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66925"/>
  <mc:AlternateContent xmlns:mc="http://schemas.openxmlformats.org/markup-compatibility/2006">
    <mc:Choice Requires="x15">
      <x15ac:absPath xmlns:x15ac="http://schemas.microsoft.com/office/spreadsheetml/2010/11/ac" url="https://educationgovuk-my.sharepoint.com/personal/john_canlin_education_gov_uk/Documents/"/>
    </mc:Choice>
  </mc:AlternateContent>
  <xr:revisionPtr revIDLastSave="0" documentId="8_{6DE74E1C-FBAC-4F95-9042-C694156CB53D}" xr6:coauthVersionLast="47" xr6:coauthVersionMax="47" xr10:uidLastSave="{00000000-0000-0000-0000-000000000000}"/>
  <bookViews>
    <workbookView xWindow="-120" yWindow="-120" windowWidth="19440" windowHeight="14880" tabRatio="909" xr2:uid="{00000000-000D-0000-FFFF-FFFF00000000}"/>
  </bookViews>
  <sheets>
    <sheet name="Contents" sheetId="1" r:id="rId1"/>
    <sheet name="Notes and definitions" sheetId="47" r:id="rId2"/>
    <sheet name="Table 1" sheetId="3" r:id="rId3"/>
    <sheet name="Table 2" sheetId="18" r:id="rId4"/>
    <sheet name="Table 3" sheetId="20" r:id="rId5"/>
    <sheet name="Table 4" sheetId="21" r:id="rId6"/>
    <sheet name="Table 5" sheetId="34" r:id="rId7"/>
    <sheet name="Table 6" sheetId="22" r:id="rId8"/>
    <sheet name="Table 7" sheetId="24" r:id="rId9"/>
    <sheet name="Table 8" sheetId="23" r:id="rId10"/>
    <sheet name="Table 9" sheetId="25" r:id="rId11"/>
    <sheet name="Table 10" sheetId="26" r:id="rId12"/>
    <sheet name="Table 11" sheetId="27" r:id="rId13"/>
    <sheet name="Table 12" sheetId="33" r:id="rId14"/>
    <sheet name="Table 13" sheetId="32" r:id="rId15"/>
    <sheet name="Table 14" sheetId="35" r:id="rId16"/>
    <sheet name="Table 15" sheetId="36" r:id="rId17"/>
    <sheet name="Table 16" sheetId="40" r:id="rId18"/>
    <sheet name="Table 17" sheetId="41" r:id="rId19"/>
    <sheet name="Table 18" sheetId="42" r:id="rId20"/>
    <sheet name="Table 19" sheetId="43" r:id="rId21"/>
  </sheets>
  <definedNames>
    <definedName name="_xlnm._FilterDatabase" localSheetId="6" hidden="1">'Table 5'!$E$6:$I$6</definedName>
    <definedName name="contents">#N/A</definedName>
    <definedName name="tabname">#N/A</definedName>
    <definedName name="tabno">#N/A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43" l="1"/>
  <c r="F23" i="43"/>
  <c r="E23" i="43"/>
  <c r="G22" i="43"/>
  <c r="F22" i="43"/>
  <c r="E22" i="43"/>
  <c r="G21" i="43"/>
  <c r="F21" i="43"/>
  <c r="E21" i="43"/>
  <c r="G20" i="43"/>
  <c r="F20" i="43"/>
  <c r="E20" i="43"/>
  <c r="G19" i="43"/>
  <c r="F19" i="43"/>
  <c r="E19" i="43"/>
  <c r="G18" i="43"/>
  <c r="F18" i="43"/>
  <c r="E18" i="43"/>
  <c r="G17" i="43"/>
  <c r="F17" i="43"/>
  <c r="E17" i="43"/>
  <c r="G16" i="43"/>
  <c r="F16" i="43"/>
  <c r="E16" i="43"/>
  <c r="G15" i="43"/>
  <c r="F15" i="43"/>
  <c r="E15" i="43"/>
  <c r="G14" i="43"/>
  <c r="F14" i="43"/>
  <c r="E14" i="43"/>
  <c r="G13" i="43"/>
  <c r="F13" i="43"/>
  <c r="E13" i="43"/>
  <c r="G12" i="43"/>
  <c r="F12" i="43"/>
  <c r="E12" i="43"/>
  <c r="G11" i="43"/>
  <c r="F11" i="43"/>
  <c r="E11" i="43"/>
  <c r="G10" i="43"/>
  <c r="F10" i="43"/>
  <c r="E10" i="43"/>
  <c r="G9" i="43"/>
  <c r="F9" i="43"/>
  <c r="E9" i="43"/>
  <c r="G8" i="43"/>
  <c r="F8" i="43"/>
  <c r="E8" i="43"/>
  <c r="G7" i="43"/>
  <c r="F7" i="43"/>
  <c r="E7" i="43"/>
  <c r="G6" i="43"/>
  <c r="F6" i="43"/>
  <c r="E6" i="43"/>
  <c r="G23" i="42"/>
  <c r="F23" i="42"/>
  <c r="E23" i="42"/>
  <c r="G22" i="42"/>
  <c r="F22" i="42"/>
  <c r="E22" i="42"/>
  <c r="G21" i="42"/>
  <c r="F21" i="42"/>
  <c r="E21" i="42"/>
  <c r="G20" i="42"/>
  <c r="F20" i="42"/>
  <c r="E20" i="42"/>
  <c r="G19" i="42"/>
  <c r="F19" i="42"/>
  <c r="E19" i="42"/>
  <c r="G18" i="42"/>
  <c r="F18" i="42"/>
  <c r="E18" i="42"/>
  <c r="G17" i="42"/>
  <c r="F17" i="42"/>
  <c r="E17" i="42"/>
  <c r="G16" i="42"/>
  <c r="F16" i="42"/>
  <c r="E16" i="42"/>
  <c r="G15" i="42"/>
  <c r="F15" i="42"/>
  <c r="E15" i="42"/>
  <c r="G14" i="42"/>
  <c r="F14" i="42"/>
  <c r="E14" i="42"/>
  <c r="G13" i="42"/>
  <c r="F13" i="42"/>
  <c r="E13" i="42"/>
  <c r="G12" i="42"/>
  <c r="F12" i="42"/>
  <c r="E12" i="42"/>
  <c r="G11" i="42"/>
  <c r="F11" i="42"/>
  <c r="E11" i="42"/>
  <c r="G10" i="42"/>
  <c r="F10" i="42"/>
  <c r="E10" i="42"/>
  <c r="G9" i="42"/>
  <c r="F9" i="42"/>
  <c r="E9" i="42"/>
  <c r="G8" i="42"/>
  <c r="F8" i="42"/>
  <c r="E8" i="42"/>
  <c r="G7" i="42"/>
  <c r="F7" i="42"/>
  <c r="E7" i="42"/>
  <c r="G6" i="42"/>
  <c r="F6" i="42"/>
  <c r="E6" i="42"/>
  <c r="I23" i="41"/>
  <c r="H23" i="41"/>
  <c r="I22" i="41"/>
  <c r="H22" i="41"/>
  <c r="I21" i="41"/>
  <c r="H21" i="41"/>
  <c r="I20" i="41"/>
  <c r="H20" i="41"/>
  <c r="I19" i="41"/>
  <c r="H19" i="41"/>
  <c r="I18" i="41"/>
  <c r="H18" i="41"/>
  <c r="I17" i="41"/>
  <c r="H17" i="41"/>
  <c r="I16" i="41"/>
  <c r="H16" i="41"/>
  <c r="I15" i="41"/>
  <c r="H15" i="41"/>
  <c r="I14" i="41"/>
  <c r="H14" i="41"/>
  <c r="I13" i="41"/>
  <c r="H13" i="41"/>
  <c r="I12" i="41"/>
  <c r="H12" i="41"/>
  <c r="I11" i="41"/>
  <c r="H11" i="41"/>
  <c r="I10" i="41"/>
  <c r="H10" i="41"/>
  <c r="I9" i="41"/>
  <c r="H9" i="41"/>
  <c r="I8" i="41"/>
  <c r="H8" i="41"/>
  <c r="I7" i="41"/>
  <c r="H7" i="41"/>
  <c r="I6" i="41"/>
  <c r="H6" i="41"/>
  <c r="I23" i="40"/>
  <c r="H23" i="40"/>
  <c r="I22" i="40"/>
  <c r="H22" i="40"/>
  <c r="I21" i="40"/>
  <c r="H21" i="40"/>
  <c r="I20" i="40"/>
  <c r="H20" i="40"/>
  <c r="I19" i="40"/>
  <c r="H19" i="40"/>
  <c r="I18" i="40"/>
  <c r="H18" i="40"/>
  <c r="I17" i="40"/>
  <c r="H17" i="40"/>
  <c r="I16" i="40"/>
  <c r="H16" i="40"/>
  <c r="I15" i="40"/>
  <c r="H15" i="40"/>
  <c r="I14" i="40"/>
  <c r="H14" i="40"/>
  <c r="I13" i="40"/>
  <c r="H13" i="40"/>
  <c r="I12" i="40"/>
  <c r="H12" i="40"/>
  <c r="I11" i="40"/>
  <c r="H11" i="40"/>
  <c r="I10" i="40"/>
  <c r="H10" i="40"/>
  <c r="I9" i="40"/>
  <c r="H9" i="40"/>
  <c r="I8" i="40"/>
  <c r="H8" i="40"/>
  <c r="I7" i="40"/>
  <c r="H7" i="40"/>
  <c r="I6" i="40"/>
  <c r="H6" i="40"/>
  <c r="I18" i="36"/>
  <c r="H18" i="36"/>
  <c r="I17" i="36"/>
  <c r="H17" i="36"/>
  <c r="I16" i="36"/>
  <c r="H16" i="36"/>
  <c r="I15" i="36"/>
  <c r="H15" i="36"/>
  <c r="I14" i="36"/>
  <c r="H14" i="36"/>
  <c r="I13" i="36"/>
  <c r="H13" i="36"/>
  <c r="I12" i="36"/>
  <c r="H12" i="36"/>
  <c r="I11" i="36"/>
  <c r="H11" i="36"/>
  <c r="I10" i="36"/>
  <c r="H10" i="36"/>
  <c r="I9" i="36"/>
  <c r="H9" i="36"/>
  <c r="I8" i="36"/>
  <c r="H8" i="36"/>
  <c r="I7" i="36"/>
  <c r="H7" i="36"/>
  <c r="I18" i="35"/>
  <c r="H18" i="35"/>
  <c r="I17" i="35"/>
  <c r="H17" i="35"/>
  <c r="I16" i="35"/>
  <c r="H16" i="35"/>
  <c r="I15" i="35"/>
  <c r="H15" i="35"/>
  <c r="I14" i="35"/>
  <c r="H14" i="35"/>
  <c r="I13" i="35"/>
  <c r="H13" i="35"/>
  <c r="I12" i="35"/>
  <c r="H12" i="35"/>
  <c r="I11" i="35"/>
  <c r="H11" i="35"/>
  <c r="I10" i="35"/>
  <c r="H10" i="35"/>
  <c r="I9" i="35"/>
  <c r="H9" i="35"/>
  <c r="I8" i="35"/>
  <c r="H8" i="35"/>
  <c r="I7" i="35"/>
  <c r="H7" i="35"/>
  <c r="R156" i="32"/>
  <c r="Q156" i="32"/>
  <c r="P156" i="32"/>
  <c r="O156" i="32"/>
  <c r="L156" i="32"/>
  <c r="K156" i="32"/>
  <c r="P155" i="32"/>
  <c r="O155" i="32"/>
  <c r="K155" i="32"/>
  <c r="R154" i="32"/>
  <c r="Q154" i="32"/>
  <c r="P154" i="32"/>
  <c r="O154" i="32"/>
  <c r="L154" i="32"/>
  <c r="K154" i="32"/>
  <c r="R153" i="32"/>
  <c r="Q153" i="32"/>
  <c r="P153" i="32"/>
  <c r="O153" i="32"/>
  <c r="L153" i="32"/>
  <c r="K153" i="32"/>
  <c r="R152" i="32"/>
  <c r="Q152" i="32"/>
  <c r="P152" i="32"/>
  <c r="O152" i="32"/>
  <c r="L152" i="32"/>
  <c r="K152" i="32"/>
  <c r="R151" i="32"/>
  <c r="Q151" i="32"/>
  <c r="P151" i="32"/>
  <c r="O151" i="32"/>
  <c r="L151" i="32"/>
  <c r="K151" i="32"/>
  <c r="R150" i="32"/>
  <c r="Q150" i="32"/>
  <c r="P150" i="32"/>
  <c r="O150" i="32"/>
  <c r="L150" i="32"/>
  <c r="K150" i="32"/>
  <c r="R149" i="32"/>
  <c r="Q149" i="32"/>
  <c r="P149" i="32"/>
  <c r="O149" i="32"/>
  <c r="L149" i="32"/>
  <c r="K149" i="32"/>
  <c r="R148" i="32"/>
  <c r="Q148" i="32"/>
  <c r="P148" i="32"/>
  <c r="O148" i="32"/>
  <c r="L148" i="32"/>
  <c r="K148" i="32"/>
  <c r="R147" i="32"/>
  <c r="Q147" i="32"/>
  <c r="P147" i="32"/>
  <c r="O147" i="32"/>
  <c r="L147" i="32"/>
  <c r="K147" i="32"/>
  <c r="R146" i="32"/>
  <c r="Q146" i="32"/>
  <c r="P146" i="32"/>
  <c r="O146" i="32"/>
  <c r="L146" i="32"/>
  <c r="K146" i="32"/>
  <c r="R145" i="32"/>
  <c r="Q145" i="32"/>
  <c r="P145" i="32"/>
  <c r="O145" i="32"/>
  <c r="L145" i="32"/>
  <c r="K145" i="32"/>
  <c r="R144" i="32"/>
  <c r="Q144" i="32"/>
  <c r="P144" i="32"/>
  <c r="O144" i="32"/>
  <c r="L144" i="32"/>
  <c r="K144" i="32"/>
  <c r="R143" i="32"/>
  <c r="Q143" i="32"/>
  <c r="L143" i="32"/>
  <c r="K143" i="32"/>
  <c r="R142" i="32"/>
  <c r="Q142" i="32"/>
  <c r="L142" i="32"/>
  <c r="K142" i="32"/>
  <c r="R141" i="32"/>
  <c r="Q141" i="32"/>
  <c r="L141" i="32"/>
  <c r="K141" i="32"/>
  <c r="R140" i="32"/>
  <c r="Q140" i="32"/>
  <c r="L140" i="32"/>
  <c r="K140" i="32"/>
  <c r="R139" i="32"/>
  <c r="Q139" i="32"/>
  <c r="L139" i="32"/>
  <c r="K139" i="32"/>
  <c r="R138" i="32"/>
  <c r="Q138" i="32"/>
  <c r="L138" i="32"/>
  <c r="K138" i="32"/>
  <c r="R137" i="32"/>
  <c r="Q137" i="32"/>
  <c r="L137" i="32"/>
  <c r="K137" i="32"/>
  <c r="R136" i="32"/>
  <c r="Q136" i="32"/>
  <c r="P136" i="32"/>
  <c r="O136" i="32"/>
  <c r="L136" i="32"/>
  <c r="K136" i="32"/>
  <c r="R135" i="32"/>
  <c r="Q135" i="32"/>
  <c r="P135" i="32"/>
  <c r="O135" i="32"/>
  <c r="L135" i="32"/>
  <c r="K135" i="32"/>
  <c r="R134" i="32"/>
  <c r="Q134" i="32"/>
  <c r="P134" i="32"/>
  <c r="O134" i="32"/>
  <c r="L134" i="32"/>
  <c r="K134" i="32"/>
  <c r="R133" i="32"/>
  <c r="Q133" i="32"/>
  <c r="P133" i="32"/>
  <c r="O133" i="32"/>
  <c r="L133" i="32"/>
  <c r="K133" i="32"/>
  <c r="R132" i="32"/>
  <c r="Q132" i="32"/>
  <c r="P132" i="32"/>
  <c r="O132" i="32"/>
  <c r="L132" i="32"/>
  <c r="K132" i="32"/>
  <c r="R131" i="32"/>
  <c r="Q131" i="32"/>
  <c r="P131" i="32"/>
  <c r="O131" i="32"/>
  <c r="L131" i="32"/>
  <c r="K131" i="32"/>
  <c r="R130" i="32"/>
  <c r="Q130" i="32"/>
  <c r="P130" i="32"/>
  <c r="O130" i="32"/>
  <c r="L130" i="32"/>
  <c r="K130" i="32"/>
  <c r="R129" i="32"/>
  <c r="Q129" i="32"/>
  <c r="P129" i="32"/>
  <c r="O129" i="32"/>
  <c r="L129" i="32"/>
  <c r="K129" i="32"/>
  <c r="R128" i="32"/>
  <c r="Q128" i="32"/>
  <c r="P128" i="32"/>
  <c r="O128" i="32"/>
  <c r="L128" i="32"/>
  <c r="K128" i="32"/>
  <c r="R127" i="32"/>
  <c r="Q127" i="32"/>
  <c r="P127" i="32"/>
  <c r="O127" i="32"/>
  <c r="L127" i="32"/>
  <c r="K127" i="32"/>
  <c r="R126" i="32"/>
  <c r="Q126" i="32"/>
  <c r="P126" i="32"/>
  <c r="O126" i="32"/>
  <c r="L126" i="32"/>
  <c r="K126" i="32"/>
  <c r="R125" i="32"/>
  <c r="Q125" i="32"/>
  <c r="P125" i="32"/>
  <c r="O125" i="32"/>
  <c r="L125" i="32"/>
  <c r="K125" i="32"/>
  <c r="R124" i="32"/>
  <c r="Q124" i="32"/>
  <c r="P124" i="32"/>
  <c r="O124" i="32"/>
  <c r="L124" i="32"/>
  <c r="K124" i="32"/>
  <c r="R123" i="32"/>
  <c r="Q123" i="32"/>
  <c r="P123" i="32"/>
  <c r="O123" i="32"/>
  <c r="L123" i="32"/>
  <c r="K123" i="32"/>
  <c r="R122" i="32"/>
  <c r="Q122" i="32"/>
  <c r="P122" i="32"/>
  <c r="O122" i="32"/>
  <c r="L122" i="32"/>
  <c r="K122" i="32"/>
  <c r="R121" i="32"/>
  <c r="Q121" i="32"/>
  <c r="P121" i="32"/>
  <c r="O121" i="32"/>
  <c r="L121" i="32"/>
  <c r="K121" i="32"/>
  <c r="P120" i="32"/>
  <c r="O120" i="32"/>
  <c r="K120" i="32"/>
  <c r="R119" i="32"/>
  <c r="Q119" i="32"/>
  <c r="P119" i="32"/>
  <c r="O119" i="32"/>
  <c r="L119" i="32"/>
  <c r="K119" i="32"/>
  <c r="R118" i="32"/>
  <c r="Q118" i="32"/>
  <c r="P118" i="32"/>
  <c r="O118" i="32"/>
  <c r="L118" i="32"/>
  <c r="K118" i="32"/>
  <c r="R117" i="32"/>
  <c r="Q117" i="32"/>
  <c r="P117" i="32"/>
  <c r="O117" i="32"/>
  <c r="L117" i="32"/>
  <c r="K117" i="32"/>
  <c r="R116" i="32"/>
  <c r="Q116" i="32"/>
  <c r="P116" i="32"/>
  <c r="O116" i="32"/>
  <c r="L116" i="32"/>
  <c r="K116" i="32"/>
  <c r="R115" i="32"/>
  <c r="Q115" i="32"/>
  <c r="P115" i="32"/>
  <c r="O115" i="32"/>
  <c r="L115" i="32"/>
  <c r="K115" i="32"/>
  <c r="R114" i="32"/>
  <c r="Q114" i="32"/>
  <c r="P114" i="32"/>
  <c r="O114" i="32"/>
  <c r="L114" i="32"/>
  <c r="K114" i="32"/>
  <c r="R113" i="32"/>
  <c r="Q113" i="32"/>
  <c r="P113" i="32"/>
  <c r="O113" i="32"/>
  <c r="L113" i="32"/>
  <c r="K113" i="32"/>
  <c r="R112" i="32"/>
  <c r="Q112" i="32"/>
  <c r="P112" i="32"/>
  <c r="O112" i="32"/>
  <c r="L112" i="32"/>
  <c r="K112" i="32"/>
  <c r="R111" i="32"/>
  <c r="Q111" i="32"/>
  <c r="P111" i="32"/>
  <c r="O111" i="32"/>
  <c r="L111" i="32"/>
  <c r="K111" i="32"/>
  <c r="R110" i="32"/>
  <c r="Q110" i="32"/>
  <c r="P110" i="32"/>
  <c r="O110" i="32"/>
  <c r="L110" i="32"/>
  <c r="K110" i="32"/>
  <c r="R109" i="32"/>
  <c r="Q109" i="32"/>
  <c r="P109" i="32"/>
  <c r="O109" i="32"/>
  <c r="L109" i="32"/>
  <c r="K109" i="32"/>
  <c r="R108" i="32"/>
  <c r="Q108" i="32"/>
  <c r="P108" i="32"/>
  <c r="O108" i="32"/>
  <c r="L108" i="32"/>
  <c r="K108" i="32"/>
  <c r="R107" i="32"/>
  <c r="Q107" i="32"/>
  <c r="P107" i="32"/>
  <c r="O107" i="32"/>
  <c r="L107" i="32"/>
  <c r="K107" i="32"/>
  <c r="R106" i="32"/>
  <c r="Q106" i="32"/>
  <c r="P106" i="32"/>
  <c r="O106" i="32"/>
  <c r="L106" i="32"/>
  <c r="K106" i="32"/>
  <c r="R105" i="32"/>
  <c r="Q105" i="32"/>
  <c r="P105" i="32"/>
  <c r="O105" i="32"/>
  <c r="L105" i="32"/>
  <c r="K105" i="32"/>
  <c r="R104" i="32"/>
  <c r="Q104" i="32"/>
  <c r="P104" i="32"/>
  <c r="O104" i="32"/>
  <c r="L104" i="32"/>
  <c r="K104" i="32"/>
  <c r="R103" i="32"/>
  <c r="Q103" i="32"/>
  <c r="P103" i="32"/>
  <c r="O103" i="32"/>
  <c r="L103" i="32"/>
  <c r="K103" i="32"/>
  <c r="R102" i="32"/>
  <c r="Q102" i="32"/>
  <c r="P102" i="32"/>
  <c r="O102" i="32"/>
  <c r="L102" i="32"/>
  <c r="K102" i="32"/>
  <c r="R101" i="32"/>
  <c r="Q101" i="32"/>
  <c r="P101" i="32"/>
  <c r="O101" i="32"/>
  <c r="L101" i="32"/>
  <c r="K101" i="32"/>
  <c r="R100" i="32"/>
  <c r="Q100" i="32"/>
  <c r="P100" i="32"/>
  <c r="O100" i="32"/>
  <c r="L100" i="32"/>
  <c r="K100" i="32"/>
  <c r="R99" i="32"/>
  <c r="Q99" i="32"/>
  <c r="P99" i="32"/>
  <c r="O99" i="32"/>
  <c r="L99" i="32"/>
  <c r="K99" i="32"/>
  <c r="R98" i="32"/>
  <c r="Q98" i="32"/>
  <c r="P98" i="32"/>
  <c r="O98" i="32"/>
  <c r="L98" i="32"/>
  <c r="K98" i="32"/>
  <c r="R97" i="32"/>
  <c r="Q97" i="32"/>
  <c r="P97" i="32"/>
  <c r="O97" i="32"/>
  <c r="L97" i="32"/>
  <c r="K97" i="32"/>
  <c r="R96" i="32"/>
  <c r="Q96" i="32"/>
  <c r="P96" i="32"/>
  <c r="O96" i="32"/>
  <c r="L96" i="32"/>
  <c r="K96" i="32"/>
  <c r="R95" i="32"/>
  <c r="Q95" i="32"/>
  <c r="P95" i="32"/>
  <c r="O95" i="32"/>
  <c r="L95" i="32"/>
  <c r="K95" i="32"/>
  <c r="R94" i="32"/>
  <c r="Q94" i="32"/>
  <c r="P94" i="32"/>
  <c r="O94" i="32"/>
  <c r="L94" i="32"/>
  <c r="K94" i="32"/>
  <c r="R93" i="32"/>
  <c r="Q93" i="32"/>
  <c r="P93" i="32"/>
  <c r="O93" i="32"/>
  <c r="L93" i="32"/>
  <c r="K93" i="32"/>
  <c r="R92" i="32"/>
  <c r="Q92" i="32"/>
  <c r="P92" i="32"/>
  <c r="O92" i="32"/>
  <c r="L92" i="32"/>
  <c r="K92" i="32"/>
  <c r="R91" i="32"/>
  <c r="Q91" i="32"/>
  <c r="P91" i="32"/>
  <c r="O91" i="32"/>
  <c r="L91" i="32"/>
  <c r="K91" i="32"/>
  <c r="R90" i="32"/>
  <c r="Q90" i="32"/>
  <c r="P90" i="32"/>
  <c r="O90" i="32"/>
  <c r="L90" i="32"/>
  <c r="K90" i="32"/>
  <c r="R89" i="32"/>
  <c r="Q89" i="32"/>
  <c r="P89" i="32"/>
  <c r="O89" i="32"/>
  <c r="L89" i="32"/>
  <c r="K89" i="32"/>
  <c r="R88" i="32"/>
  <c r="Q88" i="32"/>
  <c r="P88" i="32"/>
  <c r="O88" i="32"/>
  <c r="L88" i="32"/>
  <c r="K88" i="32"/>
  <c r="R87" i="32"/>
  <c r="Q87" i="32"/>
  <c r="P87" i="32"/>
  <c r="O87" i="32"/>
  <c r="L87" i="32"/>
  <c r="K87" i="32"/>
  <c r="R86" i="32"/>
  <c r="Q86" i="32"/>
  <c r="P86" i="32"/>
  <c r="O86" i="32"/>
  <c r="L86" i="32"/>
  <c r="K86" i="32"/>
  <c r="R85" i="32"/>
  <c r="Q85" i="32"/>
  <c r="P85" i="32"/>
  <c r="O85" i="32"/>
  <c r="L85" i="32"/>
  <c r="K85" i="32"/>
  <c r="R84" i="32"/>
  <c r="Q84" i="32"/>
  <c r="P84" i="32"/>
  <c r="O84" i="32"/>
  <c r="L84" i="32"/>
  <c r="K84" i="32"/>
  <c r="R83" i="32"/>
  <c r="Q83" i="32"/>
  <c r="P83" i="32"/>
  <c r="O83" i="32"/>
  <c r="L83" i="32"/>
  <c r="K83" i="32"/>
  <c r="R82" i="32"/>
  <c r="Q82" i="32"/>
  <c r="P82" i="32"/>
  <c r="O82" i="32"/>
  <c r="L82" i="32"/>
  <c r="K82" i="32"/>
  <c r="R81" i="32"/>
  <c r="Q81" i="32"/>
  <c r="P81" i="32"/>
  <c r="O81" i="32"/>
  <c r="L81" i="32"/>
  <c r="K81" i="32"/>
  <c r="R80" i="32"/>
  <c r="Q80" i="32"/>
  <c r="L80" i="32"/>
  <c r="K80" i="32"/>
  <c r="R78" i="32"/>
  <c r="Q78" i="32"/>
  <c r="L78" i="32"/>
  <c r="K78" i="32"/>
  <c r="R77" i="32"/>
  <c r="Q77" i="32"/>
  <c r="L77" i="32"/>
  <c r="K77" i="32"/>
  <c r="R76" i="32"/>
  <c r="Q76" i="32"/>
  <c r="L76" i="32"/>
  <c r="K76" i="32"/>
  <c r="R75" i="32"/>
  <c r="Q75" i="32"/>
  <c r="L75" i="32"/>
  <c r="K75" i="32"/>
  <c r="R74" i="32"/>
  <c r="Q74" i="32"/>
  <c r="L74" i="32"/>
  <c r="K74" i="32"/>
  <c r="R73" i="32"/>
  <c r="Q73" i="32"/>
  <c r="L73" i="32"/>
  <c r="K73" i="32"/>
  <c r="R72" i="32"/>
  <c r="Q72" i="32"/>
  <c r="P72" i="32"/>
  <c r="O72" i="32"/>
  <c r="L72" i="32"/>
  <c r="K72" i="32"/>
  <c r="R71" i="32"/>
  <c r="Q71" i="32"/>
  <c r="P71" i="32"/>
  <c r="O71" i="32"/>
  <c r="L71" i="32"/>
  <c r="K71" i="32"/>
  <c r="R70" i="32"/>
  <c r="Q70" i="32"/>
  <c r="P70" i="32"/>
  <c r="O70" i="32"/>
  <c r="L70" i="32"/>
  <c r="K70" i="32"/>
  <c r="P69" i="32"/>
  <c r="O69" i="32"/>
  <c r="K69" i="32"/>
  <c r="R68" i="32"/>
  <c r="Q68" i="32"/>
  <c r="P68" i="32"/>
  <c r="O68" i="32"/>
  <c r="L68" i="32"/>
  <c r="K68" i="32"/>
  <c r="R67" i="32"/>
  <c r="Q67" i="32"/>
  <c r="P67" i="32"/>
  <c r="O67" i="32"/>
  <c r="L67" i="32"/>
  <c r="K67" i="32"/>
  <c r="R66" i="32"/>
  <c r="Q66" i="32"/>
  <c r="P66" i="32"/>
  <c r="O66" i="32"/>
  <c r="L66" i="32"/>
  <c r="K66" i="32"/>
  <c r="R65" i="32"/>
  <c r="Q65" i="32"/>
  <c r="P65" i="32"/>
  <c r="O65" i="32"/>
  <c r="L65" i="32"/>
  <c r="K65" i="32"/>
  <c r="R64" i="32"/>
  <c r="Q64" i="32"/>
  <c r="P64" i="32"/>
  <c r="O64" i="32"/>
  <c r="L64" i="32"/>
  <c r="K64" i="32"/>
  <c r="R63" i="32"/>
  <c r="Q63" i="32"/>
  <c r="P63" i="32"/>
  <c r="O63" i="32"/>
  <c r="L63" i="32"/>
  <c r="K63" i="32"/>
  <c r="R62" i="32"/>
  <c r="Q62" i="32"/>
  <c r="P62" i="32"/>
  <c r="O62" i="32"/>
  <c r="L62" i="32"/>
  <c r="K62" i="32"/>
  <c r="R61" i="32"/>
  <c r="Q61" i="32"/>
  <c r="P61" i="32"/>
  <c r="O61" i="32"/>
  <c r="L61" i="32"/>
  <c r="K61" i="32"/>
  <c r="R60" i="32"/>
  <c r="Q60" i="32"/>
  <c r="P60" i="32"/>
  <c r="O60" i="32"/>
  <c r="L60" i="32"/>
  <c r="K60" i="32"/>
  <c r="R59" i="32"/>
  <c r="Q59" i="32"/>
  <c r="P59" i="32"/>
  <c r="O59" i="32"/>
  <c r="L59" i="32"/>
  <c r="K59" i="32"/>
  <c r="R58" i="32"/>
  <c r="Q58" i="32"/>
  <c r="P58" i="32"/>
  <c r="O58" i="32"/>
  <c r="L58" i="32"/>
  <c r="K58" i="32"/>
  <c r="R57" i="32"/>
  <c r="Q57" i="32"/>
  <c r="P57" i="32"/>
  <c r="O57" i="32"/>
  <c r="L57" i="32"/>
  <c r="K57" i="32"/>
  <c r="R56" i="32"/>
  <c r="Q56" i="32"/>
  <c r="P56" i="32"/>
  <c r="O56" i="32"/>
  <c r="L56" i="32"/>
  <c r="K56" i="32"/>
  <c r="R55" i="32"/>
  <c r="Q55" i="32"/>
  <c r="P55" i="32"/>
  <c r="O55" i="32"/>
  <c r="L55" i="32"/>
  <c r="K55" i="32"/>
  <c r="R54" i="32"/>
  <c r="Q54" i="32"/>
  <c r="P54" i="32"/>
  <c r="O54" i="32"/>
  <c r="L54" i="32"/>
  <c r="K54" i="32"/>
  <c r="R53" i="32"/>
  <c r="Q53" i="32"/>
  <c r="P53" i="32"/>
  <c r="O53" i="32"/>
  <c r="L53" i="32"/>
  <c r="K53" i="32"/>
  <c r="R52" i="32"/>
  <c r="Q52" i="32"/>
  <c r="P52" i="32"/>
  <c r="O52" i="32"/>
  <c r="L52" i="32"/>
  <c r="K52" i="32"/>
  <c r="R51" i="32"/>
  <c r="Q51" i="32"/>
  <c r="P51" i="32"/>
  <c r="O51" i="32"/>
  <c r="L51" i="32"/>
  <c r="K51" i="32"/>
  <c r="R50" i="32"/>
  <c r="Q50" i="32"/>
  <c r="P50" i="32"/>
  <c r="O50" i="32"/>
  <c r="L50" i="32"/>
  <c r="K50" i="32"/>
  <c r="R49" i="32"/>
  <c r="Q49" i="32"/>
  <c r="P49" i="32"/>
  <c r="O49" i="32"/>
  <c r="L49" i="32"/>
  <c r="K49" i="32"/>
  <c r="R48" i="32"/>
  <c r="Q48" i="32"/>
  <c r="P48" i="32"/>
  <c r="O48" i="32"/>
  <c r="L48" i="32"/>
  <c r="K48" i="32"/>
  <c r="R47" i="32"/>
  <c r="Q47" i="32"/>
  <c r="P47" i="32"/>
  <c r="O47" i="32"/>
  <c r="L47" i="32"/>
  <c r="K47" i="32"/>
  <c r="R46" i="32"/>
  <c r="Q46" i="32"/>
  <c r="P46" i="32"/>
  <c r="O46" i="32"/>
  <c r="L46" i="32"/>
  <c r="K46" i="32"/>
  <c r="R45" i="32"/>
  <c r="Q45" i="32"/>
  <c r="P45" i="32"/>
  <c r="O45" i="32"/>
  <c r="L45" i="32"/>
  <c r="K45" i="32"/>
  <c r="R44" i="32"/>
  <c r="Q44" i="32"/>
  <c r="P44" i="32"/>
  <c r="O44" i="32"/>
  <c r="L44" i="32"/>
  <c r="K44" i="32"/>
  <c r="R43" i="32"/>
  <c r="Q43" i="32"/>
  <c r="P43" i="32"/>
  <c r="O43" i="32"/>
  <c r="L43" i="32"/>
  <c r="K43" i="32"/>
  <c r="R42" i="32"/>
  <c r="Q42" i="32"/>
  <c r="P42" i="32"/>
  <c r="O42" i="32"/>
  <c r="L42" i="32"/>
  <c r="K42" i="32"/>
  <c r="R41" i="32"/>
  <c r="Q41" i="32"/>
  <c r="R40" i="32"/>
  <c r="Q40" i="32"/>
  <c r="R39" i="32"/>
  <c r="Q39" i="32"/>
  <c r="P39" i="32"/>
  <c r="O39" i="32"/>
  <c r="L39" i="32"/>
  <c r="K39" i="32"/>
  <c r="R38" i="32"/>
  <c r="Q38" i="32"/>
  <c r="P38" i="32"/>
  <c r="O38" i="32"/>
  <c r="L38" i="32"/>
  <c r="K38" i="32"/>
  <c r="R37" i="32"/>
  <c r="Q37" i="32"/>
  <c r="P37" i="32"/>
  <c r="O37" i="32"/>
  <c r="L37" i="32"/>
  <c r="K37" i="32"/>
  <c r="R36" i="32"/>
  <c r="Q36" i="32"/>
  <c r="P36" i="32"/>
  <c r="O36" i="32"/>
  <c r="L36" i="32"/>
  <c r="K36" i="32"/>
  <c r="R35" i="32"/>
  <c r="Q35" i="32"/>
  <c r="P35" i="32"/>
  <c r="O35" i="32"/>
  <c r="L35" i="32"/>
  <c r="K35" i="32"/>
  <c r="R34" i="32"/>
  <c r="Q34" i="32"/>
  <c r="P34" i="32"/>
  <c r="O34" i="32"/>
  <c r="L34" i="32"/>
  <c r="K34" i="32"/>
  <c r="R33" i="32"/>
  <c r="Q33" i="32"/>
  <c r="P33" i="32"/>
  <c r="O33" i="32"/>
  <c r="L33" i="32"/>
  <c r="K33" i="32"/>
  <c r="R32" i="32"/>
  <c r="Q32" i="32"/>
  <c r="P32" i="32"/>
  <c r="O32" i="32"/>
  <c r="L32" i="32"/>
  <c r="K32" i="32"/>
  <c r="R31" i="32"/>
  <c r="Q31" i="32"/>
  <c r="P31" i="32"/>
  <c r="O31" i="32"/>
  <c r="L31" i="32"/>
  <c r="K31" i="32"/>
  <c r="R30" i="32"/>
  <c r="Q30" i="32"/>
  <c r="P30" i="32"/>
  <c r="O30" i="32"/>
  <c r="L30" i="32"/>
  <c r="K30" i="32"/>
  <c r="R29" i="32"/>
  <c r="Q29" i="32"/>
  <c r="P29" i="32"/>
  <c r="O29" i="32"/>
  <c r="L29" i="32"/>
  <c r="K29" i="32"/>
  <c r="R28" i="32"/>
  <c r="Q28" i="32"/>
  <c r="P28" i="32"/>
  <c r="O28" i="32"/>
  <c r="L28" i="32"/>
  <c r="K28" i="32"/>
  <c r="R27" i="32"/>
  <c r="Q27" i="32"/>
  <c r="P27" i="32"/>
  <c r="O27" i="32"/>
  <c r="L27" i="32"/>
  <c r="K27" i="32"/>
  <c r="R26" i="32"/>
  <c r="Q26" i="32"/>
  <c r="P26" i="32"/>
  <c r="O26" i="32"/>
  <c r="L26" i="32"/>
  <c r="K26" i="32"/>
  <c r="P25" i="32"/>
  <c r="O25" i="32"/>
  <c r="K25" i="32"/>
  <c r="R24" i="32"/>
  <c r="Q24" i="32"/>
  <c r="P24" i="32"/>
  <c r="O24" i="32"/>
  <c r="L24" i="32"/>
  <c r="K24" i="32"/>
  <c r="R23" i="32"/>
  <c r="Q23" i="32"/>
  <c r="P23" i="32"/>
  <c r="O23" i="32"/>
  <c r="L23" i="32"/>
  <c r="K23" i="32"/>
  <c r="R22" i="32"/>
  <c r="Q22" i="32"/>
  <c r="P22" i="32"/>
  <c r="O22" i="32"/>
  <c r="L22" i="32"/>
  <c r="K22" i="32"/>
  <c r="R21" i="32"/>
  <c r="Q21" i="32"/>
  <c r="P21" i="32"/>
  <c r="O21" i="32"/>
  <c r="L21" i="32"/>
  <c r="K21" i="32"/>
  <c r="R20" i="32"/>
  <c r="Q20" i="32"/>
  <c r="P20" i="32"/>
  <c r="O20" i="32"/>
  <c r="L20" i="32"/>
  <c r="K20" i="32"/>
  <c r="P19" i="32"/>
  <c r="O19" i="32"/>
  <c r="K19" i="32"/>
  <c r="P18" i="32"/>
  <c r="O18" i="32"/>
  <c r="K18" i="32"/>
  <c r="R17" i="32"/>
  <c r="Q17" i="32"/>
  <c r="P17" i="32"/>
  <c r="O17" i="32"/>
  <c r="L17" i="32"/>
  <c r="K17" i="32"/>
  <c r="R16" i="32"/>
  <c r="Q16" i="32"/>
  <c r="P16" i="32"/>
  <c r="O16" i="32"/>
  <c r="L16" i="32"/>
  <c r="K16" i="32"/>
  <c r="P15" i="32"/>
  <c r="O15" i="32"/>
  <c r="K15" i="32"/>
  <c r="R14" i="32"/>
  <c r="Q14" i="32"/>
  <c r="L14" i="32"/>
  <c r="K14" i="32"/>
  <c r="R13" i="32"/>
  <c r="Q13" i="32"/>
  <c r="L13" i="32"/>
  <c r="K13" i="32"/>
  <c r="R12" i="32"/>
  <c r="Q12" i="32"/>
  <c r="L12" i="32"/>
  <c r="K12" i="32"/>
  <c r="R11" i="32"/>
  <c r="Q11" i="32"/>
  <c r="L11" i="32"/>
  <c r="K11" i="32"/>
  <c r="K10" i="32"/>
  <c r="R9" i="32"/>
  <c r="Q9" i="32"/>
  <c r="L9" i="32"/>
  <c r="K9" i="32"/>
  <c r="R8" i="32"/>
  <c r="Q8" i="32"/>
  <c r="L8" i="32"/>
  <c r="K8" i="32"/>
  <c r="R7" i="32"/>
  <c r="Q7" i="32"/>
  <c r="P7" i="32"/>
  <c r="O7" i="32"/>
  <c r="L7" i="32"/>
  <c r="K7" i="32"/>
  <c r="P6" i="32"/>
  <c r="O6" i="32"/>
  <c r="K6" i="32"/>
  <c r="R156" i="33"/>
  <c r="Q156" i="33"/>
  <c r="P156" i="33"/>
  <c r="O156" i="33"/>
  <c r="L156" i="33"/>
  <c r="K156" i="33"/>
  <c r="P155" i="33"/>
  <c r="O155" i="33"/>
  <c r="K155" i="33"/>
  <c r="R154" i="33"/>
  <c r="Q154" i="33"/>
  <c r="P154" i="33"/>
  <c r="O154" i="33"/>
  <c r="L154" i="33"/>
  <c r="K154" i="33"/>
  <c r="R153" i="33"/>
  <c r="Q153" i="33"/>
  <c r="P153" i="33"/>
  <c r="O153" i="33"/>
  <c r="L153" i="33"/>
  <c r="K153" i="33"/>
  <c r="R152" i="33"/>
  <c r="Q152" i="33"/>
  <c r="P152" i="33"/>
  <c r="O152" i="33"/>
  <c r="L152" i="33"/>
  <c r="K152" i="33"/>
  <c r="R151" i="33"/>
  <c r="Q151" i="33"/>
  <c r="P151" i="33"/>
  <c r="O151" i="33"/>
  <c r="L151" i="33"/>
  <c r="K151" i="33"/>
  <c r="R150" i="33"/>
  <c r="Q150" i="33"/>
  <c r="P150" i="33"/>
  <c r="O150" i="33"/>
  <c r="L150" i="33"/>
  <c r="K150" i="33"/>
  <c r="R149" i="33"/>
  <c r="Q149" i="33"/>
  <c r="P149" i="33"/>
  <c r="O149" i="33"/>
  <c r="L149" i="33"/>
  <c r="K149" i="33"/>
  <c r="R148" i="33"/>
  <c r="Q148" i="33"/>
  <c r="P148" i="33"/>
  <c r="O148" i="33"/>
  <c r="L148" i="33"/>
  <c r="K148" i="33"/>
  <c r="R147" i="33"/>
  <c r="Q147" i="33"/>
  <c r="L147" i="33"/>
  <c r="K147" i="33"/>
  <c r="R146" i="33"/>
  <c r="Q146" i="33"/>
  <c r="L146" i="33"/>
  <c r="K146" i="33"/>
  <c r="R145" i="33"/>
  <c r="Q145" i="33"/>
  <c r="L145" i="33"/>
  <c r="K145" i="33"/>
  <c r="R144" i="33"/>
  <c r="Q144" i="33"/>
  <c r="L144" i="33"/>
  <c r="K144" i="33"/>
  <c r="R143" i="33"/>
  <c r="Q143" i="33"/>
  <c r="L143" i="33"/>
  <c r="K143" i="33"/>
  <c r="R142" i="33"/>
  <c r="Q142" i="33"/>
  <c r="L142" i="33"/>
  <c r="K142" i="33"/>
  <c r="R141" i="33"/>
  <c r="Q141" i="33"/>
  <c r="L141" i="33"/>
  <c r="K141" i="33"/>
  <c r="R140" i="33"/>
  <c r="Q140" i="33"/>
  <c r="P140" i="33"/>
  <c r="O140" i="33"/>
  <c r="L140" i="33"/>
  <c r="K140" i="33"/>
  <c r="R139" i="33"/>
  <c r="Q139" i="33"/>
  <c r="P139" i="33"/>
  <c r="O139" i="33"/>
  <c r="L139" i="33"/>
  <c r="K139" i="33"/>
  <c r="R138" i="33"/>
  <c r="Q138" i="33"/>
  <c r="P138" i="33"/>
  <c r="O138" i="33"/>
  <c r="L138" i="33"/>
  <c r="K138" i="33"/>
  <c r="R137" i="33"/>
  <c r="Q137" i="33"/>
  <c r="P137" i="33"/>
  <c r="O137" i="33"/>
  <c r="L137" i="33"/>
  <c r="K137" i="33"/>
  <c r="R136" i="33"/>
  <c r="Q136" i="33"/>
  <c r="P136" i="33"/>
  <c r="O136" i="33"/>
  <c r="L136" i="33"/>
  <c r="K136" i="33"/>
  <c r="R135" i="33"/>
  <c r="Q135" i="33"/>
  <c r="P135" i="33"/>
  <c r="O135" i="33"/>
  <c r="L135" i="33"/>
  <c r="K135" i="33"/>
  <c r="R134" i="33"/>
  <c r="Q134" i="33"/>
  <c r="P134" i="33"/>
  <c r="O134" i="33"/>
  <c r="L134" i="33"/>
  <c r="K134" i="33"/>
  <c r="R133" i="33"/>
  <c r="Q133" i="33"/>
  <c r="P133" i="33"/>
  <c r="O133" i="33"/>
  <c r="L133" i="33"/>
  <c r="K133" i="33"/>
  <c r="R132" i="33"/>
  <c r="Q132" i="33"/>
  <c r="P132" i="33"/>
  <c r="O132" i="33"/>
  <c r="L132" i="33"/>
  <c r="K132" i="33"/>
  <c r="R131" i="33"/>
  <c r="Q131" i="33"/>
  <c r="P131" i="33"/>
  <c r="O131" i="33"/>
  <c r="L131" i="33"/>
  <c r="K131" i="33"/>
  <c r="R130" i="33"/>
  <c r="Q130" i="33"/>
  <c r="P130" i="33"/>
  <c r="O130" i="33"/>
  <c r="L130" i="33"/>
  <c r="K130" i="33"/>
  <c r="R129" i="33"/>
  <c r="Q129" i="33"/>
  <c r="P129" i="33"/>
  <c r="O129" i="33"/>
  <c r="L129" i="33"/>
  <c r="K129" i="33"/>
  <c r="R128" i="33"/>
  <c r="Q128" i="33"/>
  <c r="P128" i="33"/>
  <c r="O128" i="33"/>
  <c r="L128" i="33"/>
  <c r="K128" i="33"/>
  <c r="R127" i="33"/>
  <c r="Q127" i="33"/>
  <c r="P127" i="33"/>
  <c r="O127" i="33"/>
  <c r="L127" i="33"/>
  <c r="K127" i="33"/>
  <c r="R126" i="33"/>
  <c r="Q126" i="33"/>
  <c r="P126" i="33"/>
  <c r="O126" i="33"/>
  <c r="L126" i="33"/>
  <c r="K126" i="33"/>
  <c r="R125" i="33"/>
  <c r="Q125" i="33"/>
  <c r="P125" i="33"/>
  <c r="O125" i="33"/>
  <c r="L125" i="33"/>
  <c r="K125" i="33"/>
  <c r="R124" i="33"/>
  <c r="Q124" i="33"/>
  <c r="P124" i="33"/>
  <c r="O124" i="33"/>
  <c r="L124" i="33"/>
  <c r="K124" i="33"/>
  <c r="R123" i="33"/>
  <c r="Q123" i="33"/>
  <c r="P123" i="33"/>
  <c r="O123" i="33"/>
  <c r="L123" i="33"/>
  <c r="K123" i="33"/>
  <c r="R122" i="33"/>
  <c r="Q122" i="33"/>
  <c r="P122" i="33"/>
  <c r="O122" i="33"/>
  <c r="L122" i="33"/>
  <c r="K122" i="33"/>
  <c r="R121" i="33"/>
  <c r="Q121" i="33"/>
  <c r="P121" i="33"/>
  <c r="O121" i="33"/>
  <c r="L121" i="33"/>
  <c r="K121" i="33"/>
  <c r="P120" i="33"/>
  <c r="O120" i="33"/>
  <c r="K120" i="33"/>
  <c r="R119" i="33"/>
  <c r="Q119" i="33"/>
  <c r="P119" i="33"/>
  <c r="O119" i="33"/>
  <c r="L119" i="33"/>
  <c r="K119" i="33"/>
  <c r="R118" i="33"/>
  <c r="Q118" i="33"/>
  <c r="P118" i="33"/>
  <c r="O118" i="33"/>
  <c r="L118" i="33"/>
  <c r="K118" i="33"/>
  <c r="R117" i="33"/>
  <c r="Q117" i="33"/>
  <c r="P117" i="33"/>
  <c r="O117" i="33"/>
  <c r="L117" i="33"/>
  <c r="K117" i="33"/>
  <c r="R116" i="33"/>
  <c r="Q116" i="33"/>
  <c r="P116" i="33"/>
  <c r="O116" i="33"/>
  <c r="L116" i="33"/>
  <c r="K116" i="33"/>
  <c r="R115" i="33"/>
  <c r="Q115" i="33"/>
  <c r="L115" i="33"/>
  <c r="K115" i="33"/>
  <c r="R114" i="33"/>
  <c r="Q114" i="33"/>
  <c r="L114" i="33"/>
  <c r="K114" i="33"/>
  <c r="R113" i="33"/>
  <c r="Q113" i="33"/>
  <c r="L113" i="33"/>
  <c r="K113" i="33"/>
  <c r="R112" i="33"/>
  <c r="Q112" i="33"/>
  <c r="L112" i="33"/>
  <c r="K112" i="33"/>
  <c r="R111" i="33"/>
  <c r="Q111" i="33"/>
  <c r="L111" i="33"/>
  <c r="K111" i="33"/>
  <c r="R110" i="33"/>
  <c r="Q110" i="33"/>
  <c r="L110" i="33"/>
  <c r="K110" i="33"/>
  <c r="R109" i="33"/>
  <c r="Q109" i="33"/>
  <c r="L109" i="33"/>
  <c r="K109" i="33"/>
  <c r="R108" i="33"/>
  <c r="Q108" i="33"/>
  <c r="P108" i="33"/>
  <c r="O108" i="33"/>
  <c r="L108" i="33"/>
  <c r="K108" i="33"/>
  <c r="R107" i="33"/>
  <c r="Q107" i="33"/>
  <c r="P107" i="33"/>
  <c r="O107" i="33"/>
  <c r="L107" i="33"/>
  <c r="K107" i="33"/>
  <c r="R106" i="33"/>
  <c r="Q106" i="33"/>
  <c r="P106" i="33"/>
  <c r="O106" i="33"/>
  <c r="L106" i="33"/>
  <c r="K106" i="33"/>
  <c r="R105" i="33"/>
  <c r="Q105" i="33"/>
  <c r="P105" i="33"/>
  <c r="O105" i="33"/>
  <c r="L105" i="33"/>
  <c r="K105" i="33"/>
  <c r="R104" i="33"/>
  <c r="Q104" i="33"/>
  <c r="P104" i="33"/>
  <c r="O104" i="33"/>
  <c r="L104" i="33"/>
  <c r="K104" i="33"/>
  <c r="R103" i="33"/>
  <c r="Q103" i="33"/>
  <c r="P103" i="33"/>
  <c r="O103" i="33"/>
  <c r="L103" i="33"/>
  <c r="K103" i="33"/>
  <c r="R102" i="33"/>
  <c r="Q102" i="33"/>
  <c r="P102" i="33"/>
  <c r="O102" i="33"/>
  <c r="L102" i="33"/>
  <c r="K102" i="33"/>
  <c r="R101" i="33"/>
  <c r="Q101" i="33"/>
  <c r="P101" i="33"/>
  <c r="O101" i="33"/>
  <c r="L101" i="33"/>
  <c r="K101" i="33"/>
  <c r="R100" i="33"/>
  <c r="Q100" i="33"/>
  <c r="P100" i="33"/>
  <c r="O100" i="33"/>
  <c r="L100" i="33"/>
  <c r="K100" i="33"/>
  <c r="R99" i="33"/>
  <c r="Q99" i="33"/>
  <c r="P99" i="33"/>
  <c r="O99" i="33"/>
  <c r="L99" i="33"/>
  <c r="K99" i="33"/>
  <c r="R98" i="33"/>
  <c r="Q98" i="33"/>
  <c r="P98" i="33"/>
  <c r="O98" i="33"/>
  <c r="L98" i="33"/>
  <c r="K98" i="33"/>
  <c r="R97" i="33"/>
  <c r="Q97" i="33"/>
  <c r="P97" i="33"/>
  <c r="O97" i="33"/>
  <c r="L97" i="33"/>
  <c r="K97" i="33"/>
  <c r="R96" i="33"/>
  <c r="Q96" i="33"/>
  <c r="P96" i="33"/>
  <c r="O96" i="33"/>
  <c r="L96" i="33"/>
  <c r="K96" i="33"/>
  <c r="R95" i="33"/>
  <c r="Q95" i="33"/>
  <c r="P95" i="33"/>
  <c r="O95" i="33"/>
  <c r="L95" i="33"/>
  <c r="K95" i="33"/>
  <c r="R94" i="33"/>
  <c r="Q94" i="33"/>
  <c r="P94" i="33"/>
  <c r="O94" i="33"/>
  <c r="L94" i="33"/>
  <c r="K94" i="33"/>
  <c r="R93" i="33"/>
  <c r="Q93" i="33"/>
  <c r="P93" i="33"/>
  <c r="O93" i="33"/>
  <c r="L93" i="33"/>
  <c r="K93" i="33"/>
  <c r="R92" i="33"/>
  <c r="Q92" i="33"/>
  <c r="P92" i="33"/>
  <c r="O92" i="33"/>
  <c r="L92" i="33"/>
  <c r="R91" i="33"/>
  <c r="Q91" i="33"/>
  <c r="P91" i="33"/>
  <c r="O91" i="33"/>
  <c r="L91" i="33"/>
  <c r="K91" i="33"/>
  <c r="R90" i="33"/>
  <c r="Q90" i="33"/>
  <c r="P90" i="33"/>
  <c r="O90" i="33"/>
  <c r="L90" i="33"/>
  <c r="K90" i="33"/>
  <c r="R89" i="33"/>
  <c r="Q89" i="33"/>
  <c r="P89" i="33"/>
  <c r="O89" i="33"/>
  <c r="L89" i="33"/>
  <c r="K89" i="33"/>
  <c r="R88" i="33"/>
  <c r="Q88" i="33"/>
  <c r="P88" i="33"/>
  <c r="O88" i="33"/>
  <c r="L88" i="33"/>
  <c r="K88" i="33"/>
  <c r="R87" i="33"/>
  <c r="Q87" i="33"/>
  <c r="P87" i="33"/>
  <c r="O87" i="33"/>
  <c r="L87" i="33"/>
  <c r="K87" i="33"/>
  <c r="R86" i="33"/>
  <c r="Q86" i="33"/>
  <c r="P86" i="33"/>
  <c r="O86" i="33"/>
  <c r="L86" i="33"/>
  <c r="K86" i="33"/>
  <c r="R85" i="33"/>
  <c r="Q85" i="33"/>
  <c r="P85" i="33"/>
  <c r="O85" i="33"/>
  <c r="L85" i="33"/>
  <c r="K85" i="33"/>
  <c r="R84" i="33"/>
  <c r="Q84" i="33"/>
  <c r="P84" i="33"/>
  <c r="O84" i="33"/>
  <c r="L84" i="33"/>
  <c r="K84" i="33"/>
  <c r="R83" i="33"/>
  <c r="Q83" i="33"/>
  <c r="L83" i="33"/>
  <c r="K83" i="33"/>
  <c r="R82" i="33"/>
  <c r="Q82" i="33"/>
  <c r="L82" i="33"/>
  <c r="K82" i="33"/>
  <c r="R81" i="33"/>
  <c r="Q81" i="33"/>
  <c r="L81" i="33"/>
  <c r="K81" i="33"/>
  <c r="R80" i="33"/>
  <c r="Q80" i="33"/>
  <c r="L80" i="33"/>
  <c r="K80" i="33"/>
  <c r="K79" i="33"/>
  <c r="R78" i="33"/>
  <c r="Q78" i="33"/>
  <c r="L78" i="33"/>
  <c r="K78" i="33"/>
  <c r="R77" i="33"/>
  <c r="Q77" i="33"/>
  <c r="L77" i="33"/>
  <c r="K77" i="33"/>
  <c r="R76" i="33"/>
  <c r="Q76" i="33"/>
  <c r="P76" i="33"/>
  <c r="O76" i="33"/>
  <c r="L76" i="33"/>
  <c r="K76" i="33"/>
  <c r="R75" i="33"/>
  <c r="Q75" i="33"/>
  <c r="P75" i="33"/>
  <c r="O75" i="33"/>
  <c r="L75" i="33"/>
  <c r="K75" i="33"/>
  <c r="R74" i="33"/>
  <c r="Q74" i="33"/>
  <c r="P74" i="33"/>
  <c r="O74" i="33"/>
  <c r="L74" i="33"/>
  <c r="K74" i="33"/>
  <c r="R73" i="33"/>
  <c r="Q73" i="33"/>
  <c r="P73" i="33"/>
  <c r="O73" i="33"/>
  <c r="L73" i="33"/>
  <c r="K73" i="33"/>
  <c r="R72" i="33"/>
  <c r="Q72" i="33"/>
  <c r="P72" i="33"/>
  <c r="O72" i="33"/>
  <c r="L72" i="33"/>
  <c r="K72" i="33"/>
  <c r="R71" i="33"/>
  <c r="Q71" i="33"/>
  <c r="P71" i="33"/>
  <c r="O71" i="33"/>
  <c r="L71" i="33"/>
  <c r="K71" i="33"/>
  <c r="R70" i="33"/>
  <c r="Q70" i="33"/>
  <c r="P70" i="33"/>
  <c r="O70" i="33"/>
  <c r="L70" i="33"/>
  <c r="K70" i="33"/>
  <c r="P69" i="33"/>
  <c r="O69" i="33"/>
  <c r="K69" i="33"/>
  <c r="R68" i="33"/>
  <c r="Q68" i="33"/>
  <c r="P68" i="33"/>
  <c r="O68" i="33"/>
  <c r="L68" i="33"/>
  <c r="K68" i="33"/>
  <c r="R67" i="33"/>
  <c r="Q67" i="33"/>
  <c r="P67" i="33"/>
  <c r="O67" i="33"/>
  <c r="L67" i="33"/>
  <c r="K67" i="33"/>
  <c r="R66" i="33"/>
  <c r="Q66" i="33"/>
  <c r="P66" i="33"/>
  <c r="O66" i="33"/>
  <c r="L66" i="33"/>
  <c r="K66" i="33"/>
  <c r="R65" i="33"/>
  <c r="Q65" i="33"/>
  <c r="P65" i="33"/>
  <c r="O65" i="33"/>
  <c r="L65" i="33"/>
  <c r="K65" i="33"/>
  <c r="R64" i="33"/>
  <c r="Q64" i="33"/>
  <c r="P64" i="33"/>
  <c r="O64" i="33"/>
  <c r="L64" i="33"/>
  <c r="K64" i="33"/>
  <c r="R63" i="33"/>
  <c r="Q63" i="33"/>
  <c r="P63" i="33"/>
  <c r="O63" i="33"/>
  <c r="L63" i="33"/>
  <c r="K63" i="33"/>
  <c r="R62" i="33"/>
  <c r="Q62" i="33"/>
  <c r="P62" i="33"/>
  <c r="O62" i="33"/>
  <c r="L62" i="33"/>
  <c r="K62" i="33"/>
  <c r="R61" i="33"/>
  <c r="Q61" i="33"/>
  <c r="P61" i="33"/>
  <c r="O61" i="33"/>
  <c r="L61" i="33"/>
  <c r="K61" i="33"/>
  <c r="R60" i="33"/>
  <c r="Q60" i="33"/>
  <c r="P60" i="33"/>
  <c r="O60" i="33"/>
  <c r="L60" i="33"/>
  <c r="K60" i="33"/>
  <c r="R59" i="33"/>
  <c r="Q59" i="33"/>
  <c r="P59" i="33"/>
  <c r="O59" i="33"/>
  <c r="L59" i="33"/>
  <c r="K59" i="33"/>
  <c r="R58" i="33"/>
  <c r="Q58" i="33"/>
  <c r="P58" i="33"/>
  <c r="O58" i="33"/>
  <c r="L58" i="33"/>
  <c r="K58" i="33"/>
  <c r="R57" i="33"/>
  <c r="Q57" i="33"/>
  <c r="P57" i="33"/>
  <c r="O57" i="33"/>
  <c r="L57" i="33"/>
  <c r="K57" i="33"/>
  <c r="R56" i="33"/>
  <c r="Q56" i="33"/>
  <c r="P56" i="33"/>
  <c r="O56" i="33"/>
  <c r="L56" i="33"/>
  <c r="K56" i="33"/>
  <c r="R55" i="33"/>
  <c r="Q55" i="33"/>
  <c r="P55" i="33"/>
  <c r="O55" i="33"/>
  <c r="L55" i="33"/>
  <c r="K55" i="33"/>
  <c r="R54" i="33"/>
  <c r="Q54" i="33"/>
  <c r="P54" i="33"/>
  <c r="O54" i="33"/>
  <c r="L54" i="33"/>
  <c r="K54" i="33"/>
  <c r="R53" i="33"/>
  <c r="Q53" i="33"/>
  <c r="P53" i="33"/>
  <c r="O53" i="33"/>
  <c r="L53" i="33"/>
  <c r="K53" i="33"/>
  <c r="R52" i="33"/>
  <c r="Q52" i="33"/>
  <c r="P52" i="33"/>
  <c r="O52" i="33"/>
  <c r="L52" i="33"/>
  <c r="K52" i="33"/>
  <c r="R51" i="33"/>
  <c r="Q51" i="33"/>
  <c r="L51" i="33"/>
  <c r="K51" i="33"/>
  <c r="R50" i="33"/>
  <c r="Q50" i="33"/>
  <c r="L50" i="33"/>
  <c r="K50" i="33"/>
  <c r="R49" i="33"/>
  <c r="Q49" i="33"/>
  <c r="L49" i="33"/>
  <c r="K49" i="33"/>
  <c r="R48" i="33"/>
  <c r="Q48" i="33"/>
  <c r="L48" i="33"/>
  <c r="K48" i="33"/>
  <c r="R47" i="33"/>
  <c r="Q47" i="33"/>
  <c r="L47" i="33"/>
  <c r="K47" i="33"/>
  <c r="R46" i="33"/>
  <c r="Q46" i="33"/>
  <c r="L46" i="33"/>
  <c r="K46" i="33"/>
  <c r="R45" i="33"/>
  <c r="Q45" i="33"/>
  <c r="L45" i="33"/>
  <c r="K45" i="33"/>
  <c r="R44" i="33"/>
  <c r="Q44" i="33"/>
  <c r="P44" i="33"/>
  <c r="O44" i="33"/>
  <c r="L44" i="33"/>
  <c r="K44" i="33"/>
  <c r="R43" i="33"/>
  <c r="Q43" i="33"/>
  <c r="P43" i="33"/>
  <c r="O43" i="33"/>
  <c r="L43" i="33"/>
  <c r="K43" i="33"/>
  <c r="R42" i="33"/>
  <c r="Q42" i="33"/>
  <c r="P42" i="33"/>
  <c r="O42" i="33"/>
  <c r="L42" i="33"/>
  <c r="K42" i="33"/>
  <c r="R41" i="33"/>
  <c r="Q41" i="33"/>
  <c r="R40" i="33"/>
  <c r="Q40" i="33"/>
  <c r="R39" i="33"/>
  <c r="Q39" i="33"/>
  <c r="P39" i="33"/>
  <c r="O39" i="33"/>
  <c r="L39" i="33"/>
  <c r="K39" i="33"/>
  <c r="R38" i="33"/>
  <c r="Q38" i="33"/>
  <c r="P38" i="33"/>
  <c r="O38" i="33"/>
  <c r="L38" i="33"/>
  <c r="K38" i="33"/>
  <c r="R37" i="33"/>
  <c r="Q37" i="33"/>
  <c r="P37" i="33"/>
  <c r="O37" i="33"/>
  <c r="L37" i="33"/>
  <c r="K37" i="33"/>
  <c r="R36" i="33"/>
  <c r="Q36" i="33"/>
  <c r="P36" i="33"/>
  <c r="O36" i="33"/>
  <c r="L36" i="33"/>
  <c r="K36" i="33"/>
  <c r="R35" i="33"/>
  <c r="Q35" i="33"/>
  <c r="P35" i="33"/>
  <c r="O35" i="33"/>
  <c r="L35" i="33"/>
  <c r="K35" i="33"/>
  <c r="R34" i="33"/>
  <c r="Q34" i="33"/>
  <c r="P34" i="33"/>
  <c r="O34" i="33"/>
  <c r="L34" i="33"/>
  <c r="K34" i="33"/>
  <c r="R33" i="33"/>
  <c r="Q33" i="33"/>
  <c r="P33" i="33"/>
  <c r="O33" i="33"/>
  <c r="L33" i="33"/>
  <c r="K33" i="33"/>
  <c r="R32" i="33"/>
  <c r="Q32" i="33"/>
  <c r="P32" i="33"/>
  <c r="O32" i="33"/>
  <c r="L32" i="33"/>
  <c r="K32" i="33"/>
  <c r="R31" i="33"/>
  <c r="Q31" i="33"/>
  <c r="P31" i="33"/>
  <c r="O31" i="33"/>
  <c r="L31" i="33"/>
  <c r="K31" i="33"/>
  <c r="R30" i="33"/>
  <c r="Q30" i="33"/>
  <c r="P30" i="33"/>
  <c r="O30" i="33"/>
  <c r="L30" i="33"/>
  <c r="K30" i="33"/>
  <c r="R29" i="33"/>
  <c r="Q29" i="33"/>
  <c r="P29" i="33"/>
  <c r="O29" i="33"/>
  <c r="L29" i="33"/>
  <c r="K29" i="33"/>
  <c r="R28" i="33"/>
  <c r="Q28" i="33"/>
  <c r="P28" i="33"/>
  <c r="O28" i="33"/>
  <c r="L28" i="33"/>
  <c r="K28" i="33"/>
  <c r="R27" i="33"/>
  <c r="Q27" i="33"/>
  <c r="P27" i="33"/>
  <c r="O27" i="33"/>
  <c r="L27" i="33"/>
  <c r="K27" i="33"/>
  <c r="R26" i="33"/>
  <c r="Q26" i="33"/>
  <c r="P26" i="33"/>
  <c r="O26" i="33"/>
  <c r="L26" i="33"/>
  <c r="K26" i="33"/>
  <c r="P25" i="33"/>
  <c r="O25" i="33"/>
  <c r="K25" i="33"/>
  <c r="P24" i="33"/>
  <c r="O24" i="33"/>
  <c r="K24" i="33"/>
  <c r="R23" i="33"/>
  <c r="Q23" i="33"/>
  <c r="P23" i="33"/>
  <c r="O23" i="33"/>
  <c r="L23" i="33"/>
  <c r="K23" i="33"/>
  <c r="R22" i="33"/>
  <c r="Q22" i="33"/>
  <c r="P22" i="33"/>
  <c r="O22" i="33"/>
  <c r="L22" i="33"/>
  <c r="K22" i="33"/>
  <c r="R21" i="33"/>
  <c r="Q21" i="33"/>
  <c r="P21" i="33"/>
  <c r="O21" i="33"/>
  <c r="L21" i="33"/>
  <c r="K21" i="33"/>
  <c r="R20" i="33"/>
  <c r="Q20" i="33"/>
  <c r="P20" i="33"/>
  <c r="O20" i="33"/>
  <c r="L20" i="33"/>
  <c r="K20" i="33"/>
  <c r="P19" i="33"/>
  <c r="O19" i="33"/>
  <c r="K19" i="33"/>
  <c r="K18" i="33"/>
  <c r="R17" i="33"/>
  <c r="Q17" i="33"/>
  <c r="L17" i="33"/>
  <c r="K17" i="33"/>
  <c r="R16" i="33"/>
  <c r="Q16" i="33"/>
  <c r="L16" i="33"/>
  <c r="K16" i="33"/>
  <c r="K15" i="33"/>
  <c r="R14" i="33"/>
  <c r="Q14" i="33"/>
  <c r="L14" i="33"/>
  <c r="K14" i="33"/>
  <c r="R13" i="33"/>
  <c r="Q13" i="33"/>
  <c r="L13" i="33"/>
  <c r="K13" i="33"/>
  <c r="R12" i="33"/>
  <c r="Q12" i="33"/>
  <c r="L12" i="33"/>
  <c r="K12" i="33"/>
  <c r="R11" i="33"/>
  <c r="Q11" i="33"/>
  <c r="P11" i="33"/>
  <c r="O11" i="33"/>
  <c r="L11" i="33"/>
  <c r="K11" i="33"/>
  <c r="P9" i="33"/>
  <c r="O9" i="33"/>
  <c r="K9" i="33"/>
  <c r="R8" i="33"/>
  <c r="Q8" i="33"/>
  <c r="P8" i="33"/>
  <c r="O8" i="33"/>
  <c r="L8" i="33"/>
  <c r="K8" i="33"/>
  <c r="R7" i="33"/>
  <c r="Q7" i="33"/>
  <c r="P7" i="33"/>
  <c r="O7" i="33"/>
  <c r="L7" i="33"/>
  <c r="K7" i="33"/>
  <c r="P6" i="33"/>
  <c r="O6" i="33"/>
  <c r="K6" i="33"/>
  <c r="L24" i="27"/>
  <c r="K24" i="27"/>
  <c r="L23" i="27"/>
  <c r="K23" i="27"/>
  <c r="L22" i="27"/>
  <c r="K22" i="27"/>
  <c r="L21" i="27"/>
  <c r="K21" i="27"/>
  <c r="L20" i="27"/>
  <c r="K20" i="27"/>
  <c r="L19" i="27"/>
  <c r="K19" i="27"/>
  <c r="L18" i="27"/>
  <c r="K18" i="27"/>
  <c r="L17" i="27"/>
  <c r="K17" i="27"/>
  <c r="L16" i="27"/>
  <c r="K16" i="27"/>
  <c r="L15" i="27"/>
  <c r="K15" i="27"/>
  <c r="L14" i="27"/>
  <c r="K14" i="27"/>
  <c r="L13" i="27"/>
  <c r="K13" i="27"/>
  <c r="L12" i="27"/>
  <c r="K12" i="27"/>
  <c r="L11" i="27"/>
  <c r="K11" i="27"/>
  <c r="L10" i="27"/>
  <c r="K10" i="27"/>
  <c r="L9" i="27"/>
  <c r="K9" i="27"/>
  <c r="L8" i="27"/>
  <c r="K8" i="27"/>
  <c r="L7" i="27"/>
  <c r="K7" i="27"/>
  <c r="L24" i="26"/>
  <c r="K24" i="26"/>
  <c r="L23" i="26"/>
  <c r="K23" i="26"/>
  <c r="L22" i="26"/>
  <c r="K22" i="26"/>
  <c r="L21" i="26"/>
  <c r="K21" i="26"/>
  <c r="L20" i="26"/>
  <c r="K20" i="26"/>
  <c r="L19" i="26"/>
  <c r="K19" i="26"/>
  <c r="L18" i="26"/>
  <c r="K18" i="26"/>
  <c r="L17" i="26"/>
  <c r="K17" i="26"/>
  <c r="L16" i="26"/>
  <c r="K16" i="26"/>
  <c r="L15" i="26"/>
  <c r="K15" i="26"/>
  <c r="L14" i="26"/>
  <c r="K14" i="26"/>
  <c r="L13" i="26"/>
  <c r="K13" i="26"/>
  <c r="L12" i="26"/>
  <c r="K12" i="26"/>
  <c r="L11" i="26"/>
  <c r="K11" i="26"/>
  <c r="L10" i="26"/>
  <c r="K10" i="26"/>
  <c r="L9" i="26"/>
  <c r="K9" i="26"/>
  <c r="L8" i="26"/>
  <c r="K8" i="26"/>
  <c r="L7" i="26"/>
  <c r="K7" i="26"/>
  <c r="L24" i="25"/>
  <c r="K24" i="25"/>
  <c r="L23" i="25"/>
  <c r="K23" i="25"/>
  <c r="L22" i="25"/>
  <c r="K22" i="25"/>
  <c r="L21" i="25"/>
  <c r="K21" i="25"/>
  <c r="L20" i="25"/>
  <c r="K20" i="25"/>
  <c r="L19" i="25"/>
  <c r="K19" i="25"/>
  <c r="L18" i="25"/>
  <c r="K18" i="25"/>
  <c r="L17" i="25"/>
  <c r="K17" i="25"/>
  <c r="L16" i="25"/>
  <c r="K16" i="25"/>
  <c r="L15" i="25"/>
  <c r="K15" i="25"/>
  <c r="L14" i="25"/>
  <c r="K14" i="25"/>
  <c r="L13" i="25"/>
  <c r="K13" i="25"/>
  <c r="L12" i="25"/>
  <c r="K12" i="25"/>
  <c r="L11" i="25"/>
  <c r="K11" i="25"/>
  <c r="L10" i="25"/>
  <c r="K10" i="25"/>
  <c r="L9" i="25"/>
  <c r="K9" i="25"/>
  <c r="L8" i="25"/>
  <c r="K8" i="25"/>
  <c r="L7" i="25"/>
  <c r="K7" i="25"/>
  <c r="L53" i="34"/>
  <c r="K53" i="34"/>
  <c r="L52" i="34"/>
  <c r="K52" i="34"/>
  <c r="L51" i="34"/>
  <c r="K51" i="34"/>
  <c r="L50" i="34"/>
  <c r="K50" i="34"/>
  <c r="L49" i="34"/>
  <c r="K49" i="34"/>
  <c r="L46" i="34"/>
  <c r="K46" i="34"/>
  <c r="L45" i="34"/>
  <c r="K45" i="34"/>
  <c r="L44" i="34"/>
  <c r="K44" i="34"/>
  <c r="L43" i="34"/>
  <c r="K43" i="34"/>
  <c r="L42" i="34"/>
  <c r="K42" i="34"/>
  <c r="L39" i="34"/>
  <c r="K39" i="34"/>
  <c r="L38" i="34"/>
  <c r="K38" i="34"/>
  <c r="L37" i="34"/>
  <c r="K37" i="34"/>
  <c r="L36" i="34"/>
  <c r="K36" i="34"/>
  <c r="L35" i="34"/>
  <c r="K35" i="34"/>
  <c r="L32" i="34"/>
  <c r="K32" i="34"/>
  <c r="L31" i="34"/>
  <c r="K31" i="34"/>
  <c r="L30" i="34"/>
  <c r="K30" i="34"/>
  <c r="L29" i="34"/>
  <c r="K29" i="34"/>
  <c r="L28" i="34"/>
  <c r="K28" i="34"/>
  <c r="L25" i="34"/>
  <c r="K25" i="34"/>
  <c r="L24" i="34"/>
  <c r="K24" i="34"/>
  <c r="L23" i="34"/>
  <c r="K23" i="34"/>
  <c r="L22" i="34"/>
  <c r="K22" i="34"/>
  <c r="L21" i="34"/>
  <c r="K21" i="34"/>
  <c r="L18" i="34"/>
  <c r="K18" i="34"/>
  <c r="L17" i="34"/>
  <c r="K17" i="34"/>
  <c r="L16" i="34"/>
  <c r="K16" i="34"/>
  <c r="L15" i="34"/>
  <c r="K15" i="34"/>
  <c r="L14" i="34"/>
  <c r="K14" i="34"/>
  <c r="L11" i="34"/>
  <c r="K11" i="34"/>
  <c r="L10" i="34"/>
  <c r="K10" i="34"/>
  <c r="L9" i="34"/>
  <c r="K9" i="34"/>
  <c r="L8" i="34"/>
  <c r="K8" i="34"/>
  <c r="L7" i="34"/>
  <c r="K7" i="34"/>
  <c r="J24" i="21"/>
  <c r="J23" i="21"/>
  <c r="J22" i="21"/>
  <c r="J21" i="21"/>
  <c r="J20" i="21"/>
  <c r="J19" i="21"/>
  <c r="K18" i="21"/>
  <c r="J18" i="21"/>
  <c r="K17" i="21"/>
  <c r="J17" i="21"/>
  <c r="K16" i="21"/>
  <c r="J16" i="21"/>
  <c r="K15" i="21"/>
  <c r="J15" i="21"/>
  <c r="K14" i="21"/>
  <c r="J14" i="21"/>
  <c r="L14" i="21" s="1"/>
  <c r="K13" i="21"/>
  <c r="J13" i="21"/>
  <c r="L13" i="21" s="1"/>
  <c r="K12" i="21"/>
  <c r="J12" i="21"/>
  <c r="L12" i="21" s="1"/>
  <c r="K11" i="21"/>
  <c r="J11" i="21"/>
  <c r="L11" i="21" s="1"/>
  <c r="K10" i="21"/>
  <c r="J10" i="21"/>
  <c r="K9" i="21"/>
  <c r="J9" i="21"/>
  <c r="L8" i="21"/>
  <c r="K8" i="21"/>
  <c r="J8" i="21"/>
  <c r="K7" i="21"/>
  <c r="J7" i="21"/>
  <c r="L7" i="21" s="1"/>
  <c r="J24" i="20"/>
  <c r="J23" i="20"/>
  <c r="J22" i="20"/>
  <c r="J21" i="20"/>
  <c r="J20" i="20"/>
  <c r="J19" i="20"/>
  <c r="K18" i="20"/>
  <c r="J18" i="20"/>
  <c r="K17" i="20"/>
  <c r="J17" i="20"/>
  <c r="L17" i="20" s="1"/>
  <c r="K16" i="20"/>
  <c r="J16" i="20"/>
  <c r="K15" i="20"/>
  <c r="J15" i="20"/>
  <c r="L15" i="20" s="1"/>
  <c r="K14" i="20"/>
  <c r="J14" i="20"/>
  <c r="L14" i="20" s="1"/>
  <c r="K13" i="20"/>
  <c r="J13" i="20"/>
  <c r="L13" i="20" s="1"/>
  <c r="K12" i="20"/>
  <c r="J12" i="20"/>
  <c r="K11" i="20"/>
  <c r="J11" i="20"/>
  <c r="K10" i="20"/>
  <c r="J10" i="20"/>
  <c r="L10" i="20" s="1"/>
  <c r="L9" i="20"/>
  <c r="K9" i="20"/>
  <c r="J9" i="20"/>
  <c r="K8" i="20"/>
  <c r="J8" i="20"/>
  <c r="L8" i="20" s="1"/>
  <c r="K7" i="20"/>
  <c r="J7" i="20"/>
  <c r="L7" i="20" s="1"/>
  <c r="J24" i="18"/>
  <c r="J23" i="18"/>
  <c r="J22" i="18"/>
  <c r="J21" i="18"/>
  <c r="J20" i="18"/>
  <c r="J19" i="18"/>
  <c r="K18" i="18"/>
  <c r="J18" i="18"/>
  <c r="K17" i="18"/>
  <c r="J17" i="18"/>
  <c r="K16" i="18"/>
  <c r="J16" i="18"/>
  <c r="K15" i="18"/>
  <c r="J15" i="18"/>
  <c r="L15" i="18" s="1"/>
  <c r="K14" i="18"/>
  <c r="J14" i="18"/>
  <c r="K13" i="18"/>
  <c r="J13" i="18"/>
  <c r="K12" i="18"/>
  <c r="J12" i="18"/>
  <c r="K11" i="18"/>
  <c r="J11" i="18"/>
  <c r="L11" i="18" s="1"/>
  <c r="K10" i="18"/>
  <c r="J10" i="18"/>
  <c r="K9" i="18"/>
  <c r="J9" i="18"/>
  <c r="K8" i="18"/>
  <c r="J8" i="18"/>
  <c r="K7" i="18"/>
  <c r="J7" i="18"/>
  <c r="L7" i="18" s="1"/>
  <c r="L16" i="21" l="1"/>
  <c r="L15" i="21"/>
  <c r="L16" i="20"/>
  <c r="L12" i="18"/>
  <c r="L17" i="18"/>
  <c r="L18" i="20"/>
  <c r="L9" i="18"/>
  <c r="L14" i="18"/>
  <c r="L12" i="20"/>
  <c r="L10" i="21"/>
  <c r="L18" i="21"/>
  <c r="L8" i="18"/>
  <c r="L13" i="18"/>
  <c r="L18" i="18"/>
  <c r="L11" i="20"/>
  <c r="L9" i="21"/>
  <c r="L17" i="21"/>
</calcChain>
</file>

<file path=xl/sharedStrings.xml><?xml version="1.0" encoding="utf-8"?>
<sst xmlns="http://schemas.openxmlformats.org/spreadsheetml/2006/main" count="2081" uniqueCount="334">
  <si>
    <t>Survey of Childcare and Early Years Providers 2024</t>
  </si>
  <si>
    <t>Years: 2018, 2019, 2021, 2022, 2023 and 2024</t>
  </si>
  <si>
    <t>Coverage: England</t>
  </si>
  <si>
    <t>Parent-paid fees</t>
  </si>
  <si>
    <t>Table 1</t>
  </si>
  <si>
    <t>Table 2</t>
  </si>
  <si>
    <t>Table 3</t>
  </si>
  <si>
    <t>Table 4</t>
  </si>
  <si>
    <t>Table 5</t>
  </si>
  <si>
    <t>Table 6</t>
  </si>
  <si>
    <t>Table 7</t>
  </si>
  <si>
    <t>Table 8</t>
  </si>
  <si>
    <t>Table 9</t>
  </si>
  <si>
    <t>Table 10</t>
  </si>
  <si>
    <t>Table 11</t>
  </si>
  <si>
    <t>Table 12</t>
  </si>
  <si>
    <t>Table 13</t>
  </si>
  <si>
    <t>Funding rates</t>
  </si>
  <si>
    <t>Table 14</t>
  </si>
  <si>
    <t>Table 15</t>
  </si>
  <si>
    <t>Table 16</t>
  </si>
  <si>
    <t>Table 17</t>
  </si>
  <si>
    <t>Table 18</t>
  </si>
  <si>
    <t>Table 19</t>
  </si>
  <si>
    <t>Definitions</t>
  </si>
  <si>
    <t>School-based providers</t>
  </si>
  <si>
    <t xml:space="preserve">Significance testing </t>
  </si>
  <si>
    <t>Table 2 to Table 17:</t>
  </si>
  <si>
    <t>The statistical significance of the difference between the average hourly fee and the average funding rate is illustrated through the p-value.</t>
  </si>
  <si>
    <t>Time series</t>
  </si>
  <si>
    <t>Although the Survey of Childcare and Early Years Providers has been running since 1998, significant changes to the content of the Survey were made in 2016, and to the coverage of the Survey in 2019.</t>
  </si>
  <si>
    <t>The earliest data that can be compared with the current Survey are from 2018.  Where available, and appropriate, these figures have been shown in the tables.  The Survey was not run in 2020.</t>
  </si>
  <si>
    <t>Survey coverage</t>
  </si>
  <si>
    <t>Contents</t>
  </si>
  <si>
    <t xml:space="preserve">England </t>
  </si>
  <si>
    <t>Children under age two</t>
  </si>
  <si>
    <t>Two year old children</t>
  </si>
  <si>
    <t>Three and four year old children</t>
  </si>
  <si>
    <t>School age children</t>
  </si>
  <si>
    <t>Mean hourly fee</t>
  </si>
  <si>
    <t>Private group-based providers</t>
  </si>
  <si>
    <t>Voluntary group-based providers</t>
  </si>
  <si>
    <t>Nursery class childcare settings</t>
  </si>
  <si>
    <t>Maintained nursery schools</t>
  </si>
  <si>
    <t>*</t>
  </si>
  <si>
    <t>Childminders</t>
  </si>
  <si>
    <t>All providers</t>
  </si>
  <si>
    <t>Median hourly fee</t>
  </si>
  <si>
    <t>Unweighted base</t>
  </si>
  <si>
    <t xml:space="preserve">Source question: What is the average hourly fee your [organisation name] charges for children aged [child age group]?  </t>
  </si>
  <si>
    <t>Base: All providers reporting an average hourly fee</t>
  </si>
  <si>
    <t>Percentage change</t>
  </si>
  <si>
    <t>Statistical significance</t>
  </si>
  <si>
    <t>2022 to 2023</t>
  </si>
  <si>
    <t>2023 to 2024</t>
  </si>
  <si>
    <t>P-value (2022 to 2023 change vs. no change)</t>
  </si>
  <si>
    <t>P-value (2022 to 2023 change vs. inflation)</t>
  </si>
  <si>
    <t>P-value (2023 to 2024 change vs. no change)</t>
  </si>
  <si>
    <t>P-value (2023 to 2024 change vs. inflation)</t>
  </si>
  <si>
    <t>England</t>
  </si>
  <si>
    <t>Percentage point change 2022/2023</t>
  </si>
  <si>
    <t>Percentage point change 2023/2024</t>
  </si>
  <si>
    <t>School-based provider</t>
  </si>
  <si>
    <t>Any age group</t>
  </si>
  <si>
    <t>Under two year olds</t>
  </si>
  <si>
    <t xml:space="preserve">2 year olds </t>
  </si>
  <si>
    <t>3 or 4 year olds</t>
  </si>
  <si>
    <t>School aged children</t>
  </si>
  <si>
    <t>Maintained nursery school</t>
  </si>
  <si>
    <t>All school-based providers</t>
  </si>
  <si>
    <t>Group-based provider</t>
  </si>
  <si>
    <t>All Childminders</t>
  </si>
  <si>
    <t>Source question: Have the average fees that you charge/your nursery charges for [age group] changed over the past 12 months?</t>
  </si>
  <si>
    <t>North East</t>
  </si>
  <si>
    <t>North West</t>
  </si>
  <si>
    <t>Yorkshire and The Humber</t>
  </si>
  <si>
    <t>West Midlands</t>
  </si>
  <si>
    <t>East Midlands</t>
  </si>
  <si>
    <t>East of England</t>
  </si>
  <si>
    <t>London</t>
  </si>
  <si>
    <t>South East</t>
  </si>
  <si>
    <t>South West</t>
  </si>
  <si>
    <t>Standard error of the mean</t>
  </si>
  <si>
    <t>Confidence interval (95%)</t>
  </si>
  <si>
    <t>Lower (2023)</t>
  </si>
  <si>
    <t>Upper (2023)</t>
  </si>
  <si>
    <t>Lower (2024)</t>
  </si>
  <si>
    <t>Upper (2024)</t>
  </si>
  <si>
    <t>Darlington</t>
  </si>
  <si>
    <t>Durham</t>
  </si>
  <si>
    <t>Gateshead</t>
  </si>
  <si>
    <t>Hartlepool</t>
  </si>
  <si>
    <t>Middlesbrough</t>
  </si>
  <si>
    <t>Newcastle upon Tyne</t>
  </si>
  <si>
    <t>North Tyneside</t>
  </si>
  <si>
    <t>Northumberland</t>
  </si>
  <si>
    <t>Redcar and Cleveland</t>
  </si>
  <si>
    <t>South Tyneside</t>
  </si>
  <si>
    <t>Stockton-on-Tees</t>
  </si>
  <si>
    <t>Sunderland</t>
  </si>
  <si>
    <t>Blackburn with Darwen</t>
  </si>
  <si>
    <t>Blackpool</t>
  </si>
  <si>
    <t>Bolton</t>
  </si>
  <si>
    <t>Bury</t>
  </si>
  <si>
    <t>Cheshire East</t>
  </si>
  <si>
    <t>Cheshire West / Chester</t>
  </si>
  <si>
    <t>Halton</t>
  </si>
  <si>
    <t>Knowsley</t>
  </si>
  <si>
    <t>Lancashire</t>
  </si>
  <si>
    <t>Liverpool</t>
  </si>
  <si>
    <t>Manchester</t>
  </si>
  <si>
    <t>Oldham</t>
  </si>
  <si>
    <t>Rochdale</t>
  </si>
  <si>
    <t>Salford</t>
  </si>
  <si>
    <t>Sefton</t>
  </si>
  <si>
    <t>St Helens</t>
  </si>
  <si>
    <t>Stockport</t>
  </si>
  <si>
    <t>Tameside</t>
  </si>
  <si>
    <t>Trafford</t>
  </si>
  <si>
    <t>Warrington</t>
  </si>
  <si>
    <t>Wigan</t>
  </si>
  <si>
    <t>Wirral</t>
  </si>
  <si>
    <t>Cumberland</t>
  </si>
  <si>
    <t>Westmorland and Furness</t>
  </si>
  <si>
    <t>Barnsley</t>
  </si>
  <si>
    <t>Bradford</t>
  </si>
  <si>
    <t>Calderdale</t>
  </si>
  <si>
    <t>Doncaster</t>
  </si>
  <si>
    <t>East Riding of Yorkshire</t>
  </si>
  <si>
    <t>Kingston upon Hull</t>
  </si>
  <si>
    <t>Kirklees</t>
  </si>
  <si>
    <t>Leeds</t>
  </si>
  <si>
    <t>North East Lincolnshire</t>
  </si>
  <si>
    <t>North Lincolnshire</t>
  </si>
  <si>
    <t>North Yorkshire</t>
  </si>
  <si>
    <t>Rotherham</t>
  </si>
  <si>
    <t>Sheffield</t>
  </si>
  <si>
    <t>Wakefield</t>
  </si>
  <si>
    <t>York</t>
  </si>
  <si>
    <t>Birmingham</t>
  </si>
  <si>
    <t>Coventry</t>
  </si>
  <si>
    <t>Dudley</t>
  </si>
  <si>
    <t>Herefordshire</t>
  </si>
  <si>
    <t>Sandwell</t>
  </si>
  <si>
    <t>Shropshire</t>
  </si>
  <si>
    <t>Solihull</t>
  </si>
  <si>
    <t>Staffordshire</t>
  </si>
  <si>
    <t>Stoke-on-Trent</t>
  </si>
  <si>
    <t>Telford and Wrekin</t>
  </si>
  <si>
    <t>Walsall</t>
  </si>
  <si>
    <t>Warwickshire</t>
  </si>
  <si>
    <t>Wolverhampton</t>
  </si>
  <si>
    <t>Worcestershire</t>
  </si>
  <si>
    <t>Derby</t>
  </si>
  <si>
    <t>Derbyshire</t>
  </si>
  <si>
    <t>Leicester</t>
  </si>
  <si>
    <t>Leicestershire</t>
  </si>
  <si>
    <t>Lincolnshire</t>
  </si>
  <si>
    <t>North Northamptonshire</t>
  </si>
  <si>
    <t>Nottingham</t>
  </si>
  <si>
    <t>Nottinghamshire</t>
  </si>
  <si>
    <t>Rutland</t>
  </si>
  <si>
    <t>West Northamptonshire</t>
  </si>
  <si>
    <t>Bedford</t>
  </si>
  <si>
    <t>Cambridgeshire</t>
  </si>
  <si>
    <t>Central Bedfordshire</t>
  </si>
  <si>
    <t>Essex</t>
  </si>
  <si>
    <t>Hertfordshire</t>
  </si>
  <si>
    <t>Luton</t>
  </si>
  <si>
    <t>Norfolk</t>
  </si>
  <si>
    <t>Peterborough</t>
  </si>
  <si>
    <t>Southend on Sea</t>
  </si>
  <si>
    <t>Suffolk</t>
  </si>
  <si>
    <t>Thurrock</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</si>
  <si>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</si>
  <si>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</si>
  <si>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</si>
  <si>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</si>
  <si>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</si>
  <si>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</si>
  <si>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</si>
  <si>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</si>
  <si>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</si>
  <si>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</si>
  <si>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</si>
  <si>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</si>
  <si>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</si>
  <si>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</si>
  <si>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</si>
  <si>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</si>
  <si>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</si>
  <si>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</si>
  <si>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</si>
  <si>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</si>
  <si>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</si>
  <si>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</si>
  <si>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</si>
  <si>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</si>
  <si>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</si>
  <si>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</si>
  <si>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</si>
  <si>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</si>
  <si>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</si>
  <si>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</si>
  <si>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</si>
  <si>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Westminster</t>
  </si>
  <si>
    <t>Bracknell Forest</t>
  </si>
  <si>
    <t>Brighton and Hove</t>
  </si>
  <si>
    <t>Buckinghamshire</t>
  </si>
  <si>
    <t>East Sussex</t>
  </si>
  <si>
    <t>Hampshire</t>
  </si>
  <si>
    <t>Isle of Wight</t>
  </si>
  <si>
    <t>Kent</t>
  </si>
  <si>
    <t>Medway</t>
  </si>
  <si>
    <t>Milton Keynes</t>
  </si>
  <si>
    <t>Oxfordshire</t>
  </si>
  <si>
    <t>Portsmouth</t>
  </si>
  <si>
    <t>Reading</t>
  </si>
  <si>
    <t>Slough</t>
  </si>
  <si>
    <t>Southampton</t>
  </si>
  <si>
    <t>Surrey</t>
  </si>
  <si>
    <t>West Berkshire</t>
  </si>
  <si>
    <t>West Sussex</t>
  </si>
  <si>
    <t>Windsor / Maidenhead</t>
  </si>
  <si>
    <t>Wokingham</t>
  </si>
  <si>
    <t>Bath and NE Somerset</t>
  </si>
  <si>
    <t>Bournemouth and Poole</t>
  </si>
  <si>
    <t>Bristol</t>
  </si>
  <si>
    <t>Cornwall</t>
  </si>
  <si>
    <t>Devon</t>
  </si>
  <si>
    <t>Dorset</t>
  </si>
  <si>
    <t>Gloucestershire</t>
  </si>
  <si>
    <t>North Somerset</t>
  </si>
  <si>
    <t>Plymouth</t>
  </si>
  <si>
    <t>Somerset</t>
  </si>
  <si>
    <t>South Gloucestershire</t>
  </si>
  <si>
    <t>Swindon</t>
  </si>
  <si>
    <t>Torbay</t>
  </si>
  <si>
    <t>Wiltshire</t>
  </si>
  <si>
    <t>Notes:</t>
  </si>
  <si>
    <t>Mean hourly funding rate</t>
  </si>
  <si>
    <t>Median hourly funding rate</t>
  </si>
  <si>
    <t xml:space="preserve">Source question: On average, what hourly rate do you receive from your local authority for the Free Entitlement for [child age group]?  </t>
  </si>
  <si>
    <t>Base: All providers reporting an average hourly Free Early Education Entitlement (FEEE) rate.</t>
  </si>
  <si>
    <t xml:space="preserve">Statistical significance </t>
  </si>
  <si>
    <t>P-value (2022 fee vs. 2022 funding rate)</t>
  </si>
  <si>
    <t>P-value (2023 fee vs. 2023 funding rate)</t>
  </si>
  <si>
    <t>P-value (2024 fee vs. 2024 funding rate)</t>
  </si>
  <si>
    <t>Difference between mean hourly fees and funding rates</t>
  </si>
  <si>
    <t>Difference between median hourly fees and funding rates</t>
  </si>
  <si>
    <t xml:space="preserve">Source questions: </t>
  </si>
  <si>
    <t>1.What is the average hourly fee your [organisation name] charges for children aged [child age group]?</t>
  </si>
  <si>
    <t>2. On average, what hourly rate do you receive from your local authority for the Free Entitlement for [child age group]?</t>
  </si>
  <si>
    <t>Base: All providers reporting either an average hourly fee or an average hourly Free Early Education Entitlement (FEEE) rate.</t>
  </si>
  <si>
    <t>Mean and median hourly funding rates for two-year-old children by provider type (2022, 2023 and 2024)</t>
  </si>
  <si>
    <t>Mean and median hourly funding rates for three- and four-year-old children by provider type (2022, 2023 and 2024)</t>
  </si>
  <si>
    <t>Mean and median hourly funding rates for two-year-old children by region (2022, 2023 and 2024)</t>
  </si>
  <si>
    <t>Mean and median hourly funding rates for three- and four-year-old children by region (2022, 2023 and 2024)</t>
  </si>
  <si>
    <t>Difference between mean and median hourly fees and funding rates for two-year-old children by region (2022, 2023 and 2024)</t>
  </si>
  <si>
    <t>Difference between mean and median hourly fees and funding rates for three- and four-year-old children by region (2022, 2023 and 2024)</t>
  </si>
  <si>
    <t>Mean and median hourly parent-paid fee by child age and provider type (2024)</t>
  </si>
  <si>
    <t>Mean and median hourly parent-paid fee for two-year-old children by provider type (2018, 2019, 2021, 2022, 2023 and 2024)</t>
  </si>
  <si>
    <t>Mean and median hourly parent-paid fee for three- and four-year-old children by provider type (2018, 2019, 2021, 2022, 2023 and 2024)</t>
  </si>
  <si>
    <t>Proportion of providers increasing parent-paid fees in the last 12 months (2018, 2019, 2021, 2022, 2023 and 2024)</t>
  </si>
  <si>
    <t>Mean and median hourly parent-paid fee by child age and region (2024)</t>
  </si>
  <si>
    <t>Mean and median hourly parent-paid fee for two-year-old children by region and provider type (2024)</t>
  </si>
  <si>
    <t>Mean and median hourly parent-paid fee for three- and four-year-old children by region and provider type (2024)</t>
  </si>
  <si>
    <t>Mean and median hourly parent-paid fee for two-year-old children by region (2018, 2019, 2021, 2022, 2023 and 2024)</t>
  </si>
  <si>
    <t>Mean and median hourly parent-paid fee for three- and four-year-old children by region (2018, 2019, 2021, 2022, 2023 and 2024)</t>
  </si>
  <si>
    <t>Mean and median hourly parent-paid fee for children aged under two by provider type (2018, 2019, 2021, 2022, 2023 and 2024)</t>
  </si>
  <si>
    <t>Mean and median hourly parent-paid fee for children aged under two by region (2018, 2019, 2021, 2022, 2023 and 2024)</t>
  </si>
  <si>
    <t>Mean and median hourly parent-paid fee for two-year-old children by Local Authority (2018, 2019, 2021, 2022, 2023 and 2024)</t>
  </si>
  <si>
    <t>Mean and median hourly parent-paid fee for three- and four-year-old children by local authority (2018, 2019, 2021, 2022, 2023 and 2024)</t>
  </si>
  <si>
    <t>Table 1: Mean and median hourly parent-paid fee by child age and provider type (2024)</t>
  </si>
  <si>
    <t>Table 2: Mean and median hourly parent-paid fee for children aged under two by provider type (2018, 2019, 2021, 2022, 2023 and 2024)</t>
  </si>
  <si>
    <t>Table 3: Mean and median hourly parent-paid fee for two-year-old children by provider type (2018, 2019, 2021, 2022, 2023 and 2024)</t>
  </si>
  <si>
    <t>Table 4: Mean and median hourly parent-paid fee for three- and four-year-old children by provider type (2018, 2019, 2021, 2022, 2023 and 2024)</t>
  </si>
  <si>
    <t>Table 6: Mean and median hourly parent-paid fee by child age and region (2024)</t>
  </si>
  <si>
    <t>Table 7: Mean and median hourly parent-paid fee for two-year-old children by region and provider type (2024)</t>
  </si>
  <si>
    <t>Children aged under two</t>
  </si>
  <si>
    <t>Table 8: Mean and median hourly parent-paid fee for three- and four-year-old children by region and provider type (2024)</t>
  </si>
  <si>
    <t>Table 9: Mean and median hourly parent-paid fee for children aged under two by region (2018, 2019, 2021, 2022, 2023 and 2024)</t>
  </si>
  <si>
    <t>Table 10: Mean and median hourly parent-paid fee for two-year-old children by region (2018, 2019, 2021, 2022, 2023 and 2024)</t>
  </si>
  <si>
    <t>Table 11: Mean and median hourly parent-paid fee for three- and four-year-old children by region (2018, 2019, 2021, 2022, 2023 and 2024)</t>
  </si>
  <si>
    <t>Table 12: Mean and median hourly parent-paid fee for two-year-old children by Local Authority (2018, 2019, 2021, 2022, 2023 and 2024)</t>
  </si>
  <si>
    <t>Table 13: Mean and median hourly parent-paid fee for three- and four-year-old children by local authority (2018, 2019, 2021, 2022, 2023 and 2024)</t>
  </si>
  <si>
    <t>Table 14: Mean and median hourly funding rates for two-year-old children by provider type (2022, 2023 and 2024)</t>
  </si>
  <si>
    <t>Table 15: Mean and median hourly funding rates for three- and four-year-old children by provider type (2022, 2023 and 2024)</t>
  </si>
  <si>
    <t>Table 16: Mean and median hourly funding rates for two-year-old children by region (2022, 2023 and 2024)</t>
  </si>
  <si>
    <t>Table 17: Mean and median hourly funding rates for three- and four-year-old children by region (2022, 2023 and 2024)</t>
  </si>
  <si>
    <t>Table 18: Difference between mean and median hourly fees and funding rates for two-year-old children by region (2022, 2023 and 2024)</t>
  </si>
  <si>
    <t>Table 19: Difference between mean and median hourly fees and funding rates for three- and four-year-old children by region (2022, 2023 and 2024)</t>
  </si>
  <si>
    <t>Notes and definitions</t>
  </si>
  <si>
    <t>Symbols used in the tables</t>
  </si>
  <si>
    <t>Statistics based on an unweighted base (survey sample size) of fewer than 10 providers are omitted from the tables, and replaced with an asterisk (*), while those with unweighted bases of between 10 and 29 providers are presented in italic and bold font and should be treated with caution.</t>
  </si>
  <si>
    <t>The two types of group-based provider included in these tables are:</t>
  </si>
  <si>
    <r>
      <rPr>
        <b/>
        <sz val="10"/>
        <color theme="1"/>
        <rFont val="Calibri"/>
        <family val="2"/>
        <scheme val="minor"/>
      </rPr>
      <t>Private group-based providers:</t>
    </r>
    <r>
      <rPr>
        <sz val="10"/>
        <color theme="1"/>
        <rFont val="Calibri"/>
        <family val="2"/>
        <scheme val="minor"/>
      </rPr>
      <t xml:space="preserve"> These are private companies and include employer-run childcare for employees.</t>
    </r>
  </si>
  <si>
    <r>
      <rPr>
        <b/>
        <sz val="10"/>
        <color theme="1"/>
        <rFont val="Calibri"/>
        <family val="2"/>
        <scheme val="minor"/>
      </rPr>
      <t>Voluntary group-based providers:</t>
    </r>
    <r>
      <rPr>
        <sz val="10"/>
        <color theme="1"/>
        <rFont val="Calibri"/>
        <family val="2"/>
        <scheme val="minor"/>
      </rPr>
      <t xml:space="preserve"> These are voluntary organisations, including community groups, charities, churches, or religious groups.</t>
    </r>
  </si>
  <si>
    <t>There are a small group of "other" group-based providers (including not-for-profit providers such as social enterprises and community interest companies).</t>
  </si>
  <si>
    <t>These are not shown separately in the tables, but are included in the "all group-based providers" total.</t>
  </si>
  <si>
    <t>How these definitions changed, and the impact that this had on figures, was described in the 2022 report, which can be found on Explore Education Statistics.</t>
  </si>
  <si>
    <t>The two types of school-based provider included in these tables are:</t>
  </si>
  <si>
    <r>
      <t> </t>
    </r>
    <r>
      <rPr>
        <b/>
        <sz val="10"/>
        <color theme="1"/>
        <rFont val="Calibri"/>
        <family val="2"/>
        <scheme val="minor"/>
      </rPr>
      <t>Maintained nursery schools:</t>
    </r>
    <r>
      <rPr>
        <sz val="10"/>
        <color theme="1"/>
        <rFont val="Calibri"/>
        <family val="2"/>
        <scheme val="minor"/>
      </rPr>
      <t xml:space="preserve"> These are purpose-built maintained schools specifically for children in their early years and with a qualified teacher present.</t>
    </r>
  </si>
  <si>
    <r>
      <t> </t>
    </r>
    <r>
      <rPr>
        <b/>
        <sz val="10"/>
        <color theme="1"/>
        <rFont val="Calibri"/>
        <family val="2"/>
        <scheme val="minor"/>
      </rPr>
      <t>Nursery class childcare settings:</t>
    </r>
    <r>
      <rPr>
        <sz val="10"/>
        <color theme="1"/>
        <rFont val="Calibri"/>
        <family val="2"/>
        <scheme val="minor"/>
      </rPr>
      <t xml:space="preserve"> These are other maintained schools, and non-maintained schools, offering nursery provision. </t>
    </r>
  </si>
  <si>
    <t>If a p-value is less than 0.05, and shown in bold font, this means that differences are statistically significant at the 5% significance level.</t>
  </si>
  <si>
    <t>In other words, the differences observed are sufficiently large that there is no more than a 5% probability of them occurring by chance rather than as a result of genuine differences.</t>
  </si>
  <si>
    <t>Table 18 and Table 19:</t>
  </si>
  <si>
    <t>Funded entitlements: At the time of the Survey (May to July 2024) eligible parents of children aged between 2 and 4 were entitled to receive funded childcare.  The Survey took place before these "entitlements" were extended to children aged under 2 in September 2024.  The average hourly fundings rates received by providers from their local authorities are reported in these tables.</t>
  </si>
  <si>
    <t>More details of the different "entitlements" are available on Explore Education Statistics.</t>
  </si>
  <si>
    <t xml:space="preserve">The way that voluntary, private and ‘other’ group-based providers are defined changed between 2021 and 2022. This means that 2022, 2023 and 2024 figures for these categories of provider cannot be directly compared with figures for earlier years.  Figures for the total ‘all group-based provider’ category are not affected and can be compared.  </t>
  </si>
  <si>
    <t>The first column tests whether the change is statistically significantly different to no change, while the second column tests whether the change is statistically significantly different to the rate of inflation.  Comparison is made with the CPI rates of inflation in the year up to May 2023 of 8.7% and in the year up to May 2024 of 3.3%</t>
  </si>
  <si>
    <t>Note:</t>
  </si>
  <si>
    <t>2. Figures for mean hourly parent-paid fees prior to 2022 are only available rounded to the nearest £0.25</t>
  </si>
  <si>
    <t>3. Northamptonshire split into North Northamptonshire and West Northamptonshire in 2021.</t>
  </si>
  <si>
    <t>4. Cumbria split into Cumberland and Westmoreland and Furness in 2024</t>
  </si>
  <si>
    <t>5. Figures for local authorities with fewer than 10 providers responding to the survey have been replaced with a "*".  Where between 10 and 29 providers responded to the survey figures are shown in bold and italics and should be treated with caution</t>
  </si>
  <si>
    <r>
      <t xml:space="preserve">Group-based providers: </t>
    </r>
    <r>
      <rPr>
        <sz val="10"/>
        <color theme="1"/>
        <rFont val="Calibri"/>
        <family val="2"/>
        <scheme val="minor"/>
      </rPr>
      <t>providers on Ofsted's Early Years Register and operating on non-domestic premises.</t>
    </r>
  </si>
  <si>
    <t>The statistical significance of the differences between 2022 and 2023 figures and between 2023 and 2024 figures is illustrated through the p-value.</t>
  </si>
  <si>
    <t>The figures in these tables refer to childcare providers in England that look after at least one pre-school child aged 0-4.  Providers that solely offer reception provision or "wrap-around" (before-school and after-school) childcare to school-age children are excluded.</t>
  </si>
  <si>
    <t xml:space="preserve">Base: Group-based providers allocated to variant 1 and 3 of the survey, all school-based providers, and childminders allocated to variant 2 of the survey, who charged a fee for the age group(s) registered at their setting. See accompanying technical report for details of the variants. </t>
  </si>
  <si>
    <t>5. Figures for local authorities with fewer than 10 providers responding to the survey have been replaced with an asterisk ("*").  Where between 10 and 29 providers responded to the survey figures are shown in bold and italics and should be treated with caution</t>
  </si>
  <si>
    <r>
      <rPr>
        <b/>
        <sz val="10"/>
        <color theme="1"/>
        <rFont val="Calibri"/>
        <family val="2"/>
        <scheme val="minor"/>
      </rPr>
      <t>Childminders</t>
    </r>
    <r>
      <rPr>
        <sz val="10"/>
        <color theme="1"/>
        <rFont val="Calibri"/>
        <family val="2"/>
        <scheme val="minor"/>
      </rPr>
      <t xml:space="preserve">: Childminders on Ofsted's Early Years Register providing early years care and operating on domestic settings (childminders registered with a childminder agency are not included in the Survey). </t>
    </r>
  </si>
  <si>
    <t>Parent paid fee for three- and four-year-old children</t>
  </si>
  <si>
    <t>1. See "notes and definitions" for an explanation of the figures in this table, including a description of "P-values"</t>
  </si>
  <si>
    <t>1. See "notes and definitions" for an explanation of the figures in this table, including a description of the different provider types</t>
  </si>
  <si>
    <t>Parent-paid fee for children aged under two</t>
  </si>
  <si>
    <t>Proportion of providers increasing parent-paid fees in the last 12 months</t>
  </si>
  <si>
    <t>Table 5: Proportion of providers increasing parent-paid fees in the last 12 months ( 2019, 2021, 2022, 2023 and 2024)</t>
  </si>
  <si>
    <t>All group-based providers</t>
  </si>
  <si>
    <t>1. See "notes and definitions" for an explanation of the figures in this table, including a description of the different provider types.</t>
  </si>
  <si>
    <t>Parent-paid fee for three- and four-year-old children</t>
  </si>
  <si>
    <t>Parent-paid fee for two-year-old children</t>
  </si>
  <si>
    <t>Funding rate for three- and four-year-old children</t>
  </si>
  <si>
    <t>Funding rate for two-year-old children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</si>
</sst>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Red]\-&quot;£&quot;#,##0.00"/>
    <numFmt numFmtId="44" formatCode="_-&quot;£&quot;* #,##0.00_-;\-&quot;£&quot;* #,##0.00_-;_-&quot;£&quot;* &quot;-&quot;??_-;_-@_-"/>
    <numFmt numFmtId="164" formatCode="[$£-809]#,##0.00"/>
    <numFmt numFmtId="165" formatCode="\£\ 0.00"/>
    <numFmt numFmtId="166" formatCode="0&quot;%&quot;"/>
    <numFmt numFmtId="167" formatCode="0.0%"/>
    <numFmt numFmtId="168" formatCode="0.000"/>
    <numFmt numFmtId="169" formatCode="\£\ 0.000"/>
    <numFmt numFmtId="170" formatCode="&quot;£&quot;#,##0.00"/>
  </numFmts>
  <fonts count="25" x14ac:knownFonts="1">
    <font>
      <sz val="11"/>
      <color theme="1"/>
      <name val="Calibri"/>
      <family val="2"/>
      <scheme val="minor"/>
    </font>
    <font>
      <sz val="11"/>
      <color theme="1"/>
      <name val="Calibri"/>
      <family val="2"/>
      <scheme val="minor"/>
    </font>
    <font>
      <sz val="10"/>
      <color theme="1"/>
      <name val="Calibri"/>
      <family val="2"/>
      <scheme val="minor"/>
    </font>
    <font>
      <sz val="10"/>
      <name val="Calibri"/>
      <family val="2"/>
    </font>
    <font>
      <sz val="11"/>
      <color rgb="FF000000"/>
      <name val="Calibri"/>
      <family val="2"/>
    </font>
    <font>
      <u/>
      <sz val="11"/>
      <color theme="10"/>
      <name val="Calibri"/>
      <family val="2"/>
      <scheme val="minor"/>
    </font>
    <font>
      <u/>
      <sz val="10"/>
      <color theme="10"/>
      <name val="Calibri"/>
      <family val="2"/>
      <scheme val="minor"/>
    </font>
    <font>
      <sz val="8"/>
      <name val="Calibri"/>
      <family val="2"/>
      <scheme val="minor"/>
    </font>
    <font>
      <b/>
      <sz val="11"/>
      <color theme="1"/>
      <name val="Calibri"/>
      <family val="2"/>
      <scheme val="minor"/>
    </font>
    <font>
      <sz val="10"/>
      <color rgb="FF000000"/>
      <name val="Calibri"/>
      <family val="2"/>
    </font>
    <font>
      <sz val="10"/>
      <name val="Calibri"/>
      <family val="2"/>
      <scheme val="minor"/>
    </font>
    <font>
      <b/>
      <i/>
      <sz val="10"/>
      <color theme="1"/>
      <name val="Calibri"/>
      <family val="2"/>
      <scheme val="minor"/>
    </font>
    <font>
      <sz val="10"/>
      <color rgb="FFC00000"/>
      <name val="Calibri"/>
      <family val="2"/>
      <scheme val="minor"/>
    </font>
    <font>
      <b/>
      <sz val="10"/>
      <color rgb="FFC00000"/>
      <name val="Calibri"/>
      <family val="2"/>
      <scheme val="minor"/>
    </font>
    <font>
      <sz val="10"/>
      <color theme="4"/>
      <name val="Calibri"/>
      <family val="2"/>
      <scheme val="minor"/>
    </font>
    <font>
      <sz val="10"/>
      <color rgb="FFC00000"/>
      <name val="Calibri"/>
      <family val="2"/>
    </font>
    <font>
      <sz val="10"/>
      <color theme="1"/>
      <name val="Calibri"/>
      <family val="2"/>
    </font>
    <font>
      <b/>
      <i/>
      <sz val="10"/>
      <color rgb="FF000000"/>
      <name val="Calibri"/>
      <family val="2"/>
    </font>
    <font>
      <b/>
      <sz val="14"/>
      <color theme="1"/>
      <name val="Calibri"/>
      <family val="2"/>
      <scheme val="minor"/>
    </font>
    <font>
      <sz val="10"/>
      <color rgb="FF000000"/>
      <name val="Calibri"/>
      <family val="2"/>
    </font>
    <font>
      <b/>
      <sz val="10"/>
      <color theme="1"/>
      <name val="Calibri"/>
      <family val="2"/>
      <scheme val="minor"/>
    </font>
    <font>
      <b/>
      <sz val="12"/>
      <color theme="1"/>
      <name val="Calibri"/>
      <family val="2"/>
      <scheme val="minor"/>
    </font>
    <font>
      <sz val="10"/>
      <name val="Calibri"/>
      <family val="2"/>
    </font>
    <font>
      <b/>
      <i/>
      <sz val="11"/>
      <color theme="1"/>
      <name val="Calibri"/>
      <family val="2"/>
      <scheme val="minor"/>
    </font>
    <font>
      <sz val="12"/>
      <color theme="1"/>
      <name val="Calibri"/>
      <family val="2"/>
      <scheme val="minor"/>
    </font>
  </fonts>
  <fills count="10">
    <fill>
      <patternFill patternType="none"/>
    </fill>
    <fill>
      <patternFill patternType="gray125"/>
    </fill>
    <fill>
      <patternFill patternType="solid">
        <fgColor theme="0"/>
        <bgColor rgb="FFFFFFFF"/>
      </patternFill>
    </fill>
    <fill>
      <patternFill patternType="solid">
        <fgColor theme="0"/>
        <bgColor indexed="64"/>
      </patternFill>
    </fill>
    <fill>
      <patternFill patternType="solid">
        <fgColor theme="0"/>
        <bgColor indexed="64"/>
      </patternFill>
    </fill>
    <fill>
      <patternFill patternType="solid">
        <fgColor theme="0"/>
        <bgColor indexed="64"/>
      </patternFill>
    </fill>
    <fill>
      <patternFill patternType="solid">
        <fgColor theme="0"/>
        <bgColor indexed="64"/>
      </patternFill>
    </fill>
    <fill>
      <patternFill patternType="solid">
        <fgColor rgb="FFFFFFFF"/>
        <bgColor rgb="FFFFFFFF"/>
      </patternFill>
    </fill>
    <fill>
      <patternFill patternType="solid">
        <fgColor rgb="FFFFFFFF"/>
      </patternFill>
    </fill>
    <fill>
      <patternFill patternType="solid">
        <fgColor rgb="FFFFFFFF"/>
        <bgColor indexed="64"/>
      </patternFill>
    </fill>
  </fills>
  <borders count="22">
    <border>
      <left/>
      <right/>
      <top/>
      <bottom/>
      <diagonal/>
    </border>
    <border>
      <left/>
      <right/>
      <top/>
      <bottom/>
      <diagonal/>
    </border>
    <border>
      <left/>
      <right/>
      <top/>
      <bottom/>
      <diagonal/>
    </border>
    <border>
      <left/>
      <right/>
      <top/>
      <bottom/>
      <diagonal/>
    </border>
    <border>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diagonal/>
    </border>
    <border>
      <left/>
      <right/>
      <top/>
      <bottom/>
      <diagonal/>
    </border>
    <border>
      <left/>
      <right/>
      <top/>
      <bottom/>
      <diagonal/>
    </border>
    <border>
      <left/>
      <right/>
      <top/>
      <bottom/>
      <diagonal/>
    </border>
    <border>
      <left/>
      <right/>
      <top/>
      <bottom style="thin">
        <color indexed="64"/>
      </bottom>
      <diagonal/>
    </border>
    <border>
      <left/>
      <right/>
      <top/>
      <bottom/>
      <diagonal/>
    </border>
    <border>
      <left/>
      <right style="thin">
        <color auto="1"/>
      </right>
      <top style="thin">
        <color indexed="64"/>
      </top>
      <bottom/>
      <diagonal/>
    </border>
    <border>
      <left/>
      <right style="thin">
        <color auto="1"/>
      </right>
      <top/>
      <bottom/>
      <diagonal/>
    </border>
    <border>
      <left/>
      <right/>
      <top/>
      <bottom/>
      <diagonal/>
    </border>
    <border>
      <left/>
      <right/>
      <top/>
      <bottom/>
      <diagonal/>
    </border>
    <border>
      <left/>
      <right/>
      <top/>
      <bottom/>
      <diagonal/>
    </border>
    <border>
      <left style="thin">
        <color auto="1"/>
      </left>
      <right/>
      <top style="thin">
        <color indexed="64"/>
      </top>
      <bottom/>
      <diagonal/>
    </border>
    <border>
      <left/>
      <right/>
      <top style="thin">
        <color indexed="64"/>
      </top>
      <bottom/>
      <diagonal/>
    </border>
    <border>
      <left style="thin">
        <color auto="1"/>
      </left>
      <right/>
      <top/>
      <bottom/>
      <diagonal/>
    </border>
    <border>
      <left/>
      <right/>
      <top/>
      <bottom/>
      <diagonal/>
    </border>
  </borders>
  <cellStyleXfs count="14">
    <xf numFmtId="0" fontId="0" fillId="0" borderId="0"/>
    <xf numFmtId="0" fontId="1" fillId="0" borderId="0" applyNumberFormat="0" applyFill="0" applyBorder="0" applyAlignment="0" applyProtection="0"/>
    <xf numFmtId="9" fontId="1" fillId="0" borderId="0" applyFont="0" applyFill="0" applyBorder="0" applyAlignment="0" applyProtection="0"/>
    <xf numFmtId="0" fontId="1" fillId="0" borderId="2"/>
    <xf numFmtId="0" fontId="1" fillId="0" borderId="2" applyNumberFormat="0" applyFill="0" applyBorder="0" applyAlignment="0" applyProtection="0"/>
    <xf numFmtId="0" fontId="1" fillId="0" borderId="9"/>
    <xf numFmtId="9" fontId="4" fillId="0" borderId="9" applyFont="0" applyFill="0" applyBorder="0" applyAlignment="0" applyProtection="0"/>
    <xf numFmtId="0" fontId="5" fillId="0" borderId="9" applyNumberFormat="0" applyFill="0" applyBorder="0" applyAlignment="0" applyProtection="0"/>
    <xf numFmtId="0" fontId="1" fillId="0" borderId="16"/>
    <xf numFmtId="0" fontId="1" fillId="0" borderId="16"/>
    <xf numFmtId="0" fontId="1" fillId="0" borderId="16" applyNumberFormat="0" applyFill="0" applyBorder="0" applyAlignment="0" applyProtection="0"/>
    <xf numFmtId="0" fontId="1" fillId="0" borderId="16"/>
    <xf numFmtId="44" fontId="1" fillId="0" borderId="0" applyFont="0" applyFill="0" applyBorder="0" applyAlignment="0" applyProtection="0"/>
    <xf numFmtId="0" fontId="4" fillId="0" borderId="21" applyNumberFormat="0" applyFont="0" applyBorder="0" applyProtection="0"/>
  </cellStyleXfs>
  <cellXfs count="347">
    <xf numFmtId="0" fontId="0" fillId="0" borderId="0" xfId="0"/>
    <xf numFmtId="0" fontId="0" fillId="2" borderId="0" xfId="0" applyFill="1"/>
    <xf numFmtId="0" fontId="0" fillId="3" borderId="0" xfId="0" applyFill="1"/>
    <xf numFmtId="0" fontId="2" fillId="5" borderId="9" xfId="5" applyFont="1" applyFill="1"/>
    <xf numFmtId="0" fontId="2" fillId="5" borderId="9" xfId="5" applyFont="1" applyFill="1" applyAlignment="1">
      <alignment horizontal="center"/>
    </xf>
    <xf numFmtId="0" fontId="2" fillId="4" borderId="7" xfId="0" applyFont="1" applyFill="1" applyBorder="1"/>
    <xf numFmtId="0" fontId="8" fillId="0" borderId="0" xfId="0" applyFont="1" applyAlignment="1">
      <alignment horizontal="left"/>
    </xf>
    <xf numFmtId="0" fontId="2" fillId="3" borderId="1" xfId="0" applyFont="1" applyFill="1" applyBorder="1"/>
    <xf numFmtId="0" fontId="2" fillId="3" borderId="7" xfId="0" applyFont="1" applyFill="1" applyBorder="1"/>
    <xf numFmtId="0" fontId="2" fillId="4" borderId="8" xfId="0" applyFont="1" applyFill="1" applyBorder="1"/>
    <xf numFmtId="0" fontId="2" fillId="3" borderId="8" xfId="0" applyFont="1" applyFill="1" applyBorder="1"/>
    <xf numFmtId="0" fontId="2" fillId="3" borderId="0" xfId="0" applyFont="1" applyFill="1"/>
    <xf numFmtId="0" fontId="2" fillId="3" borderId="1" xfId="0" applyFont="1" applyFill="1" applyBorder="1" applyAlignment="1">
      <alignment horizontal="center"/>
    </xf>
    <xf numFmtId="0" fontId="2" fillId="3" borderId="10" xfId="0" applyFont="1" applyFill="1" applyBorder="1" applyAlignment="1">
      <alignment horizontal="center"/>
    </xf>
    <xf numFmtId="0" fontId="2" fillId="3" borderId="8" xfId="0" applyFont="1" applyFill="1" applyBorder="1" applyAlignment="1">
      <alignment horizontal="center"/>
    </xf>
    <xf numFmtId="0" fontId="2" fillId="4" borderId="1" xfId="0" applyFont="1" applyFill="1" applyBorder="1"/>
    <xf numFmtId="0" fontId="2" fillId="4" borderId="3" xfId="0" applyFont="1" applyFill="1" applyBorder="1"/>
    <xf numFmtId="0" fontId="2" fillId="3" borderId="3" xfId="0" applyFont="1" applyFill="1" applyBorder="1"/>
    <xf numFmtId="0" fontId="2" fillId="3" borderId="4" xfId="0" applyFont="1" applyFill="1" applyBorder="1"/>
    <xf numFmtId="0" fontId="0" fillId="0" borderId="0" xfId="0" applyAlignment="1">
      <alignment horizontal="left" vertical="center"/>
    </xf>
    <xf numFmtId="0" fontId="2" fillId="4" borderId="10" xfId="0" applyFont="1" applyFill="1" applyBorder="1"/>
    <xf numFmtId="0" fontId="2" fillId="3" borderId="10" xfId="0" applyFont="1" applyFill="1" applyBorder="1"/>
    <xf numFmtId="0" fontId="2" fillId="3" borderId="12" xfId="0" applyFont="1" applyFill="1" applyBorder="1"/>
    <xf numFmtId="0" fontId="2" fillId="4" borderId="12" xfId="0" applyFont="1" applyFill="1" applyBorder="1"/>
    <xf numFmtId="0" fontId="2" fillId="4" borderId="15" xfId="0" applyFont="1" applyFill="1" applyBorder="1"/>
    <xf numFmtId="0" fontId="2" fillId="3" borderId="15" xfId="0" applyFont="1" applyFill="1" applyBorder="1"/>
    <xf numFmtId="0" fontId="2" fillId="4" borderId="16" xfId="0" applyFont="1" applyFill="1" applyBorder="1" applyAlignment="1">
      <alignment horizontal="center" vertical="center"/>
    </xf>
    <xf numFmtId="0" fontId="2" fillId="0" borderId="0" xfId="0" applyFont="1" applyAlignment="1">
      <alignment horizontal="center" vertical="center"/>
    </xf>
    <xf numFmtId="0" fontId="2" fillId="3" borderId="16" xfId="0" applyFont="1" applyFill="1" applyBorder="1"/>
    <xf numFmtId="0" fontId="2" fillId="3" borderId="16" xfId="0" applyFont="1" applyFill="1" applyBorder="1" applyAlignment="1">
      <alignment horizontal="center"/>
    </xf>
    <xf numFmtId="0" fontId="2" fillId="5" borderId="16" xfId="0" applyFont="1" applyFill="1" applyBorder="1"/>
    <xf numFmtId="0" fontId="2" fillId="4" borderId="16" xfId="0" applyFont="1" applyFill="1" applyBorder="1"/>
    <xf numFmtId="0" fontId="2" fillId="0" borderId="0" xfId="0" applyFont="1"/>
    <xf numFmtId="0" fontId="2" fillId="0" borderId="11" xfId="0" applyFont="1" applyBorder="1" applyAlignment="1">
      <alignment horizontal="center" vertical="center" wrapText="1"/>
    </xf>
    <xf numFmtId="0" fontId="21" fillId="0" borderId="16" xfId="11" applyFont="1"/>
    <xf numFmtId="0" fontId="2" fillId="0" borderId="16" xfId="11" applyFont="1"/>
    <xf numFmtId="0" fontId="2" fillId="4" borderId="17" xfId="0" applyFont="1" applyFill="1" applyBorder="1"/>
    <xf numFmtId="0" fontId="2" fillId="3" borderId="17" xfId="0" applyFont="1" applyFill="1" applyBorder="1"/>
    <xf numFmtId="0" fontId="2" fillId="0" borderId="14" xfId="0" applyFont="1" applyBorder="1" applyAlignment="1">
      <alignment horizontal="center" vertical="center" wrapText="1"/>
    </xf>
    <xf numFmtId="0" fontId="2" fillId="0" borderId="6" xfId="0" applyFont="1" applyBorder="1" applyAlignment="1">
      <alignment horizontal="center" vertical="center" wrapText="1"/>
    </xf>
    <xf numFmtId="164" fontId="2" fillId="0" borderId="13" xfId="0" applyNumberFormat="1" applyFont="1" applyBorder="1" applyAlignment="1">
      <alignment horizontal="center" vertical="center"/>
    </xf>
    <xf numFmtId="167" fontId="2" fillId="0" borderId="14" xfId="2" applyNumberFormat="1" applyFont="1" applyFill="1" applyBorder="1" applyAlignment="1">
      <alignment horizontal="center" vertical="center"/>
    </xf>
    <xf numFmtId="164" fontId="2" fillId="0" borderId="14" xfId="0" applyNumberFormat="1" applyFont="1" applyBorder="1" applyAlignment="1">
      <alignment horizontal="center" vertical="center"/>
    </xf>
    <xf numFmtId="164" fontId="2" fillId="0" borderId="6" xfId="0" applyNumberFormat="1" applyFont="1" applyBorder="1" applyAlignment="1">
      <alignment horizontal="center" vertical="center"/>
    </xf>
    <xf numFmtId="167" fontId="2" fillId="0" borderId="11" xfId="2" applyNumberFormat="1" applyFont="1" applyFill="1" applyBorder="1" applyAlignment="1">
      <alignment horizontal="center" vertical="center"/>
    </xf>
    <xf numFmtId="167" fontId="2" fillId="0" borderId="6" xfId="2" applyNumberFormat="1" applyFont="1" applyFill="1" applyBorder="1" applyAlignment="1">
      <alignment horizontal="center" vertical="center"/>
    </xf>
    <xf numFmtId="0" fontId="2" fillId="0" borderId="14" xfId="0" applyFont="1" applyBorder="1" applyAlignment="1">
      <alignment horizontal="center" vertical="center"/>
    </xf>
    <xf numFmtId="167" fontId="2" fillId="0" borderId="13" xfId="2" applyNumberFormat="1" applyFont="1" applyFill="1" applyBorder="1" applyAlignment="1">
      <alignment horizontal="center" vertical="center"/>
    </xf>
    <xf numFmtId="0" fontId="2" fillId="0" borderId="13" xfId="0" applyFont="1" applyBorder="1" applyAlignment="1">
      <alignment horizontal="center" vertical="center"/>
    </xf>
    <xf numFmtId="1" fontId="2" fillId="0" borderId="13" xfId="0" applyNumberFormat="1" applyFont="1" applyBorder="1" applyAlignment="1">
      <alignment horizontal="center" vertical="center"/>
    </xf>
    <xf numFmtId="1" fontId="2" fillId="0" borderId="14" xfId="0" applyNumberFormat="1" applyFont="1" applyBorder="1" applyAlignment="1">
      <alignment horizontal="center" vertical="center"/>
    </xf>
    <xf numFmtId="0" fontId="2" fillId="0" borderId="11" xfId="5" applyFont="1" applyBorder="1" applyAlignment="1">
      <alignment horizontal="center"/>
    </xf>
    <xf numFmtId="9" fontId="2" fillId="0" borderId="9" xfId="5" applyNumberFormat="1" applyFont="1" applyAlignment="1">
      <alignment horizontal="center"/>
    </xf>
    <xf numFmtId="167" fontId="2" fillId="6" borderId="13" xfId="2" applyNumberFormat="1" applyFont="1" applyFill="1" applyBorder="1" applyAlignment="1">
      <alignment horizontal="center" vertical="center"/>
    </xf>
    <xf numFmtId="167" fontId="2" fillId="6" borderId="14" xfId="2" applyNumberFormat="1" applyFont="1" applyFill="1" applyBorder="1" applyAlignment="1">
      <alignment horizontal="center" vertical="center"/>
    </xf>
    <xf numFmtId="167" fontId="2" fillId="6" borderId="6" xfId="2" applyNumberFormat="1" applyFont="1" applyFill="1" applyBorder="1" applyAlignment="1">
      <alignment horizontal="center" vertical="center"/>
    </xf>
    <xf numFmtId="167" fontId="9" fillId="6" borderId="14" xfId="0" applyNumberFormat="1" applyFont="1" applyFill="1" applyBorder="1" applyAlignment="1">
      <alignment horizontal="center"/>
    </xf>
    <xf numFmtId="0" fontId="2" fillId="6" borderId="14" xfId="0" applyFont="1" applyFill="1" applyBorder="1" applyAlignment="1">
      <alignment horizontal="center" vertical="center" wrapText="1"/>
    </xf>
    <xf numFmtId="165" fontId="9" fillId="8" borderId="6" xfId="0" applyNumberFormat="1" applyFont="1" applyFill="1" applyBorder="1" applyAlignment="1">
      <alignment horizontal="center"/>
    </xf>
    <xf numFmtId="1" fontId="9" fillId="9" borderId="21" xfId="0" applyNumberFormat="1" applyFont="1" applyFill="1" applyBorder="1" applyAlignment="1">
      <alignment horizontal="center" vertical="center"/>
    </xf>
    <xf numFmtId="0" fontId="11" fillId="0" borderId="14" xfId="0" applyFont="1" applyBorder="1" applyAlignment="1">
      <alignment horizontal="center" vertical="center"/>
    </xf>
    <xf numFmtId="164" fontId="20" fillId="0" borderId="14" xfId="0" applyNumberFormat="1" applyFont="1" applyBorder="1" applyAlignment="1">
      <alignment horizontal="center" vertical="center"/>
    </xf>
    <xf numFmtId="164" fontId="11" fillId="0" borderId="14" xfId="0" applyNumberFormat="1" applyFont="1" applyBorder="1" applyAlignment="1">
      <alignment horizontal="center" vertical="center"/>
    </xf>
    <xf numFmtId="168" fontId="0" fillId="0" borderId="21" xfId="0" applyNumberFormat="1" applyBorder="1" applyAlignment="1">
      <alignment horizontal="center"/>
    </xf>
    <xf numFmtId="165" fontId="0" fillId="0" borderId="20" xfId="0" applyNumberFormat="1" applyBorder="1" applyAlignment="1">
      <alignment horizontal="center"/>
    </xf>
    <xf numFmtId="165" fontId="0" fillId="0" borderId="21" xfId="0" applyNumberFormat="1" applyBorder="1" applyAlignment="1">
      <alignment horizontal="center"/>
    </xf>
    <xf numFmtId="0" fontId="2" fillId="3" borderId="10" xfId="0" applyFont="1" applyFill="1" applyBorder="1" applyAlignment="1">
      <alignment horizontal="center" vertical="center"/>
    </xf>
    <xf numFmtId="0" fontId="2" fillId="4" borderId="1" xfId="0" applyFont="1" applyFill="1" applyBorder="1" applyAlignment="1">
      <alignment horizontal="center" vertical="center"/>
    </xf>
    <xf numFmtId="165" fontId="0" fillId="0" borderId="20" xfId="0" applyNumberFormat="1" applyBorder="1" applyAlignment="1">
      <alignment horizontal="center" vertical="center"/>
    </xf>
    <xf numFmtId="165" fontId="0" fillId="0" borderId="21" xfId="0" applyNumberFormat="1" applyBorder="1" applyAlignment="1">
      <alignment horizontal="center" vertical="center"/>
    </xf>
    <xf numFmtId="165" fontId="0" fillId="0" borderId="14" xfId="0" applyNumberFormat="1" applyBorder="1" applyAlignment="1">
      <alignment horizontal="center" vertical="center"/>
    </xf>
    <xf numFmtId="168" fontId="2" fillId="0" borderId="20" xfId="0" applyNumberFormat="1" applyFont="1" applyBorder="1" applyAlignment="1">
      <alignment horizontal="center"/>
    </xf>
    <xf numFmtId="0" fontId="2" fillId="6" borderId="11" xfId="0" applyFont="1" applyFill="1" applyBorder="1" applyAlignment="1">
      <alignment horizontal="center" vertical="center" wrapText="1"/>
    </xf>
    <xf numFmtId="168" fontId="10" fillId="6" borderId="11" xfId="0" applyNumberFormat="1" applyFont="1" applyFill="1" applyBorder="1" applyAlignment="1">
      <alignment horizontal="center" vertical="center"/>
    </xf>
    <xf numFmtId="168" fontId="10" fillId="6" borderId="11" xfId="2" applyNumberFormat="1" applyFont="1" applyFill="1" applyBorder="1" applyAlignment="1">
      <alignment horizontal="center" vertical="center"/>
    </xf>
    <xf numFmtId="168" fontId="2" fillId="6" borderId="0" xfId="0" applyNumberFormat="1" applyFont="1" applyFill="1" applyAlignment="1">
      <alignment horizontal="center"/>
    </xf>
    <xf numFmtId="168" fontId="2" fillId="6" borderId="11" xfId="0" applyNumberFormat="1" applyFont="1" applyFill="1" applyBorder="1" applyAlignment="1">
      <alignment horizontal="center"/>
    </xf>
    <xf numFmtId="168" fontId="9" fillId="6" borderId="11" xfId="0" applyNumberFormat="1" applyFont="1" applyFill="1" applyBorder="1" applyAlignment="1">
      <alignment horizontal="center"/>
    </xf>
    <xf numFmtId="0" fontId="2" fillId="6" borderId="0" xfId="0" applyFont="1" applyFill="1"/>
    <xf numFmtId="168" fontId="2" fillId="6" borderId="21" xfId="0" applyNumberFormat="1" applyFont="1" applyFill="1" applyBorder="1" applyAlignment="1">
      <alignment horizontal="center"/>
    </xf>
    <xf numFmtId="168" fontId="2" fillId="6" borderId="11" xfId="2" applyNumberFormat="1" applyFont="1" applyFill="1" applyBorder="1" applyAlignment="1">
      <alignment horizontal="center"/>
    </xf>
    <xf numFmtId="0" fontId="0" fillId="6" borderId="0" xfId="0" applyFill="1"/>
    <xf numFmtId="0" fontId="0" fillId="6" borderId="0" xfId="0" applyFill="1" applyAlignment="1">
      <alignment horizontal="left"/>
    </xf>
    <xf numFmtId="0" fontId="1" fillId="6" borderId="0" xfId="1" applyFill="1"/>
    <xf numFmtId="0" fontId="0" fillId="6" borderId="0" xfId="0" applyFill="1" applyAlignment="1">
      <alignment horizontal="left" vertical="center"/>
    </xf>
    <xf numFmtId="0" fontId="8" fillId="6" borderId="0" xfId="0" applyFont="1" applyFill="1"/>
    <xf numFmtId="0" fontId="1" fillId="6" borderId="2" xfId="3" applyFill="1"/>
    <xf numFmtId="0" fontId="2" fillId="6" borderId="21" xfId="1" applyFont="1" applyFill="1" applyBorder="1" applyAlignment="1">
      <alignment horizontal="center" vertical="center"/>
    </xf>
    <xf numFmtId="0" fontId="2" fillId="6" borderId="21" xfId="0" applyFont="1" applyFill="1" applyBorder="1"/>
    <xf numFmtId="0" fontId="2" fillId="6" borderId="21" xfId="0" applyFont="1" applyFill="1" applyBorder="1" applyAlignment="1">
      <alignment horizontal="left" vertical="top"/>
    </xf>
    <xf numFmtId="0" fontId="20" fillId="6" borderId="21" xfId="0" applyFont="1" applyFill="1" applyBorder="1"/>
    <xf numFmtId="0" fontId="2" fillId="6" borderId="21" xfId="0" applyFont="1" applyFill="1" applyBorder="1" applyAlignment="1">
      <alignment vertical="top"/>
    </xf>
    <xf numFmtId="0" fontId="2" fillId="6" borderId="20" xfId="0" applyFont="1" applyFill="1" applyBorder="1" applyAlignment="1">
      <alignment horizontal="center" vertical="center" wrapText="1"/>
    </xf>
    <xf numFmtId="0" fontId="2" fillId="6" borderId="21" xfId="0" applyFont="1" applyFill="1" applyBorder="1" applyAlignment="1">
      <alignment horizontal="center" vertical="center" wrapText="1"/>
    </xf>
    <xf numFmtId="0" fontId="2" fillId="6" borderId="21" xfId="0" applyFont="1" applyFill="1" applyBorder="1" applyAlignment="1">
      <alignment vertical="center" wrapText="1"/>
    </xf>
    <xf numFmtId="0" fontId="2" fillId="6" borderId="19" xfId="0" applyFont="1" applyFill="1" applyBorder="1" applyAlignment="1">
      <alignment horizontal="left" vertical="center"/>
    </xf>
    <xf numFmtId="165" fontId="19" fillId="8" borderId="18" xfId="0" applyNumberFormat="1" applyFont="1" applyFill="1" applyBorder="1" applyAlignment="1">
      <alignment horizontal="center"/>
    </xf>
    <xf numFmtId="165" fontId="19" fillId="8" borderId="19" xfId="0" applyNumberFormat="1" applyFont="1" applyFill="1" applyBorder="1" applyAlignment="1">
      <alignment horizontal="center"/>
    </xf>
    <xf numFmtId="167" fontId="2" fillId="6" borderId="21" xfId="2" applyNumberFormat="1" applyFont="1" applyFill="1" applyBorder="1"/>
    <xf numFmtId="0" fontId="2" fillId="6" borderId="21" xfId="0" applyFont="1" applyFill="1" applyBorder="1" applyAlignment="1">
      <alignment horizontal="left" vertical="center"/>
    </xf>
    <xf numFmtId="165" fontId="19" fillId="8" borderId="20" xfId="0" applyNumberFormat="1" applyFont="1" applyFill="1" applyBorder="1" applyAlignment="1">
      <alignment horizontal="center"/>
    </xf>
    <xf numFmtId="165" fontId="19" fillId="8" borderId="21" xfId="0" applyNumberFormat="1" applyFont="1" applyFill="1" applyBorder="1" applyAlignment="1">
      <alignment horizontal="center"/>
    </xf>
    <xf numFmtId="9" fontId="19" fillId="6" borderId="21" xfId="0" applyNumberFormat="1" applyFont="1" applyFill="1" applyBorder="1"/>
    <xf numFmtId="165" fontId="8" fillId="8" borderId="20" xfId="0" applyNumberFormat="1" applyFont="1" applyFill="1" applyBorder="1" applyAlignment="1">
      <alignment horizontal="center"/>
    </xf>
    <xf numFmtId="165" fontId="17" fillId="8" borderId="21" xfId="0" applyNumberFormat="1" applyFont="1" applyFill="1" applyBorder="1" applyAlignment="1">
      <alignment horizontal="center"/>
    </xf>
    <xf numFmtId="1" fontId="19" fillId="9" borderId="18" xfId="0" applyNumberFormat="1" applyFont="1" applyFill="1" applyBorder="1" applyAlignment="1">
      <alignment horizontal="center" vertical="center"/>
    </xf>
    <xf numFmtId="1" fontId="19" fillId="9" borderId="19" xfId="0" applyNumberFormat="1" applyFont="1" applyFill="1" applyBorder="1" applyAlignment="1">
      <alignment horizontal="center" vertical="center"/>
    </xf>
    <xf numFmtId="1" fontId="2" fillId="9" borderId="21" xfId="0" applyNumberFormat="1" applyFont="1" applyFill="1" applyBorder="1" applyAlignment="1">
      <alignment horizontal="center" vertical="center"/>
    </xf>
    <xf numFmtId="1" fontId="19" fillId="9" borderId="20" xfId="0" applyNumberFormat="1" applyFont="1" applyFill="1" applyBorder="1" applyAlignment="1">
      <alignment horizontal="center" vertical="center"/>
    </xf>
    <xf numFmtId="1" fontId="19" fillId="9" borderId="21" xfId="0" applyNumberFormat="1" applyFont="1" applyFill="1" applyBorder="1" applyAlignment="1">
      <alignment horizontal="center" vertical="center"/>
    </xf>
    <xf numFmtId="1" fontId="17" fillId="9" borderId="20" xfId="0" applyNumberFormat="1" applyFont="1" applyFill="1" applyBorder="1" applyAlignment="1">
      <alignment horizontal="center" vertical="center"/>
    </xf>
    <xf numFmtId="1" fontId="17" fillId="9" borderId="21" xfId="0" applyNumberFormat="1" applyFont="1" applyFill="1" applyBorder="1" applyAlignment="1">
      <alignment horizontal="center" vertical="center"/>
    </xf>
    <xf numFmtId="0" fontId="2" fillId="6" borderId="20" xfId="0" applyFont="1" applyFill="1" applyBorder="1" applyAlignment="1">
      <alignment horizontal="center" vertical="center"/>
    </xf>
    <xf numFmtId="0" fontId="2" fillId="6" borderId="14" xfId="0" applyFont="1" applyFill="1" applyBorder="1" applyAlignment="1">
      <alignment horizontal="center" vertical="center"/>
    </xf>
    <xf numFmtId="0" fontId="2" fillId="6" borderId="21" xfId="0" applyFont="1" applyFill="1" applyBorder="1" applyAlignment="1">
      <alignment horizontal="center" vertical="center"/>
    </xf>
    <xf numFmtId="0" fontId="2" fillId="0" borderId="20" xfId="0" applyFont="1" applyBorder="1" applyAlignment="1">
      <alignment horizontal="center" vertical="center" wrapText="1"/>
    </xf>
    <xf numFmtId="0" fontId="2" fillId="6" borderId="21" xfId="0" applyFont="1" applyFill="1" applyBorder="1" applyAlignment="1">
      <alignment vertical="center"/>
    </xf>
    <xf numFmtId="0" fontId="2" fillId="6" borderId="19" xfId="0" applyFont="1" applyFill="1" applyBorder="1" applyAlignment="1">
      <alignment horizontal="left" vertical="center" wrapText="1"/>
    </xf>
    <xf numFmtId="8" fontId="2" fillId="8" borderId="18" xfId="0" applyNumberFormat="1" applyFont="1" applyFill="1" applyBorder="1" applyAlignment="1">
      <alignment horizontal="center"/>
    </xf>
    <xf numFmtId="8" fontId="2" fillId="8" borderId="19" xfId="0" applyNumberFormat="1" applyFont="1" applyFill="1" applyBorder="1" applyAlignment="1">
      <alignment horizontal="center"/>
    </xf>
    <xf numFmtId="164" fontId="2" fillId="6" borderId="19" xfId="0" applyNumberFormat="1" applyFont="1" applyFill="1" applyBorder="1" applyAlignment="1">
      <alignment horizontal="center" vertical="center"/>
    </xf>
    <xf numFmtId="167" fontId="2" fillId="0" borderId="19" xfId="2" applyNumberFormat="1" applyFont="1" applyFill="1" applyBorder="1" applyAlignment="1">
      <alignment horizontal="center" vertical="center"/>
    </xf>
    <xf numFmtId="168" fontId="10" fillId="6" borderId="19" xfId="0" applyNumberFormat="1" applyFont="1" applyFill="1" applyBorder="1" applyAlignment="1">
      <alignment horizontal="center" vertical="center"/>
    </xf>
    <xf numFmtId="168" fontId="10" fillId="0" borderId="19" xfId="0" applyNumberFormat="1" applyFont="1" applyBorder="1" applyAlignment="1">
      <alignment horizontal="center" vertical="center"/>
    </xf>
    <xf numFmtId="0" fontId="2" fillId="6" borderId="21" xfId="0" applyFont="1" applyFill="1" applyBorder="1" applyAlignment="1">
      <alignment horizontal="left" vertical="center" wrapText="1"/>
    </xf>
    <xf numFmtId="8" fontId="2" fillId="6" borderId="20" xfId="0" applyNumberFormat="1" applyFont="1" applyFill="1" applyBorder="1" applyAlignment="1">
      <alignment horizontal="center"/>
    </xf>
    <xf numFmtId="8" fontId="2" fillId="6" borderId="21" xfId="0" applyNumberFormat="1" applyFont="1" applyFill="1" applyBorder="1" applyAlignment="1">
      <alignment horizontal="center"/>
    </xf>
    <xf numFmtId="164" fontId="2" fillId="6" borderId="21" xfId="0" applyNumberFormat="1" applyFont="1" applyFill="1" applyBorder="1" applyAlignment="1">
      <alignment horizontal="center" vertical="center"/>
    </xf>
    <xf numFmtId="167" fontId="2" fillId="0" borderId="21" xfId="2" applyNumberFormat="1" applyFont="1" applyFill="1" applyBorder="1" applyAlignment="1">
      <alignment horizontal="center" vertical="center"/>
    </xf>
    <xf numFmtId="168" fontId="10" fillId="6" borderId="21" xfId="0" applyNumberFormat="1" applyFont="1" applyFill="1" applyBorder="1" applyAlignment="1">
      <alignment horizontal="center" vertical="center"/>
    </xf>
    <xf numFmtId="8" fontId="11" fillId="6" borderId="20" xfId="0" applyNumberFormat="1" applyFont="1" applyFill="1" applyBorder="1" applyAlignment="1">
      <alignment horizontal="center"/>
    </xf>
    <xf numFmtId="164" fontId="11" fillId="6" borderId="21" xfId="0" applyNumberFormat="1" applyFont="1" applyFill="1" applyBorder="1" applyAlignment="1">
      <alignment horizontal="center" vertical="center"/>
    </xf>
    <xf numFmtId="8" fontId="11" fillId="6" borderId="21" xfId="0" applyNumberFormat="1" applyFont="1" applyFill="1" applyBorder="1" applyAlignment="1">
      <alignment horizontal="center"/>
    </xf>
    <xf numFmtId="0" fontId="2" fillId="6" borderId="18" xfId="0" applyFont="1" applyFill="1" applyBorder="1" applyAlignment="1">
      <alignment horizontal="center"/>
    </xf>
    <xf numFmtId="0" fontId="2" fillId="6" borderId="19" xfId="0" applyFont="1" applyFill="1" applyBorder="1" applyAlignment="1">
      <alignment horizontal="center"/>
    </xf>
    <xf numFmtId="0" fontId="2" fillId="6" borderId="19" xfId="0" applyFont="1" applyFill="1" applyBorder="1"/>
    <xf numFmtId="0" fontId="2" fillId="6" borderId="20" xfId="0" applyFont="1" applyFill="1" applyBorder="1" applyAlignment="1">
      <alignment horizontal="center"/>
    </xf>
    <xf numFmtId="0" fontId="2" fillId="6" borderId="21" xfId="0" applyFont="1" applyFill="1" applyBorder="1" applyAlignment="1">
      <alignment horizontal="center"/>
    </xf>
    <xf numFmtId="164" fontId="2" fillId="6" borderId="11" xfId="0" applyNumberFormat="1" applyFont="1" applyFill="1" applyBorder="1" applyAlignment="1">
      <alignment horizontal="center" vertical="center"/>
    </xf>
    <xf numFmtId="1" fontId="2" fillId="6" borderId="19" xfId="0" applyNumberFormat="1" applyFont="1" applyFill="1" applyBorder="1" applyAlignment="1">
      <alignment horizontal="center" vertical="center"/>
    </xf>
    <xf numFmtId="0" fontId="2" fillId="0" borderId="21" xfId="0" applyFont="1" applyBorder="1" applyAlignment="1">
      <alignment horizontal="center" vertical="center"/>
    </xf>
    <xf numFmtId="0" fontId="2" fillId="0" borderId="21" xfId="0" applyFont="1" applyBorder="1"/>
    <xf numFmtId="1" fontId="2" fillId="6" borderId="21" xfId="0" applyNumberFormat="1" applyFont="1" applyFill="1" applyBorder="1" applyAlignment="1">
      <alignment horizontal="center" vertical="center"/>
    </xf>
    <xf numFmtId="0" fontId="11" fillId="6" borderId="20" xfId="0" applyFont="1" applyFill="1" applyBorder="1" applyAlignment="1">
      <alignment horizontal="center"/>
    </xf>
    <xf numFmtId="1" fontId="11" fillId="6" borderId="21" xfId="0" applyNumberFormat="1" applyFont="1" applyFill="1" applyBorder="1" applyAlignment="1">
      <alignment horizontal="center" vertical="center"/>
    </xf>
    <xf numFmtId="0" fontId="11" fillId="6" borderId="21" xfId="0" applyFont="1" applyFill="1" applyBorder="1" applyAlignment="1">
      <alignment horizontal="center"/>
    </xf>
    <xf numFmtId="0" fontId="11" fillId="6" borderId="21" xfId="0" applyFont="1" applyFill="1" applyBorder="1" applyAlignment="1">
      <alignment horizontal="center" vertical="center"/>
    </xf>
    <xf numFmtId="0" fontId="11" fillId="0" borderId="21" xfId="0" applyFont="1" applyBorder="1" applyAlignment="1">
      <alignment horizontal="center" vertical="center"/>
    </xf>
    <xf numFmtId="0" fontId="12" fillId="6" borderId="21" xfId="0" applyFont="1" applyFill="1" applyBorder="1"/>
    <xf numFmtId="0" fontId="14" fillId="6" borderId="21" xfId="0" applyFont="1" applyFill="1" applyBorder="1"/>
    <xf numFmtId="0" fontId="2" fillId="6" borderId="0" xfId="0" applyFont="1" applyFill="1" applyAlignment="1">
      <alignment horizontal="center"/>
    </xf>
    <xf numFmtId="164" fontId="2" fillId="6" borderId="18" xfId="0" applyNumberFormat="1" applyFont="1" applyFill="1" applyBorder="1" applyAlignment="1">
      <alignment horizontal="center" vertical="center"/>
    </xf>
    <xf numFmtId="164" fontId="2" fillId="6" borderId="20" xfId="0" applyNumberFormat="1" applyFont="1" applyFill="1" applyBorder="1" applyAlignment="1">
      <alignment horizontal="center" vertical="center"/>
    </xf>
    <xf numFmtId="0" fontId="2" fillId="6" borderId="18" xfId="0" applyFont="1" applyFill="1" applyBorder="1" applyAlignment="1">
      <alignment horizontal="center" vertical="center"/>
    </xf>
    <xf numFmtId="0" fontId="2" fillId="6" borderId="19" xfId="0" applyFont="1" applyFill="1" applyBorder="1" applyAlignment="1">
      <alignment horizontal="center" vertical="center"/>
    </xf>
    <xf numFmtId="0" fontId="2" fillId="0" borderId="19" xfId="0" applyFont="1" applyBorder="1"/>
    <xf numFmtId="164" fontId="2" fillId="0" borderId="21" xfId="0" applyNumberFormat="1" applyFont="1" applyBorder="1" applyAlignment="1">
      <alignment horizontal="center" vertical="center"/>
    </xf>
    <xf numFmtId="0" fontId="14" fillId="6" borderId="0" xfId="0" applyFont="1" applyFill="1"/>
    <xf numFmtId="0" fontId="2" fillId="6" borderId="5" xfId="0" applyFont="1" applyFill="1" applyBorder="1" applyAlignment="1">
      <alignment horizontal="center" vertical="center" wrapText="1"/>
    </xf>
    <xf numFmtId="1" fontId="2" fillId="0" borderId="21" xfId="0" applyNumberFormat="1" applyFont="1" applyBorder="1" applyAlignment="1">
      <alignment horizontal="center" vertical="center"/>
    </xf>
    <xf numFmtId="0" fontId="6" fillId="6" borderId="9" xfId="7" applyFont="1" applyFill="1" applyAlignment="1">
      <alignment horizontal="center" vertical="center"/>
    </xf>
    <xf numFmtId="0" fontId="2" fillId="6" borderId="9" xfId="5" applyFont="1" applyFill="1"/>
    <xf numFmtId="0" fontId="2" fillId="6" borderId="9" xfId="5" applyFont="1" applyFill="1" applyAlignment="1">
      <alignment horizontal="center"/>
    </xf>
    <xf numFmtId="0" fontId="2" fillId="6" borderId="21" xfId="5" applyFont="1" applyFill="1" applyBorder="1" applyAlignment="1">
      <alignment horizontal="center"/>
    </xf>
    <xf numFmtId="0" fontId="2" fillId="6" borderId="11" xfId="5" applyFont="1" applyFill="1" applyBorder="1"/>
    <xf numFmtId="0" fontId="2" fillId="6" borderId="20" xfId="5" applyFont="1" applyFill="1" applyBorder="1" applyAlignment="1">
      <alignment horizontal="center"/>
    </xf>
    <xf numFmtId="0" fontId="2" fillId="6" borderId="9" xfId="5" applyFont="1" applyFill="1" applyAlignment="1">
      <alignment horizontal="left"/>
    </xf>
    <xf numFmtId="9" fontId="2" fillId="6" borderId="18" xfId="6" applyFont="1" applyFill="1" applyBorder="1" applyAlignment="1">
      <alignment horizontal="center" vertical="center"/>
    </xf>
    <xf numFmtId="9" fontId="2" fillId="6" borderId="19" xfId="6" applyFont="1" applyFill="1" applyBorder="1" applyAlignment="1">
      <alignment horizontal="center" vertical="center" wrapText="1"/>
    </xf>
    <xf numFmtId="9" fontId="16" fillId="8" borderId="19" xfId="5" applyNumberFormat="1" applyFont="1" applyFill="1" applyBorder="1" applyAlignment="1">
      <alignment horizontal="center"/>
    </xf>
    <xf numFmtId="9" fontId="2" fillId="0" borderId="21" xfId="2" applyFont="1" applyFill="1" applyBorder="1" applyAlignment="1">
      <alignment horizontal="center" vertical="center"/>
    </xf>
    <xf numFmtId="168" fontId="2" fillId="0" borderId="18" xfId="0" applyNumberFormat="1" applyFont="1" applyBorder="1" applyAlignment="1">
      <alignment horizontal="center"/>
    </xf>
    <xf numFmtId="168" fontId="2" fillId="6" borderId="19" xfId="0" applyNumberFormat="1" applyFont="1" applyFill="1" applyBorder="1" applyAlignment="1">
      <alignment horizontal="center"/>
    </xf>
    <xf numFmtId="9" fontId="2" fillId="6" borderId="20" xfId="6" applyFont="1" applyFill="1" applyBorder="1" applyAlignment="1">
      <alignment horizontal="center" vertical="center"/>
    </xf>
    <xf numFmtId="9" fontId="2" fillId="6" borderId="21" xfId="6" applyFont="1" applyFill="1" applyBorder="1" applyAlignment="1">
      <alignment horizontal="center" vertical="center" wrapText="1"/>
    </xf>
    <xf numFmtId="9" fontId="16" fillId="8" borderId="9" xfId="5" applyNumberFormat="1" applyFont="1" applyFill="1" applyAlignment="1">
      <alignment horizontal="center"/>
    </xf>
    <xf numFmtId="168" fontId="2" fillId="6" borderId="20" xfId="0" applyNumberFormat="1" applyFont="1" applyFill="1" applyBorder="1" applyAlignment="1">
      <alignment horizontal="center"/>
    </xf>
    <xf numFmtId="1" fontId="2" fillId="6" borderId="20" xfId="5" applyNumberFormat="1" applyFont="1" applyFill="1" applyBorder="1" applyAlignment="1">
      <alignment horizontal="center" vertical="center"/>
    </xf>
    <xf numFmtId="1" fontId="2" fillId="6" borderId="21" xfId="5" applyNumberFormat="1" applyFont="1" applyFill="1" applyBorder="1" applyAlignment="1">
      <alignment horizontal="center" vertical="center"/>
    </xf>
    <xf numFmtId="2" fontId="3" fillId="0" borderId="21" xfId="0" applyNumberFormat="1" applyFont="1" applyBorder="1"/>
    <xf numFmtId="9" fontId="2" fillId="6" borderId="21" xfId="6" applyFont="1" applyFill="1" applyBorder="1" applyAlignment="1">
      <alignment horizontal="center" vertical="center"/>
    </xf>
    <xf numFmtId="0" fontId="2" fillId="6" borderId="20" xfId="5" applyFont="1" applyFill="1" applyBorder="1" applyAlignment="1">
      <alignment horizontal="center" vertical="center"/>
    </xf>
    <xf numFmtId="0" fontId="2" fillId="6" borderId="9" xfId="5" applyFont="1" applyFill="1" applyAlignment="1">
      <alignment horizontal="center" vertical="center"/>
    </xf>
    <xf numFmtId="1" fontId="2" fillId="6" borderId="9" xfId="5" applyNumberFormat="1" applyFont="1" applyFill="1" applyAlignment="1">
      <alignment horizontal="center"/>
    </xf>
    <xf numFmtId="2" fontId="2" fillId="0" borderId="21" xfId="0" applyNumberFormat="1" applyFont="1" applyBorder="1" applyAlignment="1">
      <alignment horizontal="center" vertical="center"/>
    </xf>
    <xf numFmtId="0" fontId="2" fillId="6" borderId="21" xfId="5" applyFont="1" applyFill="1" applyBorder="1" applyAlignment="1">
      <alignment horizontal="center" vertical="center"/>
    </xf>
    <xf numFmtId="2" fontId="2" fillId="9" borderId="21" xfId="0" applyNumberFormat="1" applyFont="1" applyFill="1" applyBorder="1" applyAlignment="1">
      <alignment horizontal="center" vertical="center"/>
    </xf>
    <xf numFmtId="0" fontId="12" fillId="6" borderId="9" xfId="5" applyFont="1" applyFill="1"/>
    <xf numFmtId="0" fontId="14" fillId="6" borderId="9" xfId="5" applyFont="1" applyFill="1"/>
    <xf numFmtId="0" fontId="2" fillId="6" borderId="21" xfId="0" applyFont="1" applyFill="1" applyBorder="1" applyAlignment="1">
      <alignment horizontal="left"/>
    </xf>
    <xf numFmtId="0" fontId="2" fillId="6" borderId="11" xfId="0" applyFont="1" applyFill="1" applyBorder="1" applyAlignment="1">
      <alignment horizontal="left" vertical="center" wrapText="1"/>
    </xf>
    <xf numFmtId="0" fontId="2" fillId="6" borderId="14" xfId="0" applyFont="1" applyFill="1" applyBorder="1" applyAlignment="1">
      <alignment horizontal="left" vertical="center" wrapText="1"/>
    </xf>
    <xf numFmtId="165" fontId="9" fillId="8" borderId="19" xfId="0" applyNumberFormat="1" applyFont="1" applyFill="1" applyBorder="1" applyAlignment="1">
      <alignment horizontal="center"/>
    </xf>
    <xf numFmtId="165" fontId="17" fillId="8" borderId="19" xfId="0" applyNumberFormat="1" applyFont="1" applyFill="1" applyBorder="1" applyAlignment="1">
      <alignment horizontal="center"/>
    </xf>
    <xf numFmtId="165" fontId="23" fillId="8" borderId="19" xfId="0" applyNumberFormat="1" applyFont="1" applyFill="1" applyBorder="1" applyAlignment="1">
      <alignment horizontal="center"/>
    </xf>
    <xf numFmtId="165" fontId="23" fillId="8" borderId="21" xfId="0" applyNumberFormat="1" applyFont="1" applyFill="1" applyBorder="1" applyAlignment="1">
      <alignment horizontal="center"/>
    </xf>
    <xf numFmtId="1" fontId="19" fillId="6" borderId="21" xfId="0" applyNumberFormat="1" applyFont="1" applyFill="1" applyBorder="1" applyAlignment="1">
      <alignment horizontal="center"/>
    </xf>
    <xf numFmtId="0" fontId="19" fillId="9" borderId="21" xfId="0" applyFont="1" applyFill="1" applyBorder="1" applyAlignment="1">
      <alignment horizontal="center"/>
    </xf>
    <xf numFmtId="170" fontId="2" fillId="6" borderId="21" xfId="12" applyNumberFormat="1" applyFont="1" applyFill="1" applyBorder="1"/>
    <xf numFmtId="170" fontId="2" fillId="6" borderId="21" xfId="0" applyNumberFormat="1" applyFont="1" applyFill="1" applyBorder="1"/>
    <xf numFmtId="165" fontId="9" fillId="8" borderId="18" xfId="0" applyNumberFormat="1" applyFont="1" applyFill="1" applyBorder="1" applyAlignment="1">
      <alignment horizontal="center"/>
    </xf>
    <xf numFmtId="168" fontId="0" fillId="9" borderId="21" xfId="0" applyNumberFormat="1" applyFill="1" applyBorder="1" applyAlignment="1">
      <alignment horizontal="center"/>
    </xf>
    <xf numFmtId="165" fontId="9" fillId="8" borderId="20" xfId="0" applyNumberFormat="1" applyFont="1" applyFill="1" applyBorder="1" applyAlignment="1">
      <alignment horizontal="center"/>
    </xf>
    <xf numFmtId="165" fontId="9" fillId="8" borderId="21" xfId="0" applyNumberFormat="1" applyFont="1" applyFill="1" applyBorder="1" applyAlignment="1">
      <alignment horizontal="center"/>
    </xf>
    <xf numFmtId="165" fontId="9" fillId="8" borderId="5" xfId="0" applyNumberFormat="1" applyFont="1" applyFill="1" applyBorder="1" applyAlignment="1">
      <alignment horizontal="center"/>
    </xf>
    <xf numFmtId="165" fontId="9" fillId="8" borderId="11" xfId="0" applyNumberFormat="1" applyFont="1" applyFill="1" applyBorder="1" applyAlignment="1">
      <alignment horizontal="center"/>
    </xf>
    <xf numFmtId="168" fontId="0" fillId="9" borderId="19" xfId="0" applyNumberFormat="1" applyFill="1" applyBorder="1" applyAlignment="1">
      <alignment horizontal="center"/>
    </xf>
    <xf numFmtId="165" fontId="19" fillId="8" borderId="5" xfId="0" applyNumberFormat="1" applyFont="1" applyFill="1" applyBorder="1" applyAlignment="1">
      <alignment horizontal="center"/>
    </xf>
    <xf numFmtId="165" fontId="19" fillId="8" borderId="11" xfId="0" applyNumberFormat="1" applyFont="1" applyFill="1" applyBorder="1" applyAlignment="1">
      <alignment horizontal="center"/>
    </xf>
    <xf numFmtId="168" fontId="0" fillId="9" borderId="11" xfId="0" applyNumberFormat="1" applyFill="1" applyBorder="1" applyAlignment="1">
      <alignment horizontal="center"/>
    </xf>
    <xf numFmtId="0" fontId="2" fillId="6" borderId="6" xfId="0" applyFont="1" applyFill="1" applyBorder="1" applyAlignment="1">
      <alignment horizontal="center" vertical="center" wrapText="1"/>
    </xf>
    <xf numFmtId="165" fontId="19" fillId="8" borderId="13" xfId="0" applyNumberFormat="1" applyFont="1" applyFill="1" applyBorder="1" applyAlignment="1">
      <alignment horizontal="center"/>
    </xf>
    <xf numFmtId="167" fontId="2" fillId="6" borderId="20" xfId="2" applyNumberFormat="1" applyFont="1" applyFill="1" applyBorder="1" applyAlignment="1">
      <alignment horizontal="center" vertical="center"/>
    </xf>
    <xf numFmtId="168" fontId="10" fillId="6" borderId="19" xfId="0" applyNumberFormat="1" applyFont="1" applyFill="1" applyBorder="1" applyAlignment="1">
      <alignment horizontal="center"/>
    </xf>
    <xf numFmtId="165" fontId="19" fillId="8" borderId="14" xfId="0" applyNumberFormat="1" applyFont="1" applyFill="1" applyBorder="1" applyAlignment="1">
      <alignment horizontal="center"/>
    </xf>
    <xf numFmtId="168" fontId="10" fillId="6" borderId="21" xfId="0" applyNumberFormat="1" applyFont="1" applyFill="1" applyBorder="1" applyAlignment="1">
      <alignment horizontal="center"/>
    </xf>
    <xf numFmtId="168" fontId="10" fillId="6" borderId="21" xfId="2" applyNumberFormat="1" applyFont="1" applyFill="1" applyBorder="1" applyAlignment="1">
      <alignment horizontal="center"/>
    </xf>
    <xf numFmtId="168" fontId="2" fillId="6" borderId="21" xfId="2" applyNumberFormat="1" applyFont="1" applyFill="1" applyBorder="1" applyAlignment="1">
      <alignment horizontal="center"/>
    </xf>
    <xf numFmtId="165" fontId="19" fillId="8" borderId="6" xfId="0" applyNumberFormat="1" applyFont="1" applyFill="1" applyBorder="1" applyAlignment="1">
      <alignment horizontal="center"/>
    </xf>
    <xf numFmtId="167" fontId="2" fillId="6" borderId="5" xfId="2" applyNumberFormat="1" applyFont="1" applyFill="1" applyBorder="1" applyAlignment="1">
      <alignment horizontal="center" vertical="center"/>
    </xf>
    <xf numFmtId="0" fontId="22" fillId="9" borderId="20" xfId="0" applyFont="1" applyFill="1" applyBorder="1" applyAlignment="1">
      <alignment horizontal="center" vertical="center"/>
    </xf>
    <xf numFmtId="0" fontId="22" fillId="9" borderId="21" xfId="0" applyFont="1" applyFill="1" applyBorder="1" applyAlignment="1">
      <alignment horizontal="center" vertical="center"/>
    </xf>
    <xf numFmtId="1" fontId="22" fillId="9" borderId="21" xfId="0" applyNumberFormat="1" applyFont="1" applyFill="1" applyBorder="1" applyAlignment="1">
      <alignment horizontal="center" vertical="center"/>
    </xf>
    <xf numFmtId="0" fontId="3" fillId="9" borderId="21" xfId="0" applyFont="1" applyFill="1" applyBorder="1" applyAlignment="1">
      <alignment horizontal="center" vertical="center"/>
    </xf>
    <xf numFmtId="1" fontId="3" fillId="9" borderId="21" xfId="0" applyNumberFormat="1" applyFont="1" applyFill="1" applyBorder="1" applyAlignment="1">
      <alignment horizontal="center" vertical="center"/>
    </xf>
    <xf numFmtId="167" fontId="2" fillId="6" borderId="18" xfId="2" applyNumberFormat="1" applyFont="1" applyFill="1" applyBorder="1" applyAlignment="1">
      <alignment horizontal="center" vertical="center"/>
    </xf>
    <xf numFmtId="1" fontId="19" fillId="9" borderId="13" xfId="0" applyNumberFormat="1" applyFont="1" applyFill="1" applyBorder="1" applyAlignment="1">
      <alignment horizontal="center" vertical="center"/>
    </xf>
    <xf numFmtId="1" fontId="19" fillId="9" borderId="14" xfId="0" applyNumberFormat="1" applyFont="1" applyFill="1" applyBorder="1" applyAlignment="1">
      <alignment horizontal="center" vertical="center"/>
    </xf>
    <xf numFmtId="0" fontId="10" fillId="6" borderId="20" xfId="0" applyFont="1" applyFill="1" applyBorder="1" applyAlignment="1">
      <alignment horizontal="center" vertical="center"/>
    </xf>
    <xf numFmtId="0" fontId="10" fillId="6" borderId="21" xfId="0" applyFont="1" applyFill="1" applyBorder="1" applyAlignment="1">
      <alignment horizontal="center" vertical="center"/>
    </xf>
    <xf numFmtId="0" fontId="10" fillId="6" borderId="14" xfId="0" applyFont="1" applyFill="1" applyBorder="1" applyAlignment="1">
      <alignment horizontal="center" vertical="center"/>
    </xf>
    <xf numFmtId="0" fontId="2" fillId="6" borderId="11" xfId="0" applyFont="1" applyFill="1" applyBorder="1"/>
    <xf numFmtId="0" fontId="2" fillId="6" borderId="6" xfId="0" applyFont="1" applyFill="1" applyBorder="1"/>
    <xf numFmtId="0" fontId="2" fillId="6" borderId="6" xfId="0" applyFont="1" applyFill="1" applyBorder="1" applyAlignment="1">
      <alignment horizontal="center" vertical="center"/>
    </xf>
    <xf numFmtId="0" fontId="10" fillId="6" borderId="11" xfId="0" applyFont="1" applyFill="1" applyBorder="1" applyAlignment="1">
      <alignment horizontal="center" vertical="center"/>
    </xf>
    <xf numFmtId="0" fontId="2" fillId="6" borderId="11" xfId="0" applyFont="1" applyFill="1" applyBorder="1" applyAlignment="1">
      <alignment horizontal="center" vertical="center"/>
    </xf>
    <xf numFmtId="0" fontId="2" fillId="0" borderId="20" xfId="0" applyFont="1" applyBorder="1" applyAlignment="1">
      <alignment horizontal="center" vertical="center"/>
    </xf>
    <xf numFmtId="166" fontId="3" fillId="8" borderId="21" xfId="0" applyNumberFormat="1" applyFont="1" applyFill="1" applyBorder="1" applyAlignment="1">
      <alignment horizontal="left"/>
    </xf>
    <xf numFmtId="0" fontId="3" fillId="9" borderId="14" xfId="0" applyFont="1" applyFill="1" applyBorder="1" applyAlignment="1">
      <alignment horizontal="left" vertical="center" wrapText="1"/>
    </xf>
    <xf numFmtId="167" fontId="9" fillId="9" borderId="14" xfId="0" applyNumberFormat="1" applyFont="1" applyFill="1" applyBorder="1" applyAlignment="1">
      <alignment horizontal="center"/>
    </xf>
    <xf numFmtId="167" fontId="9" fillId="9" borderId="18" xfId="0" applyNumberFormat="1" applyFont="1" applyFill="1" applyBorder="1" applyAlignment="1">
      <alignment horizontal="center"/>
    </xf>
    <xf numFmtId="167" fontId="9" fillId="6" borderId="19" xfId="0" applyNumberFormat="1" applyFont="1" applyFill="1" applyBorder="1" applyAlignment="1">
      <alignment horizontal="center"/>
    </xf>
    <xf numFmtId="168" fontId="19" fillId="9" borderId="18" xfId="0" applyNumberFormat="1" applyFont="1" applyFill="1" applyBorder="1" applyAlignment="1">
      <alignment horizontal="center"/>
    </xf>
    <xf numFmtId="168" fontId="19" fillId="9" borderId="19" xfId="0" applyNumberFormat="1" applyFont="1" applyFill="1" applyBorder="1" applyAlignment="1">
      <alignment horizontal="center"/>
    </xf>
    <xf numFmtId="168" fontId="0" fillId="9" borderId="13" xfId="0" applyNumberFormat="1" applyFill="1" applyBorder="1" applyAlignment="1">
      <alignment horizontal="center"/>
    </xf>
    <xf numFmtId="3" fontId="22" fillId="9" borderId="18" xfId="0" applyNumberFormat="1" applyFont="1" applyFill="1" applyBorder="1" applyAlignment="1">
      <alignment horizontal="center" vertical="center"/>
    </xf>
    <xf numFmtId="1" fontId="22" fillId="9" borderId="19" xfId="0" applyNumberFormat="1" applyFont="1" applyFill="1" applyBorder="1" applyAlignment="1">
      <alignment horizontal="center" vertical="center"/>
    </xf>
    <xf numFmtId="0" fontId="22" fillId="9" borderId="19" xfId="0" applyFont="1" applyFill="1" applyBorder="1" applyAlignment="1">
      <alignment horizontal="center" vertical="center"/>
    </xf>
    <xf numFmtId="167" fontId="9" fillId="9" borderId="20" xfId="0" applyNumberFormat="1" applyFont="1" applyFill="1" applyBorder="1" applyAlignment="1">
      <alignment horizontal="center"/>
    </xf>
    <xf numFmtId="167" fontId="9" fillId="6" borderId="21" xfId="0" applyNumberFormat="1" applyFont="1" applyFill="1" applyBorder="1" applyAlignment="1">
      <alignment horizontal="center"/>
    </xf>
    <xf numFmtId="168" fontId="19" fillId="9" borderId="20" xfId="0" applyNumberFormat="1" applyFont="1" applyFill="1" applyBorder="1" applyAlignment="1">
      <alignment horizontal="center"/>
    </xf>
    <xf numFmtId="168" fontId="19" fillId="9" borderId="21" xfId="0" applyNumberFormat="1" applyFont="1" applyFill="1" applyBorder="1" applyAlignment="1">
      <alignment horizontal="center"/>
    </xf>
    <xf numFmtId="168" fontId="19" fillId="9" borderId="14" xfId="0" applyNumberFormat="1" applyFont="1" applyFill="1" applyBorder="1" applyAlignment="1">
      <alignment horizontal="center"/>
    </xf>
    <xf numFmtId="3" fontId="22" fillId="9" borderId="20" xfId="0" applyNumberFormat="1" applyFont="1" applyFill="1" applyBorder="1" applyAlignment="1">
      <alignment horizontal="center" vertical="center"/>
    </xf>
    <xf numFmtId="168" fontId="0" fillId="9" borderId="14" xfId="0" applyNumberFormat="1" applyFill="1" applyBorder="1" applyAlignment="1">
      <alignment horizontal="center"/>
    </xf>
    <xf numFmtId="165" fontId="0" fillId="8" borderId="20" xfId="0" applyNumberFormat="1" applyFill="1" applyBorder="1" applyAlignment="1">
      <alignment horizontal="center"/>
    </xf>
    <xf numFmtId="165" fontId="0" fillId="8" borderId="20" xfId="0" applyNumberFormat="1" applyFill="1" applyBorder="1" applyAlignment="1">
      <alignment horizontal="center" vertical="center"/>
    </xf>
    <xf numFmtId="168" fontId="0" fillId="9" borderId="21" xfId="0" applyNumberFormat="1" applyFill="1" applyBorder="1" applyAlignment="1">
      <alignment horizontal="center" vertical="center"/>
    </xf>
    <xf numFmtId="168" fontId="0" fillId="9" borderId="20" xfId="0" applyNumberFormat="1" applyFill="1" applyBorder="1" applyAlignment="1">
      <alignment horizontal="center"/>
    </xf>
    <xf numFmtId="167" fontId="9" fillId="0" borderId="20" xfId="0" applyNumberFormat="1" applyFont="1" applyBorder="1" applyAlignment="1">
      <alignment horizontal="center"/>
    </xf>
    <xf numFmtId="165" fontId="19" fillId="0" borderId="20" xfId="0" applyNumberFormat="1" applyFont="1" applyBorder="1" applyAlignment="1">
      <alignment horizontal="center"/>
    </xf>
    <xf numFmtId="168" fontId="19" fillId="0" borderId="20" xfId="0" applyNumberFormat="1" applyFont="1" applyBorder="1" applyAlignment="1">
      <alignment horizontal="center"/>
    </xf>
    <xf numFmtId="168" fontId="19" fillId="0" borderId="21" xfId="0" applyNumberFormat="1" applyFont="1" applyBorder="1" applyAlignment="1">
      <alignment horizontal="center"/>
    </xf>
    <xf numFmtId="3" fontId="22" fillId="8" borderId="20" xfId="0" applyNumberFormat="1" applyFont="1" applyFill="1" applyBorder="1" applyAlignment="1">
      <alignment horizontal="center" vertical="center"/>
    </xf>
    <xf numFmtId="1" fontId="22" fillId="8" borderId="21" xfId="0" applyNumberFormat="1" applyFont="1" applyFill="1" applyBorder="1" applyAlignment="1">
      <alignment horizontal="center" vertical="center"/>
    </xf>
    <xf numFmtId="0" fontId="22" fillId="8" borderId="21" xfId="0" applyFont="1" applyFill="1" applyBorder="1" applyAlignment="1">
      <alignment horizontal="center" vertical="center"/>
    </xf>
    <xf numFmtId="1" fontId="19" fillId="8" borderId="21" xfId="0" applyNumberFormat="1" applyFont="1" applyFill="1" applyBorder="1" applyAlignment="1">
      <alignment horizontal="center" vertical="center"/>
    </xf>
    <xf numFmtId="0" fontId="22" fillId="7" borderId="20" xfId="0" applyFont="1" applyFill="1" applyBorder="1" applyAlignment="1">
      <alignment horizontal="center" vertical="center"/>
    </xf>
    <xf numFmtId="3" fontId="22" fillId="9" borderId="21" xfId="0" applyNumberFormat="1" applyFont="1" applyFill="1" applyBorder="1" applyAlignment="1">
      <alignment horizontal="center" vertical="center"/>
    </xf>
    <xf numFmtId="0" fontId="2" fillId="6" borderId="14" xfId="0" applyFont="1" applyFill="1" applyBorder="1"/>
    <xf numFmtId="0" fontId="22" fillId="9" borderId="20" xfId="0" applyFont="1" applyFill="1" applyBorder="1" applyAlignment="1">
      <alignment horizontal="center"/>
    </xf>
    <xf numFmtId="0" fontId="22" fillId="9" borderId="21" xfId="0" applyFont="1" applyFill="1" applyBorder="1" applyAlignment="1">
      <alignment horizontal="center"/>
    </xf>
    <xf numFmtId="165" fontId="15" fillId="8" borderId="21" xfId="0" applyNumberFormat="1" applyFont="1" applyFill="1" applyBorder="1" applyAlignment="1">
      <alignment horizontal="center"/>
    </xf>
    <xf numFmtId="0" fontId="9" fillId="9" borderId="21" xfId="0" applyFont="1" applyFill="1" applyBorder="1" applyAlignment="1">
      <alignment horizontal="center"/>
    </xf>
    <xf numFmtId="3" fontId="9" fillId="9" borderId="21" xfId="0" applyNumberFormat="1" applyFont="1" applyFill="1" applyBorder="1" applyAlignment="1">
      <alignment horizontal="center"/>
    </xf>
    <xf numFmtId="0" fontId="13" fillId="6" borderId="21" xfId="0" applyFont="1" applyFill="1" applyBorder="1"/>
    <xf numFmtId="2" fontId="12" fillId="6" borderId="21" xfId="0" applyNumberFormat="1" applyFont="1" applyFill="1" applyBorder="1" applyAlignment="1">
      <alignment horizontal="left"/>
    </xf>
    <xf numFmtId="2" fontId="12" fillId="6" borderId="21" xfId="0" applyNumberFormat="1" applyFont="1" applyFill="1" applyBorder="1" applyAlignment="1">
      <alignment horizontal="center"/>
    </xf>
    <xf numFmtId="0" fontId="10" fillId="6" borderId="5" xfId="0" applyFont="1" applyFill="1" applyBorder="1" applyAlignment="1">
      <alignment horizontal="center" vertical="center"/>
    </xf>
    <xf numFmtId="0" fontId="2" fillId="6" borderId="5" xfId="0" applyFont="1" applyFill="1" applyBorder="1" applyAlignment="1">
      <alignment horizontal="center" vertical="center"/>
    </xf>
    <xf numFmtId="0" fontId="19" fillId="8" borderId="21" xfId="0" applyFont="1" applyFill="1" applyBorder="1" applyAlignment="1">
      <alignment horizontal="center"/>
    </xf>
    <xf numFmtId="0" fontId="19" fillId="0" borderId="21" xfId="0" applyFont="1" applyBorder="1" applyAlignment="1">
      <alignment horizontal="center"/>
    </xf>
    <xf numFmtId="3" fontId="22" fillId="8" borderId="20" xfId="0" applyNumberFormat="1" applyFont="1" applyFill="1" applyBorder="1" applyAlignment="1">
      <alignment horizontal="center"/>
    </xf>
    <xf numFmtId="1" fontId="22" fillId="8" borderId="21" xfId="0" applyNumberFormat="1" applyFont="1" applyFill="1" applyBorder="1" applyAlignment="1">
      <alignment horizontal="center"/>
    </xf>
    <xf numFmtId="0" fontId="22" fillId="8" borderId="21" xfId="0" applyFont="1" applyFill="1" applyBorder="1" applyAlignment="1">
      <alignment horizontal="center"/>
    </xf>
    <xf numFmtId="1" fontId="19" fillId="8" borderId="21" xfId="0" applyNumberFormat="1" applyFont="1" applyFill="1" applyBorder="1" applyAlignment="1">
      <alignment horizontal="center"/>
    </xf>
    <xf numFmtId="0" fontId="22" fillId="7" borderId="21" xfId="0" applyFont="1" applyFill="1" applyBorder="1" applyAlignment="1">
      <alignment horizontal="center" vertical="center"/>
    </xf>
    <xf numFmtId="165" fontId="0" fillId="0" borderId="21" xfId="0" applyNumberFormat="1" applyBorder="1"/>
    <xf numFmtId="167" fontId="9" fillId="8" borderId="18" xfId="0" applyNumberFormat="1" applyFont="1" applyFill="1" applyBorder="1" applyAlignment="1">
      <alignment horizontal="center"/>
    </xf>
    <xf numFmtId="167" fontId="9" fillId="6" borderId="13" xfId="0" applyNumberFormat="1" applyFont="1" applyFill="1" applyBorder="1" applyAlignment="1">
      <alignment horizontal="center"/>
    </xf>
    <xf numFmtId="168" fontId="9" fillId="6" borderId="19" xfId="0" applyNumberFormat="1" applyFont="1" applyFill="1" applyBorder="1" applyAlignment="1">
      <alignment horizontal="center"/>
    </xf>
    <xf numFmtId="167" fontId="9" fillId="8" borderId="20" xfId="0" applyNumberFormat="1" applyFont="1" applyFill="1" applyBorder="1" applyAlignment="1">
      <alignment horizontal="center"/>
    </xf>
    <xf numFmtId="168" fontId="9" fillId="6" borderId="21" xfId="0" applyNumberFormat="1" applyFont="1" applyFill="1" applyBorder="1" applyAlignment="1">
      <alignment horizontal="center"/>
    </xf>
    <xf numFmtId="2" fontId="9" fillId="6" borderId="19" xfId="0" applyNumberFormat="1" applyFont="1" applyFill="1" applyBorder="1" applyAlignment="1">
      <alignment horizontal="center"/>
    </xf>
    <xf numFmtId="0" fontId="9" fillId="6" borderId="19" xfId="0" applyFont="1" applyFill="1" applyBorder="1" applyAlignment="1">
      <alignment horizontal="center"/>
    </xf>
    <xf numFmtId="2" fontId="9" fillId="6" borderId="21" xfId="0" applyNumberFormat="1" applyFont="1" applyFill="1" applyBorder="1" applyAlignment="1">
      <alignment horizontal="center"/>
    </xf>
    <xf numFmtId="0" fontId="9" fillId="6" borderId="21" xfId="0" applyFont="1" applyFill="1" applyBorder="1" applyAlignment="1">
      <alignment horizontal="center"/>
    </xf>
    <xf numFmtId="165" fontId="9" fillId="6" borderId="21" xfId="0" applyNumberFormat="1" applyFont="1" applyFill="1" applyBorder="1" applyAlignment="1">
      <alignment horizontal="center"/>
    </xf>
    <xf numFmtId="167" fontId="9" fillId="8" borderId="5" xfId="0" applyNumberFormat="1" applyFont="1" applyFill="1" applyBorder="1" applyAlignment="1">
      <alignment horizontal="center"/>
    </xf>
    <xf numFmtId="167" fontId="9" fillId="6" borderId="6" xfId="0" applyNumberFormat="1" applyFont="1" applyFill="1" applyBorder="1" applyAlignment="1">
      <alignment horizontal="center"/>
    </xf>
    <xf numFmtId="0" fontId="9" fillId="9" borderId="20" xfId="0" applyFont="1" applyFill="1" applyBorder="1" applyAlignment="1">
      <alignment horizontal="center"/>
    </xf>
    <xf numFmtId="0" fontId="2" fillId="6" borderId="0" xfId="0" applyFont="1" applyFill="1" applyAlignment="1">
      <alignment horizontal="center" vertical="center" wrapText="1"/>
    </xf>
    <xf numFmtId="168" fontId="9" fillId="8" borderId="19" xfId="0" applyNumberFormat="1" applyFont="1" applyFill="1" applyBorder="1" applyAlignment="1">
      <alignment horizontal="center"/>
    </xf>
    <xf numFmtId="0" fontId="2" fillId="6" borderId="0" xfId="0" applyFont="1" applyFill="1" applyAlignment="1">
      <alignment horizontal="left" vertical="center" wrapText="1"/>
    </xf>
    <xf numFmtId="168" fontId="9" fillId="8" borderId="21" xfId="0" applyNumberFormat="1" applyFont="1" applyFill="1" applyBorder="1" applyAlignment="1">
      <alignment horizontal="center"/>
    </xf>
    <xf numFmtId="165" fontId="9" fillId="6" borderId="19" xfId="0" applyNumberFormat="1" applyFont="1" applyFill="1" applyBorder="1" applyAlignment="1">
      <alignment horizontal="center"/>
    </xf>
    <xf numFmtId="168" fontId="0" fillId="6" borderId="21" xfId="0" applyNumberFormat="1" applyFill="1" applyBorder="1" applyAlignment="1">
      <alignment horizontal="center"/>
    </xf>
    <xf numFmtId="0" fontId="9" fillId="9" borderId="19" xfId="0" applyFont="1" applyFill="1" applyBorder="1" applyAlignment="1">
      <alignment horizontal="center"/>
    </xf>
    <xf numFmtId="169" fontId="9" fillId="8" borderId="21" xfId="0" applyNumberFormat="1" applyFont="1" applyFill="1" applyBorder="1" applyAlignment="1">
      <alignment horizontal="center"/>
    </xf>
    <xf numFmtId="168" fontId="2" fillId="6" borderId="18" xfId="0" applyNumberFormat="1" applyFont="1" applyFill="1" applyBorder="1" applyAlignment="1">
      <alignment horizontal="center"/>
    </xf>
    <xf numFmtId="165" fontId="2" fillId="6" borderId="21" xfId="0" applyNumberFormat="1" applyFont="1" applyFill="1" applyBorder="1" applyAlignment="1">
      <alignment horizontal="center"/>
    </xf>
    <xf numFmtId="0" fontId="2" fillId="6" borderId="18" xfId="0" applyFont="1" applyFill="1" applyBorder="1" applyAlignment="1">
      <alignment horizontal="left"/>
    </xf>
    <xf numFmtId="0" fontId="2" fillId="6" borderId="20" xfId="0" applyFont="1" applyFill="1" applyBorder="1" applyAlignment="1">
      <alignment horizontal="left"/>
    </xf>
    <xf numFmtId="0" fontId="2" fillId="6" borderId="11" xfId="0" applyFont="1" applyFill="1" applyBorder="1" applyAlignment="1">
      <alignment horizontal="left" vertical="center"/>
    </xf>
    <xf numFmtId="165" fontId="9" fillId="8" borderId="13" xfId="0" applyNumberFormat="1" applyFont="1" applyFill="1" applyBorder="1" applyAlignment="1">
      <alignment horizontal="center"/>
    </xf>
    <xf numFmtId="165" fontId="9" fillId="8" borderId="14" xfId="0" applyNumberFormat="1" applyFont="1" applyFill="1" applyBorder="1" applyAlignment="1">
      <alignment horizontal="center"/>
    </xf>
    <xf numFmtId="168" fontId="2" fillId="6" borderId="5" xfId="0" applyNumberFormat="1" applyFont="1" applyFill="1" applyBorder="1" applyAlignment="1">
      <alignment horizontal="center"/>
    </xf>
    <xf numFmtId="1" fontId="9" fillId="9" borderId="20" xfId="0" applyNumberFormat="1" applyFont="1" applyFill="1" applyBorder="1" applyAlignment="1">
      <alignment horizontal="center" vertical="center"/>
    </xf>
    <xf numFmtId="0" fontId="18" fillId="0" borderId="16" xfId="11" applyFont="1"/>
    <xf numFmtId="0" fontId="24" fillId="0" borderId="0" xfId="0" applyFont="1"/>
    <xf numFmtId="0" fontId="2" fillId="6" borderId="16" xfId="11" applyFont="1" applyFill="1"/>
    <xf numFmtId="0" fontId="20" fillId="0" borderId="0" xfId="0" applyFont="1"/>
    <xf numFmtId="0" fontId="20" fillId="0" borderId="16" xfId="11" applyFont="1"/>
    <xf numFmtId="0" fontId="16" fillId="0" borderId="16" xfId="11" applyFont="1"/>
    <xf numFmtId="0" fontId="2" fillId="0" borderId="16" xfId="11" quotePrefix="1" applyFont="1"/>
    <xf numFmtId="0" fontId="9" fillId="6" borderId="21" xfId="13" applyFont="1" applyFill="1"/>
    <xf numFmtId="0" fontId="21" fillId="0" borderId="0" xfId="0" applyFont="1"/>
    <xf numFmtId="0" fontId="2" fillId="4" borderId="21" xfId="0" applyFont="1" applyFill="1" applyBorder="1"/>
    <xf numFmtId="2" fontId="2" fillId="6" borderId="21" xfId="0" applyNumberFormat="1" applyFont="1" applyFill="1" applyBorder="1"/>
    <xf numFmtId="0" fontId="2" fillId="6" borderId="20" xfId="0" applyFont="1" applyFill="1" applyBorder="1" applyAlignment="1">
      <alignment horizontal="center" vertical="center"/>
    </xf>
    <xf numFmtId="0" fontId="2" fillId="6" borderId="14" xfId="0" applyFont="1" applyFill="1" applyBorder="1" applyAlignment="1">
      <alignment horizontal="center" vertical="center"/>
    </xf>
    <xf numFmtId="0" fontId="2" fillId="6" borderId="21" xfId="0" applyFont="1" applyFill="1" applyBorder="1" applyAlignment="1">
      <alignment horizontal="center" vertical="center"/>
    </xf>
    <xf numFmtId="0" fontId="2" fillId="6" borderId="20" xfId="0" applyFont="1" applyFill="1" applyBorder="1" applyAlignment="1">
      <alignment horizontal="center" vertical="center" wrapText="1"/>
    </xf>
    <xf numFmtId="0" fontId="2" fillId="6" borderId="21"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2" fillId="0" borderId="21" xfId="0" applyFont="1" applyBorder="1" applyAlignment="1">
      <alignment horizontal="center" vertical="center" wrapText="1"/>
    </xf>
    <xf numFmtId="0" fontId="2" fillId="0" borderId="14" xfId="0" applyFont="1" applyBorder="1" applyAlignment="1">
      <alignment horizontal="center" vertical="center" wrapText="1"/>
    </xf>
    <xf numFmtId="0" fontId="10" fillId="6" borderId="20"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20" xfId="0" applyFont="1" applyFill="1" applyBorder="1" applyAlignment="1">
      <alignment horizontal="center" vertical="center"/>
    </xf>
    <xf numFmtId="0" fontId="10" fillId="6" borderId="21" xfId="0" applyFont="1" applyFill="1" applyBorder="1" applyAlignment="1">
      <alignment horizontal="center" vertical="center"/>
    </xf>
    <xf numFmtId="0" fontId="10" fillId="6" borderId="14" xfId="0" applyFont="1" applyFill="1" applyBorder="1" applyAlignment="1">
      <alignment horizontal="center" vertical="center"/>
    </xf>
    <xf numFmtId="0" fontId="2" fillId="0" borderId="20" xfId="0" applyFont="1" applyBorder="1" applyAlignment="1">
      <alignment horizontal="center" vertical="center" wrapText="1"/>
    </xf>
    <xf numFmtId="0" fontId="2" fillId="6" borderId="21" xfId="0" applyFont="1" applyFill="1" applyBorder="1" applyAlignment="1">
      <alignment horizontal="center" wrapText="1"/>
    </xf>
    <xf numFmtId="0" fontId="2" fillId="6" borderId="20" xfId="5" applyFont="1" applyFill="1" applyBorder="1" applyAlignment="1">
      <alignment horizontal="center" vertical="top"/>
    </xf>
    <xf numFmtId="0" fontId="2" fillId="6" borderId="21" xfId="5" applyFont="1" applyFill="1" applyBorder="1" applyAlignment="1">
      <alignment horizontal="center" vertical="top"/>
    </xf>
    <xf numFmtId="0" fontId="2" fillId="6" borderId="14" xfId="5" applyFont="1" applyFill="1" applyBorder="1" applyAlignment="1">
      <alignment horizontal="center" vertical="top"/>
    </xf>
  </cellXfs>
  <cellStyles count="14">
    <cellStyle name="Currency" xfId="12" builtinId="4"/>
    <cellStyle name="Hyperlink" xfId="1" builtinId="8"/>
    <cellStyle name="Hyperlink 2" xfId="4" xr:uid="{00000000-0005-0000-0000-000002000000}"/>
    <cellStyle name="Hyperlink 3" xfId="7" xr:uid="{00000000-0005-0000-0000-000003000000}"/>
    <cellStyle name="Hyperlink 4" xfId="10" xr:uid="{00000000-0005-0000-0000-000004000000}"/>
    <cellStyle name="Normal" xfId="0" builtinId="0"/>
    <cellStyle name="Normal 2" xfId="3" xr:uid="{00000000-0005-0000-0000-000006000000}"/>
    <cellStyle name="Normal 3" xfId="5" xr:uid="{00000000-0005-0000-0000-000007000000}"/>
    <cellStyle name="Normal 3 2" xfId="9" xr:uid="{00000000-0005-0000-0000-000008000000}"/>
    <cellStyle name="Normal 3 3" xfId="13" xr:uid="{CA45CF40-BF2B-4D0F-AA77-24170A09687B}"/>
    <cellStyle name="Normal 4" xfId="8" xr:uid="{00000000-0005-0000-0000-000009000000}"/>
    <cellStyle name="Normal 9" xfId="11" xr:uid="{00000000-0005-0000-0000-00000A000000}"/>
    <cellStyle name="Per cent" xfId="2" builtinId="5"/>
    <cellStyle name="Percent 2" xfId="6" xr:uid="{00000000-0005-0000-0000-00000C000000}"/>
  </cellStyles>
  <dxfs count="99">
    <dxf>
      <font>
        <b/>
        <i val="0"/>
      </font>
    </dxf>
    <dxf>
      <font>
        <b/>
        <i val="0"/>
        <color rgb="FFFF0000"/>
      </font>
    </dxf>
    <dxf>
      <font>
        <b/>
        <i val="0"/>
        <color rgb="FF00B050"/>
      </font>
    </dxf>
    <dxf>
      <font>
        <b/>
        <i val="0"/>
      </font>
    </dxf>
    <dxf>
      <font>
        <b/>
        <i val="0"/>
      </font>
    </dxf>
    <dxf>
      <font>
        <b/>
        <i val="0"/>
      </font>
    </dxf>
    <dxf>
      <font>
        <b/>
        <i val="0"/>
      </font>
    </dxf>
    <dxf>
      <font>
        <b/>
        <i val="0"/>
      </font>
    </dxf>
    <dxf>
      <font>
        <b/>
        <i/>
      </font>
    </dxf>
    <dxf>
      <font>
        <strike/>
      </font>
    </dxf>
    <dxf>
      <font>
        <b/>
        <i/>
      </font>
    </dxf>
    <dxf>
      <font>
        <b/>
        <i/>
      </font>
    </dxf>
    <dxf>
      <font>
        <b/>
        <i val="0"/>
      </font>
    </dxf>
    <dxf>
      <font>
        <strike/>
      </font>
    </dxf>
    <dxf>
      <font>
        <b/>
        <i/>
      </font>
    </dxf>
    <dxf>
      <font>
        <strike/>
      </font>
    </dxf>
    <dxf>
      <font>
        <b/>
        <i/>
      </font>
    </dxf>
    <dxf>
      <font>
        <b/>
        <i/>
      </font>
    </dxf>
    <dxf>
      <font>
        <strike/>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strike/>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strike/>
      </font>
    </dxf>
    <dxf>
      <font>
        <b/>
        <i/>
      </font>
    </dxf>
    <dxf>
      <font>
        <b/>
        <i/>
      </font>
    </dxf>
    <dxf>
      <font>
        <b/>
        <i/>
      </font>
    </dxf>
    <dxf>
      <font>
        <b/>
        <i/>
      </font>
    </dxf>
    <dxf>
      <font>
        <b/>
        <i/>
      </font>
    </dxf>
    <dxf>
      <font>
        <b/>
        <i val="0"/>
      </font>
    </dxf>
    <dxf>
      <font>
        <b/>
        <i val="0"/>
      </font>
    </dxf>
    <dxf>
      <font>
        <b/>
        <i val="0"/>
      </font>
    </dxf>
    <dxf>
      <font>
        <b/>
        <i/>
      </font>
    </dxf>
    <dxf>
      <font>
        <b/>
        <i/>
      </font>
    </dxf>
    <dxf>
      <font>
        <b/>
        <i/>
      </font>
    </dxf>
    <dxf>
      <font>
        <b/>
        <i/>
      </font>
    </dxf>
    <dxf>
      <font>
        <b/>
        <i/>
      </font>
    </dxf>
    <dxf>
      <font>
        <b/>
        <i/>
      </font>
    </dxf>
    <dxf>
      <font>
        <strike/>
      </font>
    </dxf>
    <dxf>
      <font>
        <b/>
        <i/>
      </font>
    </dxf>
    <dxf>
      <font>
        <strike/>
      </font>
    </dxf>
    <dxf>
      <font>
        <b/>
        <i/>
      </font>
    </dxf>
    <dxf>
      <font>
        <b/>
        <i/>
      </font>
    </dxf>
    <dxf>
      <font>
        <strike/>
      </font>
    </dxf>
    <dxf>
      <font>
        <strike/>
      </font>
    </dxf>
    <dxf>
      <font>
        <b/>
        <i/>
      </font>
    </dxf>
    <dxf>
      <font>
        <color rgb="FF9C0006"/>
      </font>
      <fill>
        <patternFill>
          <bgColor rgb="FFFFC7CE"/>
        </patternFill>
      </fill>
    </dxf>
    <dxf>
      <font>
        <b/>
        <i val="0"/>
      </font>
    </dxf>
    <dxf>
      <font>
        <b/>
        <i val="0"/>
      </font>
    </dxf>
    <dxf>
      <font>
        <color auto="1"/>
      </font>
      <fill>
        <patternFill>
          <bgColor theme="4" tint="0.59996337778862885"/>
        </patternFill>
      </fill>
    </dxf>
    <dxf>
      <font>
        <b/>
        <i val="0"/>
      </font>
    </dxf>
    <dxf>
      <fill>
        <patternFill patternType="solid">
          <bgColor theme="4" tint="0.79995117038483843"/>
        </patternFill>
      </fill>
    </dxf>
    <dxf>
      <fill>
        <patternFill>
          <bgColor theme="4" tint="0.39991454817346722"/>
        </patternFill>
      </fill>
    </dxf>
    <dxf>
      <font>
        <color auto="1"/>
      </font>
      <fill>
        <patternFill>
          <bgColor theme="4" tint="0.59996337778862885"/>
        </patternFill>
      </fill>
    </dxf>
    <dxf>
      <font>
        <b/>
        <i val="0"/>
      </font>
    </dxf>
    <dxf>
      <font>
        <b/>
        <i val="0"/>
        <color rgb="FF0000FF"/>
      </font>
    </dxf>
    <dxf>
      <font>
        <b/>
        <i val="0"/>
        <color rgb="FFFF33CC"/>
      </font>
    </dxf>
    <dxf>
      <font>
        <color auto="1"/>
      </font>
      <fill>
        <patternFill>
          <bgColor theme="4" tint="0.59996337778862885"/>
        </patternFill>
      </fill>
    </dxf>
    <dxf>
      <font>
        <b/>
        <i val="0"/>
      </font>
    </dxf>
    <dxf>
      <font>
        <color auto="1"/>
      </font>
      <fill>
        <patternFill patternType="solid">
          <bgColor theme="4" tint="0.79995117038483843"/>
        </patternFill>
      </fill>
    </dxf>
    <dxf>
      <font>
        <color auto="1"/>
      </font>
      <fill>
        <patternFill>
          <bgColor theme="4" tint="0.39991454817346722"/>
        </patternFill>
      </fill>
    </dxf>
    <dxf>
      <font>
        <color auto="1"/>
      </font>
      <fill>
        <patternFill patternType="solid">
          <bgColor theme="4" tint="0.79995117038483843"/>
        </patternFill>
      </fill>
    </dxf>
    <dxf>
      <font>
        <color auto="1"/>
      </font>
      <fill>
        <patternFill>
          <bgColor theme="4" tint="0.39991454817346722"/>
        </patternFill>
      </fill>
    </dxf>
  </dxfs>
  <tableStyles count="0" defaultTableStyle="TableStyleMedium2" defaultPivotStyle="PivotStyleLight16"/>
  <colors>
    <mruColors>
      <color rgb="FFE2EFDA"/>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28575</xdr:colOff>
      <xdr:row>1</xdr:row>
      <xdr:rowOff>25400</xdr:rowOff>
    </xdr:from>
    <xdr:ext cx="1837870" cy="914400"/>
    <xdr:pic>
      <xdr:nvPicPr>
        <xdr:cNvPr id="3" name="Picture 2" descr="Department for Education Logo" title="Department for Education Logo">
          <a:extLst>
            <a:ext uri="{FF2B5EF4-FFF2-40B4-BE49-F238E27FC236}">
              <a16:creationId xmlns:a16="http://schemas.microsoft.com/office/drawing/2014/main" id="{614F42D3-6AD3-4C58-8F20-FB573CA8D020}"/>
            </a:ext>
          </a:extLst>
        </xdr:cNvPr>
        <xdr:cNvPicPr>
          <a:picLocks noChangeAspect="1"/>
        </xdr:cNvPicPr>
      </xdr:nvPicPr>
      <xdr:blipFill>
        <a:blip xmlns:r="http://schemas.openxmlformats.org/officeDocument/2006/relationships" r:embed="rId1"/>
        <a:srcRect/>
        <a:stretch>
          <a:fillRect/>
        </a:stretch>
      </xdr:blipFill>
      <xdr:spPr>
        <a:xfrm>
          <a:off x="669925" y="190500"/>
          <a:ext cx="1837870" cy="914400"/>
        </a:xfrm>
        <a:prstGeom prst="rect">
          <a:avLst/>
        </a:prstGeom>
        <a:noFill/>
        <a:ln cap="flat">
          <a:noFill/>
        </a:ln>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6CDCE-54AE-4EA5-B731-A8B66975754A}">
  <sheetPr codeName="Sheet1"/>
  <dimension ref="A8:C35"/>
  <sheetViews>
    <sheetView tabSelected="1" zoomScale="85" zoomScaleNormal="85" workbookViewId="0"/>
  </sheetViews>
  <sheetFormatPr defaultColWidth="9.140625" defaultRowHeight="15" x14ac:dyDescent="0.25"/>
  <cols>
    <col min="1" max="2" width="9.140625" style="2"/>
    <col min="3" max="3" width="9.28515625" style="2" customWidth="1"/>
    <col min="4" max="16384" width="9.140625" style="2"/>
  </cols>
  <sheetData>
    <row r="8" spans="1:3" x14ac:dyDescent="0.25">
      <c r="A8" s="81"/>
      <c r="B8" s="1" t="s">
        <v>0</v>
      </c>
      <c r="C8" s="81"/>
    </row>
    <row r="9" spans="1:3" x14ac:dyDescent="0.25">
      <c r="A9" s="81"/>
      <c r="B9" s="81" t="s">
        <v>1</v>
      </c>
      <c r="C9" s="81"/>
    </row>
    <row r="10" spans="1:3" x14ac:dyDescent="0.25">
      <c r="A10" s="81"/>
      <c r="B10" s="81" t="s">
        <v>2</v>
      </c>
      <c r="C10" s="81"/>
    </row>
    <row r="12" spans="1:3" x14ac:dyDescent="0.25">
      <c r="A12" s="81"/>
      <c r="B12" s="6" t="s">
        <v>3</v>
      </c>
      <c r="C12" s="82"/>
    </row>
    <row r="13" spans="1:3" x14ac:dyDescent="0.25">
      <c r="A13" s="81"/>
      <c r="B13" s="83" t="s">
        <v>4</v>
      </c>
      <c r="C13" s="84" t="s">
        <v>260</v>
      </c>
    </row>
    <row r="14" spans="1:3" x14ac:dyDescent="0.25">
      <c r="A14" s="81"/>
      <c r="B14" s="83" t="s">
        <v>5</v>
      </c>
      <c r="C14" s="84" t="s">
        <v>269</v>
      </c>
    </row>
    <row r="15" spans="1:3" x14ac:dyDescent="0.25">
      <c r="A15" s="81"/>
      <c r="B15" s="83" t="s">
        <v>6</v>
      </c>
      <c r="C15" s="84" t="s">
        <v>261</v>
      </c>
    </row>
    <row r="16" spans="1:3" x14ac:dyDescent="0.25">
      <c r="A16" s="81"/>
      <c r="B16" s="83" t="s">
        <v>7</v>
      </c>
      <c r="C16" s="84" t="s">
        <v>262</v>
      </c>
    </row>
    <row r="17" spans="1:3" x14ac:dyDescent="0.25">
      <c r="A17" s="81"/>
      <c r="B17" s="83" t="s">
        <v>8</v>
      </c>
      <c r="C17" s="19" t="s">
        <v>263</v>
      </c>
    </row>
    <row r="18" spans="1:3" x14ac:dyDescent="0.25">
      <c r="A18" s="81"/>
      <c r="B18" s="83" t="s">
        <v>9</v>
      </c>
      <c r="C18" s="84" t="s">
        <v>264</v>
      </c>
    </row>
    <row r="19" spans="1:3" x14ac:dyDescent="0.25">
      <c r="A19" s="81"/>
      <c r="B19" s="83" t="s">
        <v>10</v>
      </c>
      <c r="C19" s="84" t="s">
        <v>265</v>
      </c>
    </row>
    <row r="20" spans="1:3" x14ac:dyDescent="0.25">
      <c r="A20" s="81"/>
      <c r="B20" s="83" t="s">
        <v>11</v>
      </c>
      <c r="C20" s="84" t="s">
        <v>266</v>
      </c>
    </row>
    <row r="21" spans="1:3" x14ac:dyDescent="0.25">
      <c r="A21" s="81"/>
      <c r="B21" s="83" t="s">
        <v>12</v>
      </c>
      <c r="C21" s="84" t="s">
        <v>270</v>
      </c>
    </row>
    <row r="22" spans="1:3" x14ac:dyDescent="0.25">
      <c r="A22" s="81"/>
      <c r="B22" s="83" t="s">
        <v>13</v>
      </c>
      <c r="C22" s="84" t="s">
        <v>267</v>
      </c>
    </row>
    <row r="23" spans="1:3" x14ac:dyDescent="0.25">
      <c r="A23" s="81"/>
      <c r="B23" s="83" t="s">
        <v>14</v>
      </c>
      <c r="C23" s="84" t="s">
        <v>268</v>
      </c>
    </row>
    <row r="24" spans="1:3" x14ac:dyDescent="0.25">
      <c r="A24" s="81"/>
      <c r="B24" s="83" t="s">
        <v>15</v>
      </c>
      <c r="C24" s="84" t="s">
        <v>271</v>
      </c>
    </row>
    <row r="25" spans="1:3" x14ac:dyDescent="0.25">
      <c r="A25" s="81"/>
      <c r="B25" s="83" t="s">
        <v>16</v>
      </c>
      <c r="C25" s="84" t="s">
        <v>272</v>
      </c>
    </row>
    <row r="26" spans="1:3" x14ac:dyDescent="0.25">
      <c r="A26" s="81"/>
      <c r="B26" s="83"/>
      <c r="C26" s="84"/>
    </row>
    <row r="27" spans="1:3" x14ac:dyDescent="0.25">
      <c r="A27" s="81"/>
      <c r="B27" s="85" t="s">
        <v>17</v>
      </c>
      <c r="C27" s="81"/>
    </row>
    <row r="28" spans="1:3" x14ac:dyDescent="0.25">
      <c r="A28" s="81"/>
      <c r="B28" s="83" t="s">
        <v>18</v>
      </c>
      <c r="C28" s="84" t="s">
        <v>254</v>
      </c>
    </row>
    <row r="29" spans="1:3" x14ac:dyDescent="0.25">
      <c r="A29" s="81"/>
      <c r="B29" s="83" t="s">
        <v>19</v>
      </c>
      <c r="C29" s="84" t="s">
        <v>255</v>
      </c>
    </row>
    <row r="30" spans="1:3" x14ac:dyDescent="0.25">
      <c r="A30" s="81"/>
      <c r="B30" s="83" t="s">
        <v>20</v>
      </c>
      <c r="C30" s="84" t="s">
        <v>256</v>
      </c>
    </row>
    <row r="31" spans="1:3" x14ac:dyDescent="0.25">
      <c r="A31" s="81"/>
      <c r="B31" s="83" t="s">
        <v>21</v>
      </c>
      <c r="C31" s="84" t="s">
        <v>257</v>
      </c>
    </row>
    <row r="32" spans="1:3" x14ac:dyDescent="0.25">
      <c r="A32" s="81"/>
      <c r="B32" s="83" t="s">
        <v>22</v>
      </c>
      <c r="C32" s="81" t="s">
        <v>258</v>
      </c>
    </row>
    <row r="33" spans="1:3" x14ac:dyDescent="0.25">
      <c r="A33" s="81"/>
      <c r="B33" s="83" t="s">
        <v>23</v>
      </c>
      <c r="C33" s="81" t="s">
        <v>259</v>
      </c>
    </row>
    <row r="34" spans="1:3" x14ac:dyDescent="0.25">
      <c r="B34" s="81"/>
    </row>
    <row r="35" spans="1:3" x14ac:dyDescent="0.25">
      <c r="B35" s="86"/>
    </row>
  </sheetData>
  <phoneticPr fontId="7" type="noConversion"/>
  <hyperlinks>
    <hyperlink ref="B13" location="'Table 1'!A1" display="Table 1" xr:uid="{00000000-0004-0000-0000-000000000000}"/>
    <hyperlink ref="B14" location="'Table 2'!A1" display="Table 2" xr:uid="{00000000-0004-0000-0000-000001000000}"/>
    <hyperlink ref="B15" location="'Table 3'!A1" display="Table 3" xr:uid="{00000000-0004-0000-0000-000002000000}"/>
    <hyperlink ref="B16" location="'Table 4'!A1" display="Table 4" xr:uid="{00000000-0004-0000-0000-000003000000}"/>
    <hyperlink ref="B19" location="'Table 7'!A1" display="Table 7" xr:uid="{00000000-0004-0000-0000-000004000000}"/>
    <hyperlink ref="B18" location="'Table 6'!A1" display="Table 6" xr:uid="{00000000-0004-0000-0000-000005000000}"/>
    <hyperlink ref="B20" location="'Table 8'!A1" display="Table 8" xr:uid="{00000000-0004-0000-0000-000006000000}"/>
    <hyperlink ref="B21" location="'Table 9'!A1" display="Table 9" xr:uid="{00000000-0004-0000-0000-000007000000}"/>
    <hyperlink ref="B22" location="'Table 10'!A1" display="Table 10" xr:uid="{00000000-0004-0000-0000-000008000000}"/>
    <hyperlink ref="B28" location="'Table 14'!A1" display="Table 14" xr:uid="{00000000-0004-0000-0000-000009000000}"/>
    <hyperlink ref="B17" location="'Table 5'!A1" display="Table 5" xr:uid="{00000000-0004-0000-0000-00000A000000}"/>
    <hyperlink ref="B25" location="'Table 13'!A1" display="Table 13" xr:uid="{00000000-0004-0000-0000-00000B000000}"/>
    <hyperlink ref="B24" location="'Table 12'!A1" display="Table 12" xr:uid="{00000000-0004-0000-0000-00000C000000}"/>
    <hyperlink ref="B29" location="'Table 15'!A1" display="Table 15" xr:uid="{00000000-0004-0000-0000-00000D000000}"/>
    <hyperlink ref="B30:B31" location="'Table 14'!A1" display="Table 14" xr:uid="{00000000-0004-0000-0000-00000E000000}"/>
    <hyperlink ref="B32:B33" location="'Table 14'!A1" display="Table 14" xr:uid="{00000000-0004-0000-0000-00000F000000}"/>
    <hyperlink ref="B23" location="'Table 11'!A1" display="Table 11" xr:uid="{00000000-0004-0000-0000-000010000000}"/>
    <hyperlink ref="B30" location="'Table 16'!A1" display="Table 16" xr:uid="{00000000-0004-0000-0000-000011000000}"/>
    <hyperlink ref="B31" location="'Table 17'!A1" display="Table 17" xr:uid="{00000000-0004-0000-0000-000012000000}"/>
    <hyperlink ref="B32" location="'Table 18'!A1" display="Table 18" xr:uid="{00000000-0004-0000-0000-000013000000}"/>
    <hyperlink ref="B33" location="'Table 19'!A1" display="Table 19" xr:uid="{00000000-0004-0000-0000-000014000000}"/>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B5B82-279D-4ADF-8BAC-FC73C21F07FE}">
  <sheetPr codeName="Sheet11"/>
  <dimension ref="A1:J52"/>
  <sheetViews>
    <sheetView workbookViewId="0"/>
  </sheetViews>
  <sheetFormatPr defaultColWidth="9.140625" defaultRowHeight="12.75" x14ac:dyDescent="0.2"/>
  <cols>
    <col min="1" max="2" width="9.140625" style="7"/>
    <col min="3" max="3" width="21.42578125" style="7" customWidth="1"/>
    <col min="4" max="4" width="26.7109375" style="7" customWidth="1"/>
    <col min="5" max="9" width="21.42578125" style="7" customWidth="1"/>
    <col min="10" max="16384" width="9.140625" style="7"/>
  </cols>
  <sheetData>
    <row r="1" spans="1:10" x14ac:dyDescent="0.2">
      <c r="A1" s="87" t="s">
        <v>33</v>
      </c>
      <c r="B1" s="88"/>
      <c r="C1" s="88"/>
      <c r="D1" s="88"/>
      <c r="E1" s="88"/>
      <c r="F1" s="88"/>
      <c r="G1" s="88"/>
      <c r="H1" s="88"/>
      <c r="I1" s="88"/>
      <c r="J1" s="88"/>
    </row>
    <row r="2" spans="1:10" x14ac:dyDescent="0.2">
      <c r="A2" s="88"/>
      <c r="B2" s="88" t="s">
        <v>280</v>
      </c>
      <c r="C2" s="88"/>
      <c r="D2" s="88"/>
      <c r="E2" s="88"/>
      <c r="F2" s="88"/>
      <c r="G2" s="88"/>
      <c r="H2" s="88"/>
      <c r="I2" s="88"/>
      <c r="J2" s="88"/>
    </row>
    <row r="3" spans="1:10" x14ac:dyDescent="0.2">
      <c r="A3" s="88"/>
      <c r="B3" s="88" t="s">
        <v>59</v>
      </c>
      <c r="C3" s="88"/>
      <c r="D3" s="88"/>
      <c r="E3" s="88"/>
      <c r="F3" s="88"/>
      <c r="G3" s="88"/>
      <c r="H3" s="88"/>
      <c r="I3" s="88"/>
      <c r="J3" s="88"/>
    </row>
    <row r="4" spans="1:10" x14ac:dyDescent="0.2">
      <c r="A4" s="88"/>
      <c r="B4" s="88"/>
      <c r="C4" s="88"/>
      <c r="D4" s="88"/>
      <c r="E4" s="88"/>
      <c r="F4" s="88"/>
      <c r="G4" s="88"/>
      <c r="H4" s="88"/>
      <c r="I4" s="88"/>
      <c r="J4" s="88"/>
    </row>
    <row r="5" spans="1:10" ht="15" customHeight="1" x14ac:dyDescent="0.2">
      <c r="A5" s="88"/>
      <c r="B5" s="88"/>
      <c r="C5" s="88"/>
      <c r="D5" s="88"/>
      <c r="E5" s="332" t="s">
        <v>330</v>
      </c>
      <c r="F5" s="333"/>
      <c r="G5" s="333"/>
      <c r="H5" s="333"/>
      <c r="I5" s="333"/>
      <c r="J5" s="88"/>
    </row>
    <row r="6" spans="1:10" ht="25.5" x14ac:dyDescent="0.2">
      <c r="A6" s="88"/>
      <c r="B6" s="88"/>
      <c r="C6" s="93"/>
      <c r="D6" s="93"/>
      <c r="E6" s="158" t="s">
        <v>40</v>
      </c>
      <c r="F6" s="72" t="s">
        <v>41</v>
      </c>
      <c r="G6" s="72" t="s">
        <v>42</v>
      </c>
      <c r="H6" s="72" t="s">
        <v>43</v>
      </c>
      <c r="I6" s="72" t="s">
        <v>45</v>
      </c>
      <c r="J6" s="88"/>
    </row>
    <row r="7" spans="1:10" ht="12.6" customHeight="1" x14ac:dyDescent="0.25">
      <c r="A7" s="88"/>
      <c r="B7" s="88"/>
      <c r="C7" s="117" t="s">
        <v>39</v>
      </c>
      <c r="D7" s="117" t="s">
        <v>73</v>
      </c>
      <c r="E7" s="200">
        <v>6.899114867291682</v>
      </c>
      <c r="F7" s="192">
        <v>5.7511573033054706</v>
      </c>
      <c r="G7" s="192">
        <v>4.9667118072260266</v>
      </c>
      <c r="H7" s="201" t="s">
        <v>44</v>
      </c>
      <c r="I7" s="192">
        <v>5.0220916361794856</v>
      </c>
      <c r="J7" s="101"/>
    </row>
    <row r="8" spans="1:10" ht="12.6" customHeight="1" x14ac:dyDescent="0.2">
      <c r="A8" s="88"/>
      <c r="B8" s="88"/>
      <c r="C8" s="124" t="s">
        <v>39</v>
      </c>
      <c r="D8" s="124" t="s">
        <v>74</v>
      </c>
      <c r="E8" s="202">
        <v>6.3988670433951542</v>
      </c>
      <c r="F8" s="203">
        <v>5.4146367507422308</v>
      </c>
      <c r="G8" s="203">
        <v>5.2860702716842143</v>
      </c>
      <c r="H8" s="203">
        <v>5.4397923676426636</v>
      </c>
      <c r="I8" s="203">
        <v>5.2054828369136477</v>
      </c>
      <c r="J8" s="101"/>
    </row>
    <row r="9" spans="1:10" ht="12.6" customHeight="1" x14ac:dyDescent="0.25">
      <c r="A9" s="88"/>
      <c r="B9" s="88"/>
      <c r="C9" s="124" t="s">
        <v>39</v>
      </c>
      <c r="D9" s="124" t="s">
        <v>75</v>
      </c>
      <c r="E9" s="202">
        <v>6.5226612322234372</v>
      </c>
      <c r="F9" s="203">
        <v>5.5685072714823711</v>
      </c>
      <c r="G9" s="203">
        <v>5.5063826485382243</v>
      </c>
      <c r="H9" s="201" t="s">
        <v>44</v>
      </c>
      <c r="I9" s="203">
        <v>5.1916854722248091</v>
      </c>
      <c r="J9" s="101"/>
    </row>
    <row r="10" spans="1:10" ht="12.6" customHeight="1" x14ac:dyDescent="0.25">
      <c r="A10" s="88"/>
      <c r="B10" s="88"/>
      <c r="C10" s="124" t="s">
        <v>39</v>
      </c>
      <c r="D10" s="124" t="s">
        <v>76</v>
      </c>
      <c r="E10" s="202">
        <v>6.8544584591792663</v>
      </c>
      <c r="F10" s="203">
        <v>5.8134482913306886</v>
      </c>
      <c r="G10" s="203">
        <v>5.3889695501858164</v>
      </c>
      <c r="H10" s="201" t="s">
        <v>44</v>
      </c>
      <c r="I10" s="203">
        <v>5.1600270358738856</v>
      </c>
      <c r="J10" s="101"/>
    </row>
    <row r="11" spans="1:10" ht="12.6" customHeight="1" x14ac:dyDescent="0.25">
      <c r="A11" s="88"/>
      <c r="B11" s="88"/>
      <c r="C11" s="124" t="s">
        <v>39</v>
      </c>
      <c r="D11" s="124" t="s">
        <v>77</v>
      </c>
      <c r="E11" s="202">
        <v>7.0404187591797847</v>
      </c>
      <c r="F11" s="203">
        <v>5.8370250652955322</v>
      </c>
      <c r="G11" s="203">
        <v>5.1018866495609823</v>
      </c>
      <c r="H11" s="201" t="s">
        <v>44</v>
      </c>
      <c r="I11" s="203">
        <v>5.1121066085613807</v>
      </c>
      <c r="J11" s="101"/>
    </row>
    <row r="12" spans="1:10" ht="12.6" customHeight="1" x14ac:dyDescent="0.25">
      <c r="A12" s="88"/>
      <c r="B12" s="88"/>
      <c r="C12" s="124" t="s">
        <v>39</v>
      </c>
      <c r="D12" s="124" t="s">
        <v>78</v>
      </c>
      <c r="E12" s="202">
        <v>7.3733444417838001</v>
      </c>
      <c r="F12" s="203">
        <v>6.4989933477919601</v>
      </c>
      <c r="G12" s="203">
        <v>5.8823644339674708</v>
      </c>
      <c r="H12" s="201" t="s">
        <v>44</v>
      </c>
      <c r="I12" s="203">
        <v>6.0801573911039926</v>
      </c>
      <c r="J12" s="101"/>
    </row>
    <row r="13" spans="1:10" ht="12.6" customHeight="1" x14ac:dyDescent="0.2">
      <c r="A13" s="88"/>
      <c r="B13" s="88"/>
      <c r="C13" s="124" t="s">
        <v>39</v>
      </c>
      <c r="D13" s="124" t="s">
        <v>79</v>
      </c>
      <c r="E13" s="202">
        <v>8.7853270451378531</v>
      </c>
      <c r="F13" s="203">
        <v>7.4469721784431337</v>
      </c>
      <c r="G13" s="203">
        <v>7.997363502625034</v>
      </c>
      <c r="H13" s="203">
        <v>8.4806155037755495</v>
      </c>
      <c r="I13" s="203">
        <v>7.6124664293843214</v>
      </c>
      <c r="J13" s="101"/>
    </row>
    <row r="14" spans="1:10" ht="12.6" customHeight="1" x14ac:dyDescent="0.2">
      <c r="A14" s="88"/>
      <c r="B14" s="88"/>
      <c r="C14" s="124" t="s">
        <v>39</v>
      </c>
      <c r="D14" s="124" t="s">
        <v>80</v>
      </c>
      <c r="E14" s="202">
        <v>7.520728794157316</v>
      </c>
      <c r="F14" s="203">
        <v>6.6587321313067376</v>
      </c>
      <c r="G14" s="203">
        <v>6.8175266533584589</v>
      </c>
      <c r="H14" s="203">
        <v>6.9250270154652434</v>
      </c>
      <c r="I14" s="203">
        <v>6.1971476929072598</v>
      </c>
      <c r="J14" s="101"/>
    </row>
    <row r="15" spans="1:10" ht="12.6" customHeight="1" x14ac:dyDescent="0.25">
      <c r="A15" s="88"/>
      <c r="B15" s="88"/>
      <c r="C15" s="124" t="s">
        <v>39</v>
      </c>
      <c r="D15" s="124" t="s">
        <v>81</v>
      </c>
      <c r="E15" s="204">
        <v>7.1923271127780568</v>
      </c>
      <c r="F15" s="205">
        <v>5.912167964829389</v>
      </c>
      <c r="G15" s="205">
        <v>5.426145434264007</v>
      </c>
      <c r="H15" s="201" t="s">
        <v>44</v>
      </c>
      <c r="I15" s="205">
        <v>5.6379673039607434</v>
      </c>
      <c r="J15" s="101"/>
    </row>
    <row r="16" spans="1:10" ht="12.6" customHeight="1" x14ac:dyDescent="0.25">
      <c r="A16" s="88"/>
      <c r="B16" s="88"/>
      <c r="C16" s="117" t="s">
        <v>47</v>
      </c>
      <c r="D16" s="117" t="s">
        <v>73</v>
      </c>
      <c r="E16" s="96">
        <v>6.21</v>
      </c>
      <c r="F16" s="97">
        <v>5.72</v>
      </c>
      <c r="G16" s="97">
        <v>5</v>
      </c>
      <c r="H16" s="206" t="s">
        <v>44</v>
      </c>
      <c r="I16" s="97">
        <v>5</v>
      </c>
      <c r="J16" s="101"/>
    </row>
    <row r="17" spans="3:10" ht="12.6" customHeight="1" x14ac:dyDescent="0.25">
      <c r="C17" s="124" t="s">
        <v>47</v>
      </c>
      <c r="D17" s="124" t="s">
        <v>74</v>
      </c>
      <c r="E17" s="100">
        <v>6</v>
      </c>
      <c r="F17" s="101">
        <v>5.3</v>
      </c>
      <c r="G17" s="101">
        <v>5</v>
      </c>
      <c r="H17" s="201" t="s">
        <v>44</v>
      </c>
      <c r="I17" s="101">
        <v>5</v>
      </c>
      <c r="J17" s="101"/>
    </row>
    <row r="18" spans="3:10" ht="12.6" customHeight="1" x14ac:dyDescent="0.25">
      <c r="C18" s="124" t="s">
        <v>47</v>
      </c>
      <c r="D18" s="124" t="s">
        <v>75</v>
      </c>
      <c r="E18" s="100">
        <v>6.4</v>
      </c>
      <c r="F18" s="101">
        <v>5.5</v>
      </c>
      <c r="G18" s="101">
        <v>5</v>
      </c>
      <c r="H18" s="201" t="s">
        <v>44</v>
      </c>
      <c r="I18" s="101">
        <v>5</v>
      </c>
      <c r="J18" s="101"/>
    </row>
    <row r="19" spans="3:10" ht="12.6" customHeight="1" x14ac:dyDescent="0.25">
      <c r="C19" s="124" t="s">
        <v>47</v>
      </c>
      <c r="D19" s="124" t="s">
        <v>76</v>
      </c>
      <c r="E19" s="100">
        <v>6.5</v>
      </c>
      <c r="F19" s="101">
        <v>6</v>
      </c>
      <c r="G19" s="101">
        <v>5</v>
      </c>
      <c r="H19" s="201" t="s">
        <v>44</v>
      </c>
      <c r="I19" s="101">
        <v>5</v>
      </c>
      <c r="J19" s="101"/>
    </row>
    <row r="20" spans="3:10" ht="12.6" customHeight="1" x14ac:dyDescent="0.25">
      <c r="C20" s="124" t="s">
        <v>47</v>
      </c>
      <c r="D20" s="124" t="s">
        <v>77</v>
      </c>
      <c r="E20" s="100">
        <v>6.85</v>
      </c>
      <c r="F20" s="101">
        <v>5.5</v>
      </c>
      <c r="G20" s="101">
        <v>5</v>
      </c>
      <c r="H20" s="201" t="s">
        <v>44</v>
      </c>
      <c r="I20" s="101">
        <v>5</v>
      </c>
      <c r="J20" s="101"/>
    </row>
    <row r="21" spans="3:10" ht="12.6" customHeight="1" x14ac:dyDescent="0.25">
      <c r="C21" s="124" t="s">
        <v>47</v>
      </c>
      <c r="D21" s="124" t="s">
        <v>78</v>
      </c>
      <c r="E21" s="100">
        <v>7.25</v>
      </c>
      <c r="F21" s="101">
        <v>6</v>
      </c>
      <c r="G21" s="101">
        <v>5.33</v>
      </c>
      <c r="H21" s="201" t="s">
        <v>44</v>
      </c>
      <c r="I21" s="101">
        <v>6</v>
      </c>
      <c r="J21" s="101"/>
    </row>
    <row r="22" spans="3:10" ht="12.6" customHeight="1" x14ac:dyDescent="0.2">
      <c r="C22" s="124" t="s">
        <v>47</v>
      </c>
      <c r="D22" s="124" t="s">
        <v>79</v>
      </c>
      <c r="E22" s="100">
        <v>8.1999999999999993</v>
      </c>
      <c r="F22" s="101">
        <v>7</v>
      </c>
      <c r="G22" s="101">
        <v>6.66</v>
      </c>
      <c r="H22" s="101">
        <v>8.25</v>
      </c>
      <c r="I22" s="101">
        <v>7.5</v>
      </c>
      <c r="J22" s="101"/>
    </row>
    <row r="23" spans="3:10" ht="12.6" customHeight="1" x14ac:dyDescent="0.2">
      <c r="C23" s="124" t="s">
        <v>47</v>
      </c>
      <c r="D23" s="124" t="s">
        <v>80</v>
      </c>
      <c r="E23" s="100">
        <v>7.45</v>
      </c>
      <c r="F23" s="101">
        <v>6.25</v>
      </c>
      <c r="G23" s="101">
        <v>6</v>
      </c>
      <c r="H23" s="101">
        <v>6.8</v>
      </c>
      <c r="I23" s="101">
        <v>6</v>
      </c>
      <c r="J23" s="101"/>
    </row>
    <row r="24" spans="3:10" ht="12.6" customHeight="1" x14ac:dyDescent="0.25">
      <c r="C24" s="124" t="s">
        <v>47</v>
      </c>
      <c r="D24" s="124" t="s">
        <v>81</v>
      </c>
      <c r="E24" s="207">
        <v>7.1</v>
      </c>
      <c r="F24" s="208">
        <v>5.72</v>
      </c>
      <c r="G24" s="208">
        <v>5</v>
      </c>
      <c r="H24" s="209" t="s">
        <v>44</v>
      </c>
      <c r="I24" s="208">
        <v>5.5</v>
      </c>
      <c r="J24" s="101"/>
    </row>
    <row r="25" spans="3:10" ht="12.6" customHeight="1" x14ac:dyDescent="0.2">
      <c r="C25" s="117" t="s">
        <v>48</v>
      </c>
      <c r="D25" s="117" t="s">
        <v>73</v>
      </c>
      <c r="E25" s="108">
        <v>51</v>
      </c>
      <c r="F25" s="109">
        <v>21</v>
      </c>
      <c r="G25" s="109">
        <v>68</v>
      </c>
      <c r="H25" s="109">
        <v>9</v>
      </c>
      <c r="I25" s="109">
        <v>84</v>
      </c>
      <c r="J25" s="197"/>
    </row>
    <row r="26" spans="3:10" x14ac:dyDescent="0.2">
      <c r="C26" s="124" t="s">
        <v>48</v>
      </c>
      <c r="D26" s="124" t="s">
        <v>74</v>
      </c>
      <c r="E26" s="108">
        <v>232</v>
      </c>
      <c r="F26" s="109">
        <v>77</v>
      </c>
      <c r="G26" s="109">
        <v>151</v>
      </c>
      <c r="H26" s="109">
        <v>12</v>
      </c>
      <c r="I26" s="109">
        <v>278</v>
      </c>
      <c r="J26" s="197"/>
    </row>
    <row r="27" spans="3:10" x14ac:dyDescent="0.2">
      <c r="C27" s="124" t="s">
        <v>48</v>
      </c>
      <c r="D27" s="124" t="s">
        <v>75</v>
      </c>
      <c r="E27" s="108">
        <v>155</v>
      </c>
      <c r="F27" s="109">
        <v>82</v>
      </c>
      <c r="G27" s="109">
        <v>106</v>
      </c>
      <c r="H27" s="109">
        <v>3</v>
      </c>
      <c r="I27" s="109">
        <v>314</v>
      </c>
      <c r="J27" s="197"/>
    </row>
    <row r="28" spans="3:10" x14ac:dyDescent="0.2">
      <c r="C28" s="124" t="s">
        <v>48</v>
      </c>
      <c r="D28" s="124" t="s">
        <v>76</v>
      </c>
      <c r="E28" s="108">
        <v>182</v>
      </c>
      <c r="F28" s="109">
        <v>54</v>
      </c>
      <c r="G28" s="109">
        <v>126</v>
      </c>
      <c r="H28" s="109">
        <v>8</v>
      </c>
      <c r="I28" s="109">
        <v>217</v>
      </c>
      <c r="J28" s="197"/>
    </row>
    <row r="29" spans="3:10" x14ac:dyDescent="0.2">
      <c r="C29" s="124" t="s">
        <v>48</v>
      </c>
      <c r="D29" s="124" t="s">
        <v>77</v>
      </c>
      <c r="E29" s="108">
        <v>160</v>
      </c>
      <c r="F29" s="109">
        <v>87</v>
      </c>
      <c r="G29" s="109">
        <v>91</v>
      </c>
      <c r="H29" s="109">
        <v>7</v>
      </c>
      <c r="I29" s="109">
        <v>273</v>
      </c>
      <c r="J29" s="197"/>
    </row>
    <row r="30" spans="3:10" x14ac:dyDescent="0.2">
      <c r="C30" s="124" t="s">
        <v>48</v>
      </c>
      <c r="D30" s="124" t="s">
        <v>78</v>
      </c>
      <c r="E30" s="108">
        <v>230</v>
      </c>
      <c r="F30" s="109">
        <v>153</v>
      </c>
      <c r="G30" s="109">
        <v>137</v>
      </c>
      <c r="H30" s="109">
        <v>8</v>
      </c>
      <c r="I30" s="109">
        <v>495</v>
      </c>
      <c r="J30" s="197"/>
    </row>
    <row r="31" spans="3:10" x14ac:dyDescent="0.2">
      <c r="C31" s="124" t="s">
        <v>48</v>
      </c>
      <c r="D31" s="124" t="s">
        <v>79</v>
      </c>
      <c r="E31" s="108">
        <v>288</v>
      </c>
      <c r="F31" s="109">
        <v>68</v>
      </c>
      <c r="G31" s="109">
        <v>120</v>
      </c>
      <c r="H31" s="109">
        <v>11</v>
      </c>
      <c r="I31" s="109">
        <v>349</v>
      </c>
      <c r="J31" s="197"/>
    </row>
    <row r="32" spans="3:10" x14ac:dyDescent="0.2">
      <c r="C32" s="124" t="s">
        <v>48</v>
      </c>
      <c r="D32" s="124" t="s">
        <v>80</v>
      </c>
      <c r="E32" s="108">
        <v>325</v>
      </c>
      <c r="F32" s="109">
        <v>209</v>
      </c>
      <c r="G32" s="109">
        <v>136</v>
      </c>
      <c r="H32" s="109">
        <v>12</v>
      </c>
      <c r="I32" s="109">
        <v>749</v>
      </c>
      <c r="J32" s="197"/>
    </row>
    <row r="33" spans="2:10" x14ac:dyDescent="0.2">
      <c r="B33" s="88"/>
      <c r="C33" s="124" t="s">
        <v>48</v>
      </c>
      <c r="D33" s="124" t="s">
        <v>81</v>
      </c>
      <c r="E33" s="108">
        <v>200</v>
      </c>
      <c r="F33" s="109">
        <v>132</v>
      </c>
      <c r="G33" s="109">
        <v>129</v>
      </c>
      <c r="H33" s="109">
        <v>3</v>
      </c>
      <c r="I33" s="109">
        <v>309</v>
      </c>
      <c r="J33" s="197"/>
    </row>
    <row r="35" spans="2:10" s="22" customFormat="1" x14ac:dyDescent="0.2">
      <c r="B35" s="88"/>
      <c r="C35" s="88"/>
      <c r="D35" s="88"/>
      <c r="E35" s="88"/>
      <c r="F35" s="88"/>
      <c r="G35" s="88"/>
      <c r="H35" s="88"/>
      <c r="I35" s="88"/>
      <c r="J35" s="88"/>
    </row>
    <row r="36" spans="2:10" x14ac:dyDescent="0.2">
      <c r="B36" s="88"/>
      <c r="C36" s="88" t="s">
        <v>49</v>
      </c>
      <c r="D36" s="88"/>
      <c r="E36" s="88"/>
      <c r="F36" s="88"/>
      <c r="G36" s="88"/>
      <c r="H36" s="88"/>
      <c r="I36" s="88"/>
      <c r="J36" s="88"/>
    </row>
    <row r="37" spans="2:10" x14ac:dyDescent="0.2">
      <c r="B37" s="88"/>
      <c r="C37" s="88" t="s">
        <v>50</v>
      </c>
      <c r="D37" s="88"/>
      <c r="E37" s="88"/>
      <c r="F37" s="88"/>
      <c r="G37" s="88"/>
      <c r="H37" s="88"/>
      <c r="I37" s="88"/>
      <c r="J37" s="88"/>
    </row>
    <row r="38" spans="2:10" s="8" customFormat="1" x14ac:dyDescent="0.2">
      <c r="B38" s="88"/>
      <c r="C38" s="88"/>
      <c r="D38" s="88"/>
      <c r="E38" s="88"/>
      <c r="F38" s="88"/>
      <c r="G38" s="88"/>
      <c r="H38" s="88"/>
      <c r="I38" s="88"/>
      <c r="J38" s="88"/>
    </row>
    <row r="39" spans="2:10" s="8" customFormat="1" x14ac:dyDescent="0.2">
      <c r="B39" s="88"/>
      <c r="C39" s="88" t="s">
        <v>311</v>
      </c>
      <c r="D39" s="148"/>
      <c r="E39" s="88"/>
      <c r="F39" s="88"/>
      <c r="G39" s="88"/>
      <c r="H39" s="88"/>
      <c r="I39" s="88"/>
      <c r="J39" s="88"/>
    </row>
    <row r="40" spans="2:10" x14ac:dyDescent="0.2">
      <c r="C40" s="78" t="s">
        <v>329</v>
      </c>
    </row>
    <row r="46" spans="2:10" s="21" customFormat="1" x14ac:dyDescent="0.2">
      <c r="B46" s="88"/>
      <c r="C46" s="88"/>
      <c r="D46" s="88"/>
      <c r="E46" s="88"/>
      <c r="F46" s="88"/>
      <c r="G46" s="88"/>
      <c r="H46" s="88"/>
      <c r="I46" s="88"/>
      <c r="J46" s="88"/>
    </row>
    <row r="49" s="21" customFormat="1" x14ac:dyDescent="0.2"/>
    <row r="50" s="21" customFormat="1" x14ac:dyDescent="0.2"/>
    <row r="52" s="21" customFormat="1" x14ac:dyDescent="0.2"/>
  </sheetData>
  <mergeCells count="1">
    <mergeCell ref="E5:I5"/>
  </mergeCells>
  <conditionalFormatting sqref="E7:G7 I7 E8:I8 E9:G12 I9:I12 E13:I14 E15:G15 I15">
    <cfRule type="expression" dxfId="76" priority="8">
      <formula>E25&lt;10</formula>
    </cfRule>
    <cfRule type="expression" dxfId="75" priority="9">
      <formula>AND(E25&lt;30, E25&gt;9)</formula>
    </cfRule>
  </conditionalFormatting>
  <conditionalFormatting sqref="E16:G21 I16:I21 E22:I23 E24:G24 I24">
    <cfRule type="expression" dxfId="74" priority="6">
      <formula>E25&lt;10</formula>
    </cfRule>
    <cfRule type="expression" dxfId="73" priority="7">
      <formula>E25&lt;30</formula>
    </cfRule>
  </conditionalFormatting>
  <conditionalFormatting sqref="E25:I33">
    <cfRule type="cellIs" dxfId="72" priority="10" operator="lessThan">
      <formula>30</formula>
    </cfRule>
  </conditionalFormatting>
  <conditionalFormatting sqref="H7">
    <cfRule type="expression" dxfId="71" priority="5">
      <formula>H7&lt;0.05</formula>
    </cfRule>
  </conditionalFormatting>
  <conditionalFormatting sqref="H9:H12">
    <cfRule type="expression" dxfId="70" priority="4">
      <formula>H9&lt;0.05</formula>
    </cfRule>
  </conditionalFormatting>
  <conditionalFormatting sqref="H15:H21">
    <cfRule type="expression" dxfId="69" priority="2">
      <formula>H15&lt;0.05</formula>
    </cfRule>
  </conditionalFormatting>
  <conditionalFormatting sqref="H24">
    <cfRule type="expression" dxfId="68" priority="1">
      <formula>H24&lt;0.05</formula>
    </cfRule>
  </conditionalFormatting>
  <hyperlinks>
    <hyperlink ref="A1" location="Contents!A1" display="Contents" xr:uid="{00000000-0004-0000-0A00-000000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C2A11-F139-4215-8E74-D0603F6E9199}">
  <sheetPr codeName="Sheet12"/>
  <dimension ref="A1:T66"/>
  <sheetViews>
    <sheetView workbookViewId="0"/>
  </sheetViews>
  <sheetFormatPr defaultColWidth="9.140625" defaultRowHeight="12.75" x14ac:dyDescent="0.2"/>
  <cols>
    <col min="1" max="2" width="9.140625" style="7"/>
    <col min="3" max="3" width="21.42578125" style="7" customWidth="1"/>
    <col min="4" max="4" width="25.7109375" style="7" customWidth="1"/>
    <col min="5" max="7" width="21.42578125" style="12" customWidth="1"/>
    <col min="8" max="8" width="21.42578125" style="14" customWidth="1"/>
    <col min="9" max="9" width="21.42578125" style="12" customWidth="1"/>
    <col min="10" max="10" width="21.42578125" style="29" customWidth="1"/>
    <col min="11" max="11" width="28" style="29" customWidth="1"/>
    <col min="12" max="12" width="27.5703125" style="12" customWidth="1"/>
    <col min="13" max="13" width="22.7109375" style="12" customWidth="1"/>
    <col min="14" max="16" width="21.28515625" style="12" customWidth="1"/>
    <col min="17" max="17" width="9.140625" style="7"/>
    <col min="18" max="18" width="4.7109375" style="7" customWidth="1"/>
    <col min="19" max="19" width="3.28515625" style="7" customWidth="1"/>
    <col min="20" max="20" width="3.5703125" style="7" customWidth="1"/>
    <col min="21" max="16384" width="9.140625" style="7"/>
  </cols>
  <sheetData>
    <row r="1" spans="1:20" x14ac:dyDescent="0.2">
      <c r="A1" s="87" t="s">
        <v>33</v>
      </c>
      <c r="B1" s="88"/>
      <c r="C1" s="88"/>
      <c r="D1" s="88"/>
      <c r="E1" s="137"/>
      <c r="F1" s="137"/>
      <c r="G1" s="137"/>
      <c r="H1" s="137"/>
      <c r="I1" s="137"/>
      <c r="J1" s="137"/>
      <c r="K1" s="137"/>
      <c r="L1" s="137"/>
      <c r="M1" s="137"/>
      <c r="N1" s="137"/>
      <c r="O1" s="137"/>
      <c r="P1" s="137"/>
      <c r="Q1" s="88"/>
      <c r="R1" s="88"/>
      <c r="S1" s="88"/>
      <c r="T1" s="88"/>
    </row>
    <row r="2" spans="1:20" x14ac:dyDescent="0.2">
      <c r="A2" s="88"/>
      <c r="B2" s="88" t="s">
        <v>281</v>
      </c>
      <c r="C2" s="88"/>
      <c r="D2" s="88"/>
      <c r="E2" s="137"/>
      <c r="F2" s="137"/>
      <c r="G2" s="137"/>
      <c r="H2" s="137"/>
      <c r="I2" s="137"/>
      <c r="J2" s="137"/>
      <c r="K2" s="137"/>
      <c r="L2" s="137"/>
      <c r="M2" s="137"/>
      <c r="N2" s="137"/>
      <c r="O2" s="137"/>
      <c r="P2" s="137"/>
      <c r="Q2" s="88"/>
      <c r="R2" s="88"/>
      <c r="S2" s="88"/>
      <c r="T2" s="88"/>
    </row>
    <row r="3" spans="1:20" x14ac:dyDescent="0.2">
      <c r="A3" s="88"/>
      <c r="B3" s="88" t="s">
        <v>59</v>
      </c>
      <c r="C3" s="88"/>
      <c r="D3" s="88"/>
      <c r="E3" s="137"/>
      <c r="F3" s="137"/>
      <c r="G3" s="137"/>
      <c r="H3" s="137"/>
      <c r="I3" s="137"/>
      <c r="J3" s="137"/>
      <c r="K3" s="137"/>
      <c r="L3" s="137"/>
      <c r="M3" s="137"/>
      <c r="N3" s="137"/>
      <c r="O3" s="137"/>
      <c r="P3" s="137"/>
      <c r="Q3" s="88"/>
      <c r="R3" s="88"/>
      <c r="S3" s="88"/>
      <c r="T3" s="88"/>
    </row>
    <row r="4" spans="1:20" x14ac:dyDescent="0.2">
      <c r="A4" s="88"/>
      <c r="B4" s="88"/>
      <c r="C4" s="88"/>
      <c r="D4" s="88"/>
      <c r="E4" s="137"/>
      <c r="F4" s="137"/>
      <c r="G4" s="137"/>
      <c r="H4" s="137"/>
      <c r="I4" s="137"/>
      <c r="J4" s="137"/>
      <c r="K4" s="137"/>
      <c r="L4" s="137"/>
      <c r="M4" s="137"/>
      <c r="N4" s="88"/>
      <c r="O4" s="137"/>
      <c r="P4" s="88"/>
      <c r="Q4" s="88"/>
      <c r="R4" s="88"/>
      <c r="S4" s="88"/>
      <c r="T4" s="88"/>
    </row>
    <row r="5" spans="1:20" x14ac:dyDescent="0.2">
      <c r="A5" s="88"/>
      <c r="B5" s="88"/>
      <c r="C5" s="88"/>
      <c r="D5" s="88"/>
      <c r="E5" s="332" t="s">
        <v>325</v>
      </c>
      <c r="F5" s="333"/>
      <c r="G5" s="333"/>
      <c r="H5" s="333"/>
      <c r="I5" s="333"/>
      <c r="J5" s="334"/>
      <c r="K5" s="333" t="s">
        <v>51</v>
      </c>
      <c r="L5" s="334"/>
      <c r="M5" s="329" t="s">
        <v>52</v>
      </c>
      <c r="N5" s="331"/>
      <c r="O5" s="331"/>
      <c r="P5" s="331"/>
      <c r="Q5" s="88"/>
      <c r="R5" s="88"/>
      <c r="S5" s="88"/>
      <c r="T5" s="88"/>
    </row>
    <row r="6" spans="1:20" ht="33" customHeight="1" x14ac:dyDescent="0.2">
      <c r="A6" s="88"/>
      <c r="B6" s="88"/>
      <c r="C6" s="93"/>
      <c r="D6" s="93"/>
      <c r="E6" s="158">
        <v>2018</v>
      </c>
      <c r="F6" s="72">
        <v>2019</v>
      </c>
      <c r="G6" s="72">
        <v>2021</v>
      </c>
      <c r="H6" s="72">
        <v>2022</v>
      </c>
      <c r="I6" s="72">
        <v>2023</v>
      </c>
      <c r="J6" s="210">
        <v>2024</v>
      </c>
      <c r="K6" s="158" t="s">
        <v>53</v>
      </c>
      <c r="L6" s="93" t="s">
        <v>54</v>
      </c>
      <c r="M6" s="92" t="s">
        <v>55</v>
      </c>
      <c r="N6" s="93" t="s">
        <v>56</v>
      </c>
      <c r="O6" s="72" t="s">
        <v>57</v>
      </c>
      <c r="P6" s="72" t="s">
        <v>58</v>
      </c>
      <c r="Q6" s="88"/>
      <c r="R6" s="88"/>
      <c r="S6" s="88"/>
      <c r="T6" s="88"/>
    </row>
    <row r="7" spans="1:20" ht="12.6" customHeight="1" x14ac:dyDescent="0.2">
      <c r="A7" s="88"/>
      <c r="B7" s="88"/>
      <c r="C7" s="117" t="s">
        <v>39</v>
      </c>
      <c r="D7" s="117" t="s">
        <v>73</v>
      </c>
      <c r="E7" s="96">
        <v>4.24</v>
      </c>
      <c r="F7" s="97">
        <v>4.75</v>
      </c>
      <c r="G7" s="97">
        <v>5.1100000000000003</v>
      </c>
      <c r="H7" s="97">
        <v>5.0192615595093537</v>
      </c>
      <c r="I7" s="97">
        <v>5.3197225866827642</v>
      </c>
      <c r="J7" s="211">
        <v>5.9542396521460761</v>
      </c>
      <c r="K7" s="212">
        <f>(I7-H7)/H7</f>
        <v>5.9861599880995514E-2</v>
      </c>
      <c r="L7" s="53">
        <f>(J7-I7)/I7</f>
        <v>0.11927634479507317</v>
      </c>
      <c r="M7" s="213">
        <v>7.2999999999999995E-2</v>
      </c>
      <c r="N7" s="213">
        <v>0.59399999999999997</v>
      </c>
      <c r="O7" s="213">
        <v>0</v>
      </c>
      <c r="P7" s="213">
        <v>3.0000000000000001E-3</v>
      </c>
      <c r="Q7" s="88"/>
      <c r="R7" s="88"/>
      <c r="S7" s="88"/>
      <c r="T7" s="88"/>
    </row>
    <row r="8" spans="1:20" ht="12.6" customHeight="1" x14ac:dyDescent="0.2">
      <c r="A8" s="88"/>
      <c r="B8" s="88"/>
      <c r="C8" s="124" t="s">
        <v>39</v>
      </c>
      <c r="D8" s="124" t="s">
        <v>74</v>
      </c>
      <c r="E8" s="100">
        <v>4.6500000000000004</v>
      </c>
      <c r="F8" s="101">
        <v>4.6900000000000004</v>
      </c>
      <c r="G8" s="101">
        <v>5.38</v>
      </c>
      <c r="H8" s="101">
        <v>5.0773299157321112</v>
      </c>
      <c r="I8" s="101">
        <v>5.2696158414776786</v>
      </c>
      <c r="J8" s="214">
        <v>5.7417190697021407</v>
      </c>
      <c r="K8" s="212">
        <f t="shared" ref="K8:L24" si="0">(I8-H8)/H8</f>
        <v>3.7871465698884221E-2</v>
      </c>
      <c r="L8" s="54">
        <f t="shared" si="0"/>
        <v>8.9589685932794177E-2</v>
      </c>
      <c r="M8" s="215">
        <v>0.13200000000000001</v>
      </c>
      <c r="N8" s="215">
        <v>5.8999999999999997E-2</v>
      </c>
      <c r="O8" s="215">
        <v>0</v>
      </c>
      <c r="P8" s="215">
        <v>0</v>
      </c>
      <c r="Q8" s="88"/>
      <c r="R8" s="88"/>
      <c r="S8" s="88"/>
      <c r="T8" s="88"/>
    </row>
    <row r="9" spans="1:20" ht="12.6" customHeight="1" x14ac:dyDescent="0.2">
      <c r="A9" s="88"/>
      <c r="B9" s="88"/>
      <c r="C9" s="124" t="s">
        <v>39</v>
      </c>
      <c r="D9" s="124" t="s">
        <v>75</v>
      </c>
      <c r="E9" s="100">
        <v>4.4000000000000004</v>
      </c>
      <c r="F9" s="101">
        <v>4.55</v>
      </c>
      <c r="G9" s="101">
        <v>4.7300000000000004</v>
      </c>
      <c r="H9" s="101">
        <v>4.849290302451756</v>
      </c>
      <c r="I9" s="101">
        <v>5.1532570110126841</v>
      </c>
      <c r="J9" s="214">
        <v>5.6057956442903576</v>
      </c>
      <c r="K9" s="212">
        <f t="shared" si="0"/>
        <v>6.2682720481231122E-2</v>
      </c>
      <c r="L9" s="54">
        <f t="shared" si="0"/>
        <v>8.7816041837343484E-2</v>
      </c>
      <c r="M9" s="215">
        <v>0</v>
      </c>
      <c r="N9" s="215">
        <v>0.04</v>
      </c>
      <c r="O9" s="215">
        <v>0</v>
      </c>
      <c r="P9" s="215">
        <v>0</v>
      </c>
      <c r="Q9" s="88"/>
      <c r="R9" s="88"/>
      <c r="S9" s="88"/>
      <c r="T9" s="88"/>
    </row>
    <row r="10" spans="1:20" ht="12.6" customHeight="1" x14ac:dyDescent="0.2">
      <c r="A10" s="88"/>
      <c r="B10" s="88"/>
      <c r="C10" s="124" t="s">
        <v>39</v>
      </c>
      <c r="D10" s="124" t="s">
        <v>76</v>
      </c>
      <c r="E10" s="100">
        <v>4.67</v>
      </c>
      <c r="F10" s="101">
        <v>4.62</v>
      </c>
      <c r="G10" s="101">
        <v>5.09</v>
      </c>
      <c r="H10" s="101">
        <v>5.3253091604686746</v>
      </c>
      <c r="I10" s="101">
        <v>5.744563924659559</v>
      </c>
      <c r="J10" s="214">
        <v>5.9768936482727124</v>
      </c>
      <c r="K10" s="212">
        <f t="shared" si="0"/>
        <v>7.8728718194078742E-2</v>
      </c>
      <c r="L10" s="54">
        <f t="shared" si="0"/>
        <v>4.0443404697062708E-2</v>
      </c>
      <c r="M10" s="215">
        <v>0.03</v>
      </c>
      <c r="N10" s="215">
        <v>0.307</v>
      </c>
      <c r="O10" s="215">
        <v>0.17</v>
      </c>
      <c r="P10" s="215">
        <v>2.3E-2</v>
      </c>
      <c r="Q10" s="88"/>
      <c r="R10" s="88"/>
      <c r="S10" s="88"/>
      <c r="T10" s="88"/>
    </row>
    <row r="11" spans="1:20" ht="12.6" customHeight="1" x14ac:dyDescent="0.2">
      <c r="A11" s="88"/>
      <c r="B11" s="88"/>
      <c r="C11" s="124" t="s">
        <v>39</v>
      </c>
      <c r="D11" s="124" t="s">
        <v>77</v>
      </c>
      <c r="E11" s="100">
        <v>4.38</v>
      </c>
      <c r="F11" s="101">
        <v>4.46</v>
      </c>
      <c r="G11" s="101">
        <v>4.92</v>
      </c>
      <c r="H11" s="101">
        <v>5.082824444610563</v>
      </c>
      <c r="I11" s="101">
        <v>5.3760100344865096</v>
      </c>
      <c r="J11" s="214">
        <v>5.9152448555333876</v>
      </c>
      <c r="K11" s="212">
        <f t="shared" si="0"/>
        <v>5.7681628211027056E-2</v>
      </c>
      <c r="L11" s="54">
        <f t="shared" si="0"/>
        <v>0.10030390895622335</v>
      </c>
      <c r="M11" s="215">
        <v>1.6E-2</v>
      </c>
      <c r="N11" s="215">
        <v>7.5999999999999998E-2</v>
      </c>
      <c r="O11" s="215">
        <v>0</v>
      </c>
      <c r="P11" s="215">
        <v>0</v>
      </c>
      <c r="Q11" s="88"/>
      <c r="R11" s="88"/>
      <c r="S11" s="88"/>
      <c r="T11" s="88"/>
    </row>
    <row r="12" spans="1:20" ht="12.6" customHeight="1" x14ac:dyDescent="0.2">
      <c r="A12" s="88"/>
      <c r="B12" s="88"/>
      <c r="C12" s="124" t="s">
        <v>39</v>
      </c>
      <c r="D12" s="124" t="s">
        <v>78</v>
      </c>
      <c r="E12" s="100">
        <v>5.01</v>
      </c>
      <c r="F12" s="101">
        <v>5.15</v>
      </c>
      <c r="G12" s="101">
        <v>5.41</v>
      </c>
      <c r="H12" s="101">
        <v>5.6533001529445217</v>
      </c>
      <c r="I12" s="101">
        <v>6.0323115586405676</v>
      </c>
      <c r="J12" s="214">
        <v>6.5961462924974192</v>
      </c>
      <c r="K12" s="212">
        <f t="shared" si="0"/>
        <v>6.7042505340643863E-2</v>
      </c>
      <c r="L12" s="54">
        <f t="shared" si="0"/>
        <v>9.3469100257135354E-2</v>
      </c>
      <c r="M12" s="215">
        <v>0</v>
      </c>
      <c r="N12" s="216">
        <v>6.3E-2</v>
      </c>
      <c r="O12" s="215">
        <v>0</v>
      </c>
      <c r="P12" s="216">
        <v>0</v>
      </c>
      <c r="Q12" s="88"/>
      <c r="R12" s="88"/>
      <c r="S12" s="88"/>
      <c r="T12" s="88"/>
    </row>
    <row r="13" spans="1:20" ht="12.6" customHeight="1" x14ac:dyDescent="0.2">
      <c r="A13" s="88"/>
      <c r="B13" s="88"/>
      <c r="C13" s="124" t="s">
        <v>39</v>
      </c>
      <c r="D13" s="124" t="s">
        <v>79</v>
      </c>
      <c r="E13" s="100">
        <v>6.51</v>
      </c>
      <c r="F13" s="101">
        <v>6.67</v>
      </c>
      <c r="G13" s="101">
        <v>7.08</v>
      </c>
      <c r="H13" s="101">
        <v>7.3063913543878289</v>
      </c>
      <c r="I13" s="101">
        <v>7.8352524697526604</v>
      </c>
      <c r="J13" s="214">
        <v>8.5647912265757302</v>
      </c>
      <c r="K13" s="212">
        <f t="shared" si="0"/>
        <v>7.2383354478709347E-2</v>
      </c>
      <c r="L13" s="54">
        <f t="shared" si="0"/>
        <v>9.3109795713589752E-2</v>
      </c>
      <c r="M13" s="79">
        <v>0</v>
      </c>
      <c r="N13" s="79">
        <v>0.21299999999999999</v>
      </c>
      <c r="O13" s="79">
        <v>0</v>
      </c>
      <c r="P13" s="79">
        <v>0</v>
      </c>
      <c r="Q13" s="88"/>
      <c r="R13" s="88"/>
      <c r="S13" s="88"/>
      <c r="T13" s="88"/>
    </row>
    <row r="14" spans="1:20" ht="12.6" customHeight="1" x14ac:dyDescent="0.2">
      <c r="A14" s="88"/>
      <c r="B14" s="88"/>
      <c r="C14" s="124" t="s">
        <v>39</v>
      </c>
      <c r="D14" s="124" t="s">
        <v>80</v>
      </c>
      <c r="E14" s="100">
        <v>5.22</v>
      </c>
      <c r="F14" s="101">
        <v>5.34</v>
      </c>
      <c r="G14" s="101">
        <v>5.68</v>
      </c>
      <c r="H14" s="101">
        <v>5.8935785372741041</v>
      </c>
      <c r="I14" s="101">
        <v>6.245310602807808</v>
      </c>
      <c r="J14" s="214">
        <v>6.7921071026840476</v>
      </c>
      <c r="K14" s="212">
        <f t="shared" si="0"/>
        <v>5.9680559664924214E-2</v>
      </c>
      <c r="L14" s="54">
        <f t="shared" si="0"/>
        <v>8.7553131405571277E-2</v>
      </c>
      <c r="M14" s="217">
        <v>0</v>
      </c>
      <c r="N14" s="79">
        <v>4.0000000000000001E-3</v>
      </c>
      <c r="O14" s="217">
        <v>0</v>
      </c>
      <c r="P14" s="79">
        <v>0</v>
      </c>
      <c r="Q14" s="88"/>
      <c r="R14" s="88"/>
      <c r="S14" s="88"/>
      <c r="T14" s="88"/>
    </row>
    <row r="15" spans="1:20" ht="12.6" customHeight="1" x14ac:dyDescent="0.2">
      <c r="A15" s="88"/>
      <c r="B15" s="88"/>
      <c r="C15" s="124" t="s">
        <v>39</v>
      </c>
      <c r="D15" s="124" t="s">
        <v>81</v>
      </c>
      <c r="E15" s="207">
        <v>4.66</v>
      </c>
      <c r="F15" s="208">
        <v>4.75</v>
      </c>
      <c r="G15" s="208">
        <v>5.0599999999999996</v>
      </c>
      <c r="H15" s="208">
        <v>5.2992703898928513</v>
      </c>
      <c r="I15" s="208">
        <v>5.7275169149167997</v>
      </c>
      <c r="J15" s="218">
        <v>6.4123589694095662</v>
      </c>
      <c r="K15" s="219">
        <f t="shared" si="0"/>
        <v>8.0812355950119277E-2</v>
      </c>
      <c r="L15" s="55">
        <f t="shared" si="0"/>
        <v>0.11957049881584064</v>
      </c>
      <c r="M15" s="217">
        <v>0</v>
      </c>
      <c r="N15" s="80">
        <v>0.18</v>
      </c>
      <c r="O15" s="80">
        <v>0</v>
      </c>
      <c r="P15" s="76">
        <v>0</v>
      </c>
      <c r="Q15" s="88"/>
      <c r="R15" s="88"/>
      <c r="S15" s="88"/>
      <c r="T15" s="88"/>
    </row>
    <row r="16" spans="1:20" ht="12.6" customHeight="1" x14ac:dyDescent="0.2">
      <c r="A16" s="88"/>
      <c r="B16" s="88"/>
      <c r="C16" s="117" t="s">
        <v>47</v>
      </c>
      <c r="D16" s="117" t="s">
        <v>73</v>
      </c>
      <c r="E16" s="96"/>
      <c r="F16" s="97"/>
      <c r="G16" s="97">
        <v>4.5</v>
      </c>
      <c r="H16" s="97">
        <v>4.5</v>
      </c>
      <c r="I16" s="97">
        <v>5</v>
      </c>
      <c r="J16" s="211">
        <v>5.5</v>
      </c>
      <c r="K16" s="212">
        <f>(I16-H16)/H16</f>
        <v>0.1111111111111111</v>
      </c>
      <c r="L16" s="54">
        <f>(J16-I16)/I16</f>
        <v>0.1</v>
      </c>
      <c r="M16" s="133"/>
      <c r="N16" s="137"/>
      <c r="O16" s="137"/>
      <c r="P16" s="137"/>
      <c r="Q16" s="88"/>
      <c r="R16" s="88"/>
      <c r="S16" s="88"/>
      <c r="T16" s="88"/>
    </row>
    <row r="17" spans="3:20" ht="12.6" customHeight="1" x14ac:dyDescent="0.2">
      <c r="C17" s="124" t="s">
        <v>47</v>
      </c>
      <c r="D17" s="124" t="s">
        <v>74</v>
      </c>
      <c r="E17" s="100"/>
      <c r="F17" s="101"/>
      <c r="G17" s="101">
        <v>4.5</v>
      </c>
      <c r="H17" s="101">
        <v>4.8</v>
      </c>
      <c r="I17" s="101">
        <v>5</v>
      </c>
      <c r="J17" s="214">
        <v>5.5</v>
      </c>
      <c r="K17" s="212">
        <f t="shared" si="0"/>
        <v>4.1666666666666706E-2</v>
      </c>
      <c r="L17" s="54">
        <f t="shared" si="0"/>
        <v>0.1</v>
      </c>
      <c r="M17" s="136"/>
      <c r="N17" s="137"/>
      <c r="O17" s="137"/>
      <c r="P17" s="137"/>
      <c r="Q17" s="88"/>
      <c r="R17" s="88"/>
      <c r="S17" s="88"/>
      <c r="T17" s="88"/>
    </row>
    <row r="18" spans="3:20" ht="12.6" customHeight="1" x14ac:dyDescent="0.2">
      <c r="C18" s="124" t="s">
        <v>47</v>
      </c>
      <c r="D18" s="124" t="s">
        <v>75</v>
      </c>
      <c r="E18" s="100"/>
      <c r="F18" s="101"/>
      <c r="G18" s="101">
        <v>4.5</v>
      </c>
      <c r="H18" s="101">
        <v>4.5</v>
      </c>
      <c r="I18" s="101">
        <v>5</v>
      </c>
      <c r="J18" s="214">
        <v>5.25</v>
      </c>
      <c r="K18" s="212">
        <f t="shared" si="0"/>
        <v>0.1111111111111111</v>
      </c>
      <c r="L18" s="54">
        <f t="shared" si="0"/>
        <v>0.05</v>
      </c>
      <c r="M18" s="136"/>
      <c r="N18" s="137"/>
      <c r="O18" s="137"/>
      <c r="P18" s="137"/>
      <c r="Q18" s="88"/>
      <c r="R18" s="88"/>
      <c r="S18" s="88"/>
      <c r="T18" s="88"/>
    </row>
    <row r="19" spans="3:20" ht="12.6" customHeight="1" x14ac:dyDescent="0.2">
      <c r="C19" s="124" t="s">
        <v>47</v>
      </c>
      <c r="D19" s="124" t="s">
        <v>76</v>
      </c>
      <c r="E19" s="100"/>
      <c r="F19" s="101"/>
      <c r="G19" s="101">
        <v>4.5</v>
      </c>
      <c r="H19" s="101">
        <v>5</v>
      </c>
      <c r="I19" s="101">
        <v>5</v>
      </c>
      <c r="J19" s="214">
        <v>5.5</v>
      </c>
      <c r="K19" s="212">
        <f>(I19-H19)/H19</f>
        <v>0</v>
      </c>
      <c r="L19" s="54">
        <f>(J19-I19)/I19</f>
        <v>0.1</v>
      </c>
      <c r="M19" s="136"/>
      <c r="N19" s="137"/>
      <c r="O19" s="137"/>
      <c r="P19" s="137"/>
      <c r="Q19" s="88"/>
      <c r="R19" s="88"/>
      <c r="S19" s="88"/>
      <c r="T19" s="88"/>
    </row>
    <row r="20" spans="3:20" ht="12.6" customHeight="1" x14ac:dyDescent="0.2">
      <c r="C20" s="124" t="s">
        <v>47</v>
      </c>
      <c r="D20" s="124" t="s">
        <v>77</v>
      </c>
      <c r="E20" s="100"/>
      <c r="F20" s="101"/>
      <c r="G20" s="101">
        <v>4.5</v>
      </c>
      <c r="H20" s="101">
        <v>4.75</v>
      </c>
      <c r="I20" s="101">
        <v>5</v>
      </c>
      <c r="J20" s="214">
        <v>5.5</v>
      </c>
      <c r="K20" s="212">
        <f t="shared" si="0"/>
        <v>5.2631578947368418E-2</v>
      </c>
      <c r="L20" s="54">
        <f t="shared" si="0"/>
        <v>0.1</v>
      </c>
      <c r="M20" s="136"/>
      <c r="N20" s="137"/>
      <c r="O20" s="137"/>
      <c r="P20" s="137"/>
      <c r="Q20" s="88"/>
      <c r="R20" s="88"/>
      <c r="S20" s="88"/>
      <c r="T20" s="88"/>
    </row>
    <row r="21" spans="3:20" ht="12.6" customHeight="1" x14ac:dyDescent="0.2">
      <c r="C21" s="124" t="s">
        <v>47</v>
      </c>
      <c r="D21" s="124" t="s">
        <v>78</v>
      </c>
      <c r="E21" s="100"/>
      <c r="F21" s="101"/>
      <c r="G21" s="101">
        <v>5</v>
      </c>
      <c r="H21" s="101">
        <v>5.5</v>
      </c>
      <c r="I21" s="101">
        <v>6</v>
      </c>
      <c r="J21" s="214">
        <v>6.5</v>
      </c>
      <c r="K21" s="212">
        <f t="shared" si="0"/>
        <v>9.0909090909090912E-2</v>
      </c>
      <c r="L21" s="54">
        <f t="shared" si="0"/>
        <v>8.3333333333333329E-2</v>
      </c>
      <c r="M21" s="136"/>
      <c r="N21" s="137"/>
      <c r="O21" s="137"/>
      <c r="P21" s="137"/>
      <c r="Q21" s="88"/>
      <c r="R21" s="88"/>
      <c r="S21" s="88"/>
      <c r="T21" s="88"/>
    </row>
    <row r="22" spans="3:20" ht="12.6" customHeight="1" x14ac:dyDescent="0.2">
      <c r="C22" s="124" t="s">
        <v>47</v>
      </c>
      <c r="D22" s="124" t="s">
        <v>79</v>
      </c>
      <c r="E22" s="100"/>
      <c r="F22" s="101"/>
      <c r="G22" s="101">
        <v>6.8</v>
      </c>
      <c r="H22" s="101">
        <v>7</v>
      </c>
      <c r="I22" s="101">
        <v>7.5</v>
      </c>
      <c r="J22" s="214">
        <v>8</v>
      </c>
      <c r="K22" s="212">
        <f t="shared" si="0"/>
        <v>7.1428571428571425E-2</v>
      </c>
      <c r="L22" s="54">
        <f t="shared" si="0"/>
        <v>6.6666666666666666E-2</v>
      </c>
      <c r="M22" s="136"/>
      <c r="N22" s="137"/>
      <c r="O22" s="137"/>
      <c r="P22" s="137"/>
      <c r="Q22" s="88"/>
      <c r="R22" s="88"/>
      <c r="S22" s="88"/>
      <c r="T22" s="88"/>
    </row>
    <row r="23" spans="3:20" ht="12.6" customHeight="1" x14ac:dyDescent="0.2">
      <c r="C23" s="124" t="s">
        <v>47</v>
      </c>
      <c r="D23" s="124" t="s">
        <v>80</v>
      </c>
      <c r="E23" s="100"/>
      <c r="F23" s="101"/>
      <c r="G23" s="101">
        <v>5.5</v>
      </c>
      <c r="H23" s="101">
        <v>5.6</v>
      </c>
      <c r="I23" s="101">
        <v>6</v>
      </c>
      <c r="J23" s="214">
        <v>6.5</v>
      </c>
      <c r="K23" s="212">
        <f t="shared" si="0"/>
        <v>7.1428571428571494E-2</v>
      </c>
      <c r="L23" s="54">
        <f t="shared" si="0"/>
        <v>8.3333333333333329E-2</v>
      </c>
      <c r="M23" s="136"/>
      <c r="N23" s="137"/>
      <c r="O23" s="137"/>
      <c r="P23" s="137"/>
      <c r="Q23" s="88"/>
      <c r="R23" s="88"/>
      <c r="S23" s="88"/>
      <c r="T23" s="88"/>
    </row>
    <row r="24" spans="3:20" ht="12.6" customHeight="1" x14ac:dyDescent="0.2">
      <c r="C24" s="124" t="s">
        <v>47</v>
      </c>
      <c r="D24" s="124" t="s">
        <v>81</v>
      </c>
      <c r="E24" s="207"/>
      <c r="F24" s="208"/>
      <c r="G24" s="208">
        <v>5</v>
      </c>
      <c r="H24" s="208">
        <v>5</v>
      </c>
      <c r="I24" s="208">
        <v>5.5</v>
      </c>
      <c r="J24" s="218">
        <v>6</v>
      </c>
      <c r="K24" s="219">
        <f t="shared" si="0"/>
        <v>0.1</v>
      </c>
      <c r="L24" s="55">
        <f t="shared" si="0"/>
        <v>9.0909090909090912E-2</v>
      </c>
      <c r="M24" s="136"/>
      <c r="N24" s="137"/>
      <c r="O24" s="137"/>
      <c r="P24" s="137"/>
      <c r="Q24" s="88"/>
      <c r="R24" s="88"/>
      <c r="S24" s="88"/>
      <c r="T24" s="88"/>
    </row>
    <row r="25" spans="3:20" ht="12.6" customHeight="1" x14ac:dyDescent="0.2">
      <c r="C25" s="117" t="s">
        <v>48</v>
      </c>
      <c r="D25" s="117" t="s">
        <v>73</v>
      </c>
      <c r="E25" s="220">
        <v>339</v>
      </c>
      <c r="F25" s="221">
        <v>361</v>
      </c>
      <c r="G25" s="221">
        <v>290</v>
      </c>
      <c r="H25" s="222">
        <v>266</v>
      </c>
      <c r="I25" s="222">
        <v>228</v>
      </c>
      <c r="J25" s="109">
        <v>128</v>
      </c>
      <c r="K25" s="109"/>
      <c r="L25" s="137"/>
      <c r="M25" s="137"/>
      <c r="N25" s="137"/>
      <c r="O25" s="137"/>
      <c r="P25" s="137"/>
      <c r="Q25" s="88"/>
      <c r="R25" s="88"/>
      <c r="S25" s="88"/>
      <c r="T25" s="88"/>
    </row>
    <row r="26" spans="3:20" x14ac:dyDescent="0.2">
      <c r="C26" s="124" t="s">
        <v>48</v>
      </c>
      <c r="D26" s="124" t="s">
        <v>74</v>
      </c>
      <c r="E26" s="220">
        <v>1081</v>
      </c>
      <c r="F26" s="221">
        <v>1053</v>
      </c>
      <c r="G26" s="221">
        <v>926</v>
      </c>
      <c r="H26" s="222">
        <v>745</v>
      </c>
      <c r="I26" s="109">
        <v>652</v>
      </c>
      <c r="J26" s="109">
        <v>488</v>
      </c>
      <c r="K26" s="109"/>
      <c r="L26" s="137"/>
      <c r="M26" s="137"/>
      <c r="N26" s="137"/>
      <c r="O26" s="137"/>
      <c r="P26" s="137"/>
      <c r="Q26" s="88"/>
      <c r="R26" s="88"/>
      <c r="S26" s="88"/>
      <c r="T26" s="88"/>
    </row>
    <row r="27" spans="3:20" x14ac:dyDescent="0.2">
      <c r="C27" s="124" t="s">
        <v>48</v>
      </c>
      <c r="D27" s="124" t="s">
        <v>75</v>
      </c>
      <c r="E27" s="220">
        <v>977</v>
      </c>
      <c r="F27" s="221">
        <v>913</v>
      </c>
      <c r="G27" s="221">
        <v>810</v>
      </c>
      <c r="H27" s="222">
        <v>661</v>
      </c>
      <c r="I27" s="109">
        <v>577</v>
      </c>
      <c r="J27" s="109">
        <v>457</v>
      </c>
      <c r="K27" s="109"/>
      <c r="L27" s="137"/>
      <c r="M27" s="137"/>
      <c r="N27" s="137"/>
      <c r="O27" s="137"/>
      <c r="P27" s="137"/>
      <c r="Q27" s="88"/>
      <c r="R27" s="88"/>
      <c r="S27" s="88"/>
      <c r="T27" s="88"/>
    </row>
    <row r="28" spans="3:20" x14ac:dyDescent="0.2">
      <c r="C28" s="124" t="s">
        <v>48</v>
      </c>
      <c r="D28" s="124" t="s">
        <v>76</v>
      </c>
      <c r="E28" s="220">
        <v>898</v>
      </c>
      <c r="F28" s="221">
        <v>804</v>
      </c>
      <c r="G28" s="221">
        <v>742</v>
      </c>
      <c r="H28" s="222">
        <v>574</v>
      </c>
      <c r="I28" s="109">
        <v>584</v>
      </c>
      <c r="J28" s="109">
        <v>364</v>
      </c>
      <c r="K28" s="109"/>
      <c r="L28" s="137"/>
      <c r="M28" s="137"/>
      <c r="N28" s="137"/>
      <c r="O28" s="137"/>
      <c r="P28" s="137"/>
      <c r="Q28" s="88"/>
      <c r="R28" s="88"/>
      <c r="S28" s="88"/>
      <c r="T28" s="88"/>
    </row>
    <row r="29" spans="3:20" x14ac:dyDescent="0.2">
      <c r="C29" s="124" t="s">
        <v>48</v>
      </c>
      <c r="D29" s="124" t="s">
        <v>77</v>
      </c>
      <c r="E29" s="220">
        <v>801</v>
      </c>
      <c r="F29" s="221">
        <v>560</v>
      </c>
      <c r="G29" s="221">
        <v>613</v>
      </c>
      <c r="H29" s="222">
        <v>525</v>
      </c>
      <c r="I29" s="109">
        <v>522</v>
      </c>
      <c r="J29" s="109">
        <v>418</v>
      </c>
      <c r="K29" s="109"/>
      <c r="L29" s="137"/>
      <c r="M29" s="137"/>
      <c r="N29" s="137"/>
      <c r="O29" s="137"/>
      <c r="P29" s="137"/>
      <c r="Q29" s="88"/>
      <c r="R29" s="88"/>
      <c r="S29" s="88"/>
      <c r="T29" s="88"/>
    </row>
    <row r="30" spans="3:20" x14ac:dyDescent="0.2">
      <c r="C30" s="124" t="s">
        <v>48</v>
      </c>
      <c r="D30" s="124" t="s">
        <v>78</v>
      </c>
      <c r="E30" s="220">
        <v>961</v>
      </c>
      <c r="F30" s="221">
        <v>835</v>
      </c>
      <c r="G30" s="221">
        <v>817</v>
      </c>
      <c r="H30" s="222">
        <v>595</v>
      </c>
      <c r="I30" s="109">
        <v>636</v>
      </c>
      <c r="J30" s="109">
        <v>654</v>
      </c>
      <c r="K30" s="109"/>
      <c r="L30" s="137"/>
      <c r="M30" s="137"/>
      <c r="N30" s="137"/>
      <c r="O30" s="137"/>
      <c r="P30" s="137"/>
      <c r="Q30" s="88"/>
      <c r="R30" s="88"/>
      <c r="S30" s="88"/>
      <c r="T30" s="88"/>
    </row>
    <row r="31" spans="3:20" x14ac:dyDescent="0.2">
      <c r="C31" s="124" t="s">
        <v>48</v>
      </c>
      <c r="D31" s="124" t="s">
        <v>79</v>
      </c>
      <c r="E31" s="220">
        <v>1274</v>
      </c>
      <c r="F31" s="221">
        <v>1288</v>
      </c>
      <c r="G31" s="221">
        <v>1075</v>
      </c>
      <c r="H31" s="222">
        <v>923</v>
      </c>
      <c r="I31" s="109">
        <v>823</v>
      </c>
      <c r="J31" s="109">
        <v>608</v>
      </c>
      <c r="K31" s="109"/>
      <c r="L31" s="137"/>
      <c r="M31" s="137"/>
      <c r="N31" s="137"/>
      <c r="O31" s="137"/>
      <c r="P31" s="137"/>
      <c r="Q31" s="88"/>
      <c r="R31" s="88"/>
      <c r="S31" s="88"/>
      <c r="T31" s="88"/>
    </row>
    <row r="32" spans="3:20" x14ac:dyDescent="0.2">
      <c r="C32" s="124" t="s">
        <v>48</v>
      </c>
      <c r="D32" s="124" t="s">
        <v>80</v>
      </c>
      <c r="E32" s="220">
        <v>1360</v>
      </c>
      <c r="F32" s="221">
        <v>1267</v>
      </c>
      <c r="G32" s="221">
        <v>1188</v>
      </c>
      <c r="H32" s="222">
        <v>931</v>
      </c>
      <c r="I32" s="109">
        <v>906</v>
      </c>
      <c r="J32" s="109">
        <v>998</v>
      </c>
      <c r="K32" s="109"/>
      <c r="L32" s="137"/>
      <c r="M32" s="137"/>
      <c r="N32" s="137"/>
      <c r="O32" s="137"/>
      <c r="P32" s="137"/>
      <c r="Q32" s="88"/>
      <c r="R32" s="88"/>
      <c r="S32" s="88"/>
      <c r="T32" s="88"/>
    </row>
    <row r="33" spans="2:16" x14ac:dyDescent="0.2">
      <c r="B33" s="88"/>
      <c r="C33" s="124" t="s">
        <v>48</v>
      </c>
      <c r="D33" s="124" t="s">
        <v>81</v>
      </c>
      <c r="E33" s="220">
        <v>1208</v>
      </c>
      <c r="F33" s="221">
        <v>1009</v>
      </c>
      <c r="G33" s="221">
        <v>971</v>
      </c>
      <c r="H33" s="222">
        <v>695</v>
      </c>
      <c r="I33" s="109">
        <v>720</v>
      </c>
      <c r="J33" s="109">
        <v>513</v>
      </c>
      <c r="K33" s="109"/>
      <c r="L33" s="137"/>
      <c r="M33" s="137"/>
      <c r="N33" s="137"/>
      <c r="O33" s="137"/>
      <c r="P33" s="137"/>
    </row>
    <row r="34" spans="2:16" s="22" customFormat="1" x14ac:dyDescent="0.2">
      <c r="B34" s="88"/>
      <c r="C34" s="124"/>
      <c r="D34" s="124"/>
      <c r="E34" s="223"/>
      <c r="F34" s="223"/>
      <c r="G34" s="223"/>
      <c r="H34" s="224"/>
      <c r="I34" s="59"/>
      <c r="J34" s="59"/>
      <c r="K34" s="59"/>
      <c r="L34" s="137"/>
      <c r="M34" s="137"/>
      <c r="N34" s="137"/>
      <c r="O34" s="137"/>
      <c r="P34" s="137"/>
    </row>
    <row r="35" spans="2:16" x14ac:dyDescent="0.2">
      <c r="B35" s="88"/>
      <c r="C35" s="88"/>
      <c r="D35" s="88"/>
      <c r="E35" s="137"/>
      <c r="F35" s="137"/>
      <c r="G35" s="137"/>
      <c r="H35" s="137"/>
      <c r="I35" s="137"/>
      <c r="J35" s="137"/>
      <c r="K35" s="137"/>
      <c r="L35" s="137"/>
      <c r="M35" s="137"/>
      <c r="N35" s="137"/>
      <c r="O35" s="137"/>
      <c r="P35" s="137"/>
    </row>
    <row r="36" spans="2:16" x14ac:dyDescent="0.2">
      <c r="B36" s="88"/>
      <c r="C36" s="88" t="s">
        <v>49</v>
      </c>
      <c r="D36" s="88"/>
      <c r="E36" s="137"/>
      <c r="F36" s="137"/>
      <c r="G36" s="137"/>
      <c r="H36" s="137"/>
      <c r="I36" s="137"/>
      <c r="J36" s="137"/>
      <c r="K36" s="137"/>
      <c r="L36" s="137"/>
      <c r="M36" s="137"/>
      <c r="N36" s="137"/>
      <c r="O36" s="137"/>
      <c r="P36" s="137"/>
    </row>
    <row r="37" spans="2:16" x14ac:dyDescent="0.2">
      <c r="B37" s="88"/>
      <c r="C37" s="88" t="s">
        <v>50</v>
      </c>
      <c r="D37" s="88"/>
      <c r="E37" s="137"/>
      <c r="F37" s="137"/>
      <c r="G37" s="137"/>
      <c r="H37" s="137"/>
      <c r="I37" s="137"/>
      <c r="J37" s="137"/>
      <c r="K37" s="137"/>
      <c r="L37" s="137"/>
      <c r="M37" s="137"/>
      <c r="N37" s="137"/>
      <c r="O37" s="137"/>
      <c r="P37" s="137"/>
    </row>
    <row r="38" spans="2:16" s="8" customFormat="1" x14ac:dyDescent="0.2">
      <c r="B38" s="88"/>
      <c r="C38" s="88"/>
      <c r="D38" s="88"/>
      <c r="E38" s="137"/>
      <c r="F38" s="137"/>
      <c r="G38" s="137"/>
      <c r="H38" s="137"/>
      <c r="I38" s="137"/>
      <c r="J38" s="137"/>
      <c r="K38" s="137"/>
      <c r="L38" s="137"/>
      <c r="M38" s="88"/>
      <c r="N38" s="88"/>
      <c r="O38" s="88"/>
      <c r="P38" s="88"/>
    </row>
    <row r="39" spans="2:16" s="8" customFormat="1" x14ac:dyDescent="0.2">
      <c r="B39" s="88"/>
      <c r="C39" s="88" t="s">
        <v>311</v>
      </c>
      <c r="D39" s="148"/>
      <c r="E39" s="137"/>
      <c r="F39" s="137"/>
      <c r="G39" s="137"/>
      <c r="H39" s="137"/>
      <c r="I39" s="137"/>
      <c r="J39" s="137"/>
      <c r="K39" s="137"/>
      <c r="L39" s="137"/>
      <c r="M39" s="88"/>
      <c r="N39" s="88"/>
      <c r="O39" s="88"/>
      <c r="P39" s="88"/>
    </row>
    <row r="40" spans="2:16" x14ac:dyDescent="0.2">
      <c r="B40" s="88"/>
      <c r="C40" s="78" t="s">
        <v>323</v>
      </c>
      <c r="D40" s="88"/>
      <c r="E40" s="137"/>
      <c r="F40" s="137"/>
      <c r="G40" s="137"/>
      <c r="H40" s="137"/>
      <c r="I40" s="137"/>
      <c r="J40" s="137"/>
      <c r="K40" s="137"/>
      <c r="L40" s="137"/>
      <c r="M40" s="88"/>
      <c r="N40" s="88"/>
      <c r="O40" s="88"/>
      <c r="P40" s="88"/>
    </row>
    <row r="41" spans="2:16" x14ac:dyDescent="0.2">
      <c r="B41" s="88"/>
      <c r="C41" s="78"/>
      <c r="D41" s="88"/>
      <c r="E41" s="137"/>
      <c r="F41" s="137"/>
      <c r="G41" s="137"/>
      <c r="H41" s="137"/>
      <c r="I41" s="137"/>
      <c r="J41" s="137"/>
      <c r="K41" s="137"/>
      <c r="L41" s="137"/>
      <c r="M41" s="88"/>
      <c r="N41" s="88"/>
      <c r="O41" s="88"/>
      <c r="P41" s="88"/>
    </row>
    <row r="42" spans="2:16" x14ac:dyDescent="0.2">
      <c r="B42" s="88"/>
      <c r="C42" s="88"/>
      <c r="D42" s="88"/>
      <c r="E42" s="137"/>
      <c r="F42" s="137"/>
      <c r="G42" s="137"/>
      <c r="H42" s="137"/>
      <c r="I42" s="137"/>
      <c r="J42" s="137"/>
      <c r="K42" s="137"/>
      <c r="L42" s="137"/>
      <c r="M42" s="88"/>
      <c r="N42" s="88"/>
      <c r="O42" s="88"/>
      <c r="P42" s="88"/>
    </row>
    <row r="43" spans="2:16" x14ac:dyDescent="0.2">
      <c r="B43" s="88"/>
      <c r="C43" s="88"/>
      <c r="D43" s="88"/>
      <c r="E43" s="137"/>
      <c r="F43" s="137"/>
      <c r="G43" s="137"/>
      <c r="H43" s="137"/>
      <c r="I43" s="137"/>
      <c r="J43" s="137"/>
      <c r="K43" s="137"/>
      <c r="L43" s="137"/>
      <c r="M43" s="88"/>
      <c r="N43" s="88"/>
      <c r="O43" s="88"/>
      <c r="P43" s="88"/>
    </row>
    <row r="44" spans="2:16" x14ac:dyDescent="0.2">
      <c r="B44" s="88"/>
      <c r="C44" s="88"/>
      <c r="D44" s="88"/>
      <c r="E44" s="137"/>
      <c r="F44" s="137"/>
      <c r="G44" s="137"/>
      <c r="H44" s="137"/>
      <c r="I44" s="137"/>
      <c r="J44" s="137"/>
      <c r="K44" s="137"/>
      <c r="L44" s="137"/>
      <c r="M44" s="88"/>
      <c r="N44" s="88"/>
      <c r="O44" s="88"/>
      <c r="P44" s="88"/>
    </row>
    <row r="45" spans="2:16" x14ac:dyDescent="0.2">
      <c r="B45" s="88"/>
      <c r="C45" s="88"/>
      <c r="D45" s="88"/>
      <c r="E45" s="137"/>
      <c r="F45" s="137"/>
      <c r="G45" s="137"/>
      <c r="H45" s="137"/>
      <c r="I45" s="137"/>
      <c r="J45" s="137"/>
      <c r="K45" s="137"/>
      <c r="L45" s="137"/>
      <c r="M45" s="88"/>
      <c r="N45" s="88"/>
      <c r="O45" s="88"/>
      <c r="P45" s="88"/>
    </row>
    <row r="46" spans="2:16" x14ac:dyDescent="0.2">
      <c r="B46" s="88"/>
      <c r="C46" s="88"/>
      <c r="D46" s="88"/>
      <c r="E46" s="137"/>
      <c r="F46" s="137"/>
      <c r="G46" s="137"/>
      <c r="H46" s="137"/>
      <c r="I46" s="137"/>
      <c r="J46" s="137"/>
      <c r="K46" s="137"/>
      <c r="L46" s="137"/>
      <c r="M46" s="88"/>
      <c r="N46" s="88"/>
      <c r="O46" s="88"/>
      <c r="P46" s="88"/>
    </row>
    <row r="47" spans="2:16" x14ac:dyDescent="0.2">
      <c r="B47" s="88"/>
      <c r="C47" s="88"/>
      <c r="D47" s="88"/>
      <c r="E47" s="137"/>
      <c r="F47" s="137"/>
      <c r="G47" s="137"/>
      <c r="H47" s="137"/>
      <c r="I47" s="137"/>
      <c r="J47" s="137"/>
      <c r="K47" s="137"/>
      <c r="L47" s="137"/>
      <c r="M47" s="88"/>
      <c r="N47" s="88"/>
      <c r="O47" s="88"/>
      <c r="P47" s="88"/>
    </row>
    <row r="48" spans="2:16" x14ac:dyDescent="0.2">
      <c r="B48" s="88"/>
      <c r="C48" s="88"/>
      <c r="D48" s="88"/>
      <c r="E48" s="137"/>
      <c r="F48" s="137"/>
      <c r="G48" s="137"/>
      <c r="H48" s="137"/>
      <c r="I48" s="137"/>
      <c r="J48" s="137"/>
      <c r="K48" s="137"/>
      <c r="L48" s="137"/>
      <c r="M48" s="88"/>
      <c r="N48" s="88"/>
      <c r="O48" s="88"/>
      <c r="P48" s="88"/>
    </row>
    <row r="49" spans="10:16" x14ac:dyDescent="0.2">
      <c r="J49" s="137"/>
      <c r="K49" s="137"/>
      <c r="L49" s="137"/>
      <c r="M49" s="88"/>
      <c r="N49" s="88"/>
      <c r="O49" s="88"/>
      <c r="P49" s="88"/>
    </row>
    <row r="50" spans="10:16" x14ac:dyDescent="0.2">
      <c r="J50" s="137"/>
      <c r="K50" s="137"/>
      <c r="L50" s="137"/>
      <c r="M50" s="88"/>
      <c r="N50" s="88"/>
      <c r="O50" s="88"/>
      <c r="P50" s="88"/>
    </row>
    <row r="51" spans="10:16" x14ac:dyDescent="0.2">
      <c r="J51" s="137"/>
      <c r="K51" s="137"/>
      <c r="L51" s="137"/>
      <c r="M51" s="88"/>
      <c r="N51" s="88"/>
      <c r="O51" s="88"/>
      <c r="P51" s="88"/>
    </row>
    <row r="52" spans="10:16" x14ac:dyDescent="0.2">
      <c r="J52" s="137"/>
      <c r="K52" s="137"/>
      <c r="L52" s="137"/>
      <c r="M52" s="88"/>
      <c r="N52" s="88"/>
      <c r="O52" s="88"/>
      <c r="P52" s="88"/>
    </row>
    <row r="53" spans="10:16" x14ac:dyDescent="0.2">
      <c r="J53" s="137"/>
      <c r="K53" s="137"/>
      <c r="L53" s="137"/>
      <c r="M53" s="88"/>
      <c r="N53" s="88"/>
      <c r="O53" s="88"/>
      <c r="P53" s="88"/>
    </row>
    <row r="54" spans="10:16" x14ac:dyDescent="0.2">
      <c r="J54" s="137"/>
      <c r="K54" s="137"/>
      <c r="L54" s="137"/>
      <c r="M54" s="88"/>
      <c r="N54" s="88"/>
      <c r="O54" s="88"/>
      <c r="P54" s="88"/>
    </row>
    <row r="55" spans="10:16" x14ac:dyDescent="0.2">
      <c r="J55" s="137"/>
      <c r="K55" s="137"/>
      <c r="L55" s="137"/>
      <c r="M55" s="88"/>
      <c r="N55" s="88"/>
      <c r="O55" s="88"/>
      <c r="P55" s="88"/>
    </row>
    <row r="56" spans="10:16" x14ac:dyDescent="0.2">
      <c r="J56" s="137"/>
      <c r="K56" s="137"/>
      <c r="L56" s="137"/>
      <c r="M56" s="88"/>
      <c r="N56" s="88"/>
      <c r="O56" s="88"/>
      <c r="P56" s="88"/>
    </row>
    <row r="57" spans="10:16" x14ac:dyDescent="0.2">
      <c r="J57" s="137"/>
      <c r="K57" s="137"/>
      <c r="L57" s="137"/>
      <c r="M57" s="88"/>
      <c r="N57" s="88"/>
      <c r="O57" s="88"/>
      <c r="P57" s="88"/>
    </row>
    <row r="58" spans="10:16" x14ac:dyDescent="0.2">
      <c r="J58" s="137"/>
      <c r="K58" s="137"/>
      <c r="L58" s="137"/>
      <c r="M58" s="88"/>
      <c r="N58" s="88"/>
      <c r="O58" s="88"/>
      <c r="P58" s="88"/>
    </row>
    <row r="59" spans="10:16" x14ac:dyDescent="0.2">
      <c r="J59" s="137"/>
      <c r="K59" s="137"/>
      <c r="L59" s="137"/>
      <c r="M59" s="88"/>
      <c r="N59" s="88"/>
      <c r="O59" s="88"/>
      <c r="P59" s="88"/>
    </row>
    <row r="60" spans="10:16" x14ac:dyDescent="0.2">
      <c r="J60" s="137"/>
      <c r="K60" s="137"/>
      <c r="L60" s="137"/>
      <c r="M60" s="88"/>
      <c r="N60" s="88"/>
      <c r="O60" s="88"/>
      <c r="P60" s="88"/>
    </row>
    <row r="61" spans="10:16" x14ac:dyDescent="0.2">
      <c r="J61" s="137"/>
      <c r="K61" s="137"/>
      <c r="L61" s="137"/>
      <c r="M61" s="88"/>
      <c r="N61" s="88"/>
      <c r="O61" s="88"/>
      <c r="P61" s="88"/>
    </row>
    <row r="62" spans="10:16" x14ac:dyDescent="0.2">
      <c r="J62" s="137"/>
      <c r="K62" s="137"/>
      <c r="L62" s="137"/>
      <c r="M62" s="88"/>
      <c r="N62" s="88"/>
      <c r="O62" s="88"/>
      <c r="P62" s="88"/>
    </row>
    <row r="63" spans="10:16" x14ac:dyDescent="0.2">
      <c r="J63" s="137"/>
      <c r="K63" s="137"/>
      <c r="L63" s="137"/>
      <c r="M63" s="88"/>
      <c r="N63" s="88"/>
      <c r="O63" s="88"/>
      <c r="P63" s="88"/>
    </row>
    <row r="64" spans="10:16" x14ac:dyDescent="0.2">
      <c r="J64" s="137"/>
      <c r="K64" s="137"/>
      <c r="L64" s="137"/>
      <c r="M64" s="88"/>
      <c r="N64" s="88"/>
      <c r="O64" s="88"/>
      <c r="P64" s="88"/>
    </row>
    <row r="65" spans="10:16" x14ac:dyDescent="0.2">
      <c r="J65" s="137"/>
      <c r="K65" s="137"/>
      <c r="L65" s="137"/>
      <c r="M65" s="88"/>
      <c r="N65" s="88"/>
      <c r="O65" s="88"/>
      <c r="P65" s="88"/>
    </row>
    <row r="66" spans="10:16" x14ac:dyDescent="0.2">
      <c r="J66" s="137"/>
      <c r="K66" s="137"/>
      <c r="L66" s="137"/>
      <c r="M66" s="88"/>
      <c r="N66" s="88"/>
      <c r="O66" s="88"/>
      <c r="P66" s="88"/>
    </row>
  </sheetData>
  <mergeCells count="3">
    <mergeCell ref="E5:J5"/>
    <mergeCell ref="M5:P5"/>
    <mergeCell ref="K5:L5"/>
  </mergeCells>
  <conditionalFormatting sqref="M7:P15">
    <cfRule type="cellIs" dxfId="67" priority="1" operator="between">
      <formula>0</formula>
      <formula>0.05</formula>
    </cfRule>
  </conditionalFormatting>
  <hyperlinks>
    <hyperlink ref="A1" location="Contents!A1" display="Contents" xr:uid="{00000000-0004-0000-0B00-000000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3A232-762D-4C12-8C86-F85460ADAD3F}">
  <sheetPr codeName="Sheet13"/>
  <dimension ref="A1:R69"/>
  <sheetViews>
    <sheetView workbookViewId="0"/>
  </sheetViews>
  <sheetFormatPr defaultColWidth="9.140625" defaultRowHeight="12.75" x14ac:dyDescent="0.2"/>
  <cols>
    <col min="1" max="2" width="9.140625" style="7"/>
    <col min="3" max="3" width="21.42578125" style="7" customWidth="1"/>
    <col min="4" max="4" width="25.85546875" style="7" customWidth="1"/>
    <col min="5" max="7" width="21.42578125" style="7" customWidth="1"/>
    <col min="8" max="8" width="21.42578125" style="10" customWidth="1"/>
    <col min="9" max="9" width="21.42578125" style="7" customWidth="1"/>
    <col min="10" max="10" width="21.42578125" style="28" customWidth="1"/>
    <col min="11" max="11" width="28.140625" style="28" customWidth="1"/>
    <col min="12" max="12" width="27.5703125" style="7" customWidth="1"/>
    <col min="13" max="14" width="21.28515625" style="7" customWidth="1"/>
    <col min="15" max="16" width="21.28515625" style="12" customWidth="1"/>
    <col min="17" max="17" width="5.28515625" style="7" customWidth="1"/>
    <col min="18" max="18" width="1.7109375" style="7" customWidth="1"/>
    <col min="19" max="16384" width="9.140625" style="7"/>
  </cols>
  <sheetData>
    <row r="1" spans="1:18" x14ac:dyDescent="0.2">
      <c r="A1" s="87" t="s">
        <v>33</v>
      </c>
      <c r="B1" s="88"/>
      <c r="C1" s="88"/>
      <c r="D1" s="88"/>
      <c r="E1" s="88"/>
      <c r="F1" s="88"/>
      <c r="G1" s="88"/>
      <c r="H1" s="88"/>
      <c r="I1" s="88"/>
      <c r="J1" s="88"/>
      <c r="K1" s="88"/>
      <c r="L1" s="88"/>
      <c r="M1" s="88"/>
      <c r="N1" s="88"/>
      <c r="O1" s="137"/>
      <c r="P1" s="137"/>
      <c r="Q1" s="88"/>
      <c r="R1" s="88"/>
    </row>
    <row r="2" spans="1:18" x14ac:dyDescent="0.2">
      <c r="A2" s="88"/>
      <c r="B2" s="88" t="s">
        <v>282</v>
      </c>
      <c r="C2" s="88"/>
      <c r="D2" s="88"/>
      <c r="E2" s="88"/>
      <c r="F2" s="88"/>
      <c r="G2" s="88"/>
      <c r="H2" s="88"/>
      <c r="I2" s="88"/>
      <c r="J2" s="88"/>
      <c r="K2" s="88"/>
      <c r="L2" s="88"/>
      <c r="M2" s="88"/>
      <c r="N2" s="88"/>
      <c r="O2" s="137"/>
      <c r="P2" s="137"/>
      <c r="Q2" s="88"/>
      <c r="R2" s="88"/>
    </row>
    <row r="3" spans="1:18" x14ac:dyDescent="0.2">
      <c r="A3" s="88"/>
      <c r="B3" s="88" t="s">
        <v>59</v>
      </c>
      <c r="C3" s="88"/>
      <c r="D3" s="88"/>
      <c r="E3" s="88"/>
      <c r="F3" s="88"/>
      <c r="G3" s="88"/>
      <c r="H3" s="88"/>
      <c r="I3" s="88"/>
      <c r="J3" s="88"/>
      <c r="K3" s="88"/>
      <c r="L3" s="88"/>
      <c r="M3" s="88"/>
      <c r="N3" s="88"/>
      <c r="O3" s="137"/>
      <c r="P3" s="137"/>
      <c r="Q3" s="88"/>
      <c r="R3" s="88"/>
    </row>
    <row r="4" spans="1:18" x14ac:dyDescent="0.2">
      <c r="A4" s="88"/>
      <c r="B4" s="88"/>
      <c r="C4" s="88"/>
      <c r="D4" s="88"/>
      <c r="E4" s="88"/>
      <c r="F4" s="88"/>
      <c r="G4" s="88"/>
      <c r="H4" s="88"/>
      <c r="I4" s="88"/>
      <c r="J4" s="88"/>
      <c r="K4" s="88"/>
      <c r="L4" s="88"/>
      <c r="M4" s="88"/>
      <c r="N4" s="88"/>
      <c r="O4" s="137"/>
      <c r="P4" s="88"/>
      <c r="Q4" s="88"/>
      <c r="R4" s="88"/>
    </row>
    <row r="5" spans="1:18" x14ac:dyDescent="0.2">
      <c r="A5" s="88"/>
      <c r="B5" s="88"/>
      <c r="C5" s="88"/>
      <c r="D5" s="88"/>
      <c r="E5" s="332" t="s">
        <v>331</v>
      </c>
      <c r="F5" s="333"/>
      <c r="G5" s="333"/>
      <c r="H5" s="333"/>
      <c r="I5" s="333"/>
      <c r="J5" s="334"/>
      <c r="K5" s="333" t="s">
        <v>51</v>
      </c>
      <c r="L5" s="334"/>
      <c r="M5" s="329" t="s">
        <v>52</v>
      </c>
      <c r="N5" s="331"/>
      <c r="O5" s="331"/>
      <c r="P5" s="331"/>
      <c r="Q5" s="88"/>
      <c r="R5" s="88"/>
    </row>
    <row r="6" spans="1:18" ht="37.5" customHeight="1" x14ac:dyDescent="0.2">
      <c r="A6" s="88"/>
      <c r="B6" s="88"/>
      <c r="C6" s="93"/>
      <c r="D6" s="93"/>
      <c r="E6" s="92">
        <v>2018</v>
      </c>
      <c r="F6" s="93">
        <v>2019</v>
      </c>
      <c r="G6" s="93">
        <v>2021</v>
      </c>
      <c r="H6" s="93">
        <v>2022</v>
      </c>
      <c r="I6" s="93">
        <v>2023</v>
      </c>
      <c r="J6" s="57">
        <v>2024</v>
      </c>
      <c r="K6" s="158" t="s">
        <v>53</v>
      </c>
      <c r="L6" s="93" t="s">
        <v>54</v>
      </c>
      <c r="M6" s="92" t="s">
        <v>55</v>
      </c>
      <c r="N6" s="93" t="s">
        <v>56</v>
      </c>
      <c r="O6" s="72" t="s">
        <v>57</v>
      </c>
      <c r="P6" s="72" t="s">
        <v>58</v>
      </c>
      <c r="Q6" s="88"/>
      <c r="R6" s="88"/>
    </row>
    <row r="7" spans="1:18" ht="12.6" customHeight="1" x14ac:dyDescent="0.2">
      <c r="A7" s="88"/>
      <c r="B7" s="88"/>
      <c r="C7" s="117" t="s">
        <v>39</v>
      </c>
      <c r="D7" s="117" t="s">
        <v>73</v>
      </c>
      <c r="E7" s="96">
        <v>4.2699999999999996</v>
      </c>
      <c r="F7" s="97">
        <v>4.7</v>
      </c>
      <c r="G7" s="97">
        <v>4.95</v>
      </c>
      <c r="H7" s="97">
        <v>4.9465829434075674</v>
      </c>
      <c r="I7" s="97">
        <v>5.2968795227413672</v>
      </c>
      <c r="J7" s="211">
        <v>5.7055188132955372</v>
      </c>
      <c r="K7" s="225">
        <f>(I7-H7)/H7</f>
        <v>7.0815870943930825E-2</v>
      </c>
      <c r="L7" s="53">
        <f>(J7-I7)/I7</f>
        <v>7.7147174822409653E-2</v>
      </c>
      <c r="M7" s="213">
        <v>1E-3</v>
      </c>
      <c r="N7" s="213">
        <v>0.48499999999999999</v>
      </c>
      <c r="O7" s="213">
        <v>4.0000000000000001E-3</v>
      </c>
      <c r="P7" s="213">
        <v>0.09</v>
      </c>
      <c r="Q7" s="88"/>
      <c r="R7" s="88"/>
    </row>
    <row r="8" spans="1:18" ht="12.6" customHeight="1" x14ac:dyDescent="0.2">
      <c r="A8" s="88"/>
      <c r="B8" s="88"/>
      <c r="C8" s="124" t="s">
        <v>39</v>
      </c>
      <c r="D8" s="124" t="s">
        <v>74</v>
      </c>
      <c r="E8" s="100">
        <v>4.58</v>
      </c>
      <c r="F8" s="101">
        <v>4.6500000000000004</v>
      </c>
      <c r="G8" s="101">
        <v>5.0199999999999996</v>
      </c>
      <c r="H8" s="101">
        <v>5.0711610557420226</v>
      </c>
      <c r="I8" s="101">
        <v>5.3476887819542283</v>
      </c>
      <c r="J8" s="214">
        <v>5.7346283446956683</v>
      </c>
      <c r="K8" s="212">
        <f t="shared" ref="K8:L24" si="0">(I8-H8)/H8</f>
        <v>5.452947030721815E-2</v>
      </c>
      <c r="L8" s="54">
        <f t="shared" si="0"/>
        <v>7.2356410127524112E-2</v>
      </c>
      <c r="M8" s="215">
        <v>2E-3</v>
      </c>
      <c r="N8" s="215">
        <v>3.7999999999999999E-2</v>
      </c>
      <c r="O8" s="215">
        <v>0</v>
      </c>
      <c r="P8" s="215">
        <v>0</v>
      </c>
      <c r="Q8" s="88"/>
      <c r="R8" s="88"/>
    </row>
    <row r="9" spans="1:18" ht="12.6" customHeight="1" x14ac:dyDescent="0.2">
      <c r="A9" s="88"/>
      <c r="B9" s="88"/>
      <c r="C9" s="124" t="s">
        <v>39</v>
      </c>
      <c r="D9" s="124" t="s">
        <v>75</v>
      </c>
      <c r="E9" s="100">
        <v>4.5199999999999996</v>
      </c>
      <c r="F9" s="101">
        <v>4.49</v>
      </c>
      <c r="G9" s="101">
        <v>4.9800000000000004</v>
      </c>
      <c r="H9" s="101">
        <v>4.8729867679538517</v>
      </c>
      <c r="I9" s="101">
        <v>5.2108993476380334</v>
      </c>
      <c r="J9" s="214">
        <v>5.578748076078897</v>
      </c>
      <c r="K9" s="212">
        <f t="shared" si="0"/>
        <v>6.9344038015122691E-2</v>
      </c>
      <c r="L9" s="54">
        <f t="shared" si="0"/>
        <v>7.059217687779748E-2</v>
      </c>
      <c r="M9" s="215">
        <v>0</v>
      </c>
      <c r="N9" s="215">
        <v>0.33600000000000002</v>
      </c>
      <c r="O9" s="215">
        <v>0</v>
      </c>
      <c r="P9" s="215">
        <v>0</v>
      </c>
      <c r="Q9" s="88"/>
      <c r="R9" s="88"/>
    </row>
    <row r="10" spans="1:18" ht="12.6" customHeight="1" x14ac:dyDescent="0.2">
      <c r="A10" s="88"/>
      <c r="B10" s="88"/>
      <c r="C10" s="124" t="s">
        <v>39</v>
      </c>
      <c r="D10" s="124" t="s">
        <v>76</v>
      </c>
      <c r="E10" s="100">
        <v>4.6100000000000003</v>
      </c>
      <c r="F10" s="101">
        <v>4.66</v>
      </c>
      <c r="G10" s="101">
        <v>5.17</v>
      </c>
      <c r="H10" s="101">
        <v>5.2920965395319541</v>
      </c>
      <c r="I10" s="101">
        <v>5.6716749433296361</v>
      </c>
      <c r="J10" s="214">
        <v>6.0468845251991956</v>
      </c>
      <c r="K10" s="212">
        <f t="shared" si="0"/>
        <v>7.1725525217129313E-2</v>
      </c>
      <c r="L10" s="54">
        <f t="shared" si="0"/>
        <v>6.6154986951577219E-2</v>
      </c>
      <c r="M10" s="215">
        <v>0</v>
      </c>
      <c r="N10" s="215">
        <v>0.10199999999999999</v>
      </c>
      <c r="O10" s="215">
        <v>1E-3</v>
      </c>
      <c r="P10" s="215">
        <v>0</v>
      </c>
      <c r="Q10" s="88"/>
      <c r="R10" s="88"/>
    </row>
    <row r="11" spans="1:18" ht="12.6" customHeight="1" x14ac:dyDescent="0.2">
      <c r="A11" s="88"/>
      <c r="B11" s="88"/>
      <c r="C11" s="124" t="s">
        <v>39</v>
      </c>
      <c r="D11" s="124" t="s">
        <v>77</v>
      </c>
      <c r="E11" s="100">
        <v>4.42</v>
      </c>
      <c r="F11" s="101">
        <v>4.57</v>
      </c>
      <c r="G11" s="101">
        <v>4.84</v>
      </c>
      <c r="H11" s="101">
        <v>5.092968288198283</v>
      </c>
      <c r="I11" s="101">
        <v>5.3384372434388068</v>
      </c>
      <c r="J11" s="214">
        <v>5.8888059072209833</v>
      </c>
      <c r="K11" s="212">
        <f t="shared" si="0"/>
        <v>4.8197620984473534E-2</v>
      </c>
      <c r="L11" s="54">
        <f t="shared" si="0"/>
        <v>0.10309546383796228</v>
      </c>
      <c r="M11" s="215">
        <v>2E-3</v>
      </c>
      <c r="N11" s="215">
        <v>1.2999999999999999E-2</v>
      </c>
      <c r="O11" s="215">
        <v>0</v>
      </c>
      <c r="P11" s="215">
        <v>0</v>
      </c>
      <c r="Q11" s="88"/>
      <c r="R11" s="88"/>
    </row>
    <row r="12" spans="1:18" ht="12.6" customHeight="1" x14ac:dyDescent="0.2">
      <c r="A12" s="88"/>
      <c r="B12" s="88"/>
      <c r="C12" s="124" t="s">
        <v>39</v>
      </c>
      <c r="D12" s="124" t="s">
        <v>78</v>
      </c>
      <c r="E12" s="100">
        <v>4.9400000000000004</v>
      </c>
      <c r="F12" s="101">
        <v>5.1100000000000003</v>
      </c>
      <c r="G12" s="101">
        <v>5.48</v>
      </c>
      <c r="H12" s="101">
        <v>5.7852533960571604</v>
      </c>
      <c r="I12" s="101">
        <v>6.127010974259707</v>
      </c>
      <c r="J12" s="214">
        <v>6.6459761499371206</v>
      </c>
      <c r="K12" s="212">
        <f t="shared" si="0"/>
        <v>5.9073916872070906E-2</v>
      </c>
      <c r="L12" s="54">
        <f t="shared" si="0"/>
        <v>8.4701198979020495E-2</v>
      </c>
      <c r="M12" s="215">
        <v>0</v>
      </c>
      <c r="N12" s="216">
        <v>1.2999999999999999E-2</v>
      </c>
      <c r="O12" s="215">
        <v>0</v>
      </c>
      <c r="P12" s="216">
        <v>0</v>
      </c>
      <c r="Q12" s="88"/>
      <c r="R12" s="88"/>
    </row>
    <row r="13" spans="1:18" ht="12.6" customHeight="1" x14ac:dyDescent="0.2">
      <c r="A13" s="88"/>
      <c r="B13" s="88"/>
      <c r="C13" s="124" t="s">
        <v>39</v>
      </c>
      <c r="D13" s="124" t="s">
        <v>79</v>
      </c>
      <c r="E13" s="100">
        <v>6.44</v>
      </c>
      <c r="F13" s="101">
        <v>6.65</v>
      </c>
      <c r="G13" s="101">
        <v>7.09</v>
      </c>
      <c r="H13" s="101">
        <v>7.2954747185255835</v>
      </c>
      <c r="I13" s="101">
        <v>7.7241776588855791</v>
      </c>
      <c r="J13" s="214">
        <v>8.3439613410222613</v>
      </c>
      <c r="K13" s="212">
        <f t="shared" si="0"/>
        <v>5.8762857373952558E-2</v>
      </c>
      <c r="L13" s="54">
        <f t="shared" si="0"/>
        <v>8.0239439006650551E-2</v>
      </c>
      <c r="M13" s="79">
        <v>0</v>
      </c>
      <c r="N13" s="79">
        <v>8.0000000000000002E-3</v>
      </c>
      <c r="O13" s="79">
        <v>0</v>
      </c>
      <c r="P13" s="79">
        <v>0</v>
      </c>
      <c r="Q13" s="88"/>
      <c r="R13" s="88"/>
    </row>
    <row r="14" spans="1:18" ht="12.6" customHeight="1" x14ac:dyDescent="0.2">
      <c r="A14" s="88"/>
      <c r="B14" s="88"/>
      <c r="C14" s="124" t="s">
        <v>39</v>
      </c>
      <c r="D14" s="124" t="s">
        <v>80</v>
      </c>
      <c r="E14" s="100">
        <v>5.27</v>
      </c>
      <c r="F14" s="101">
        <v>5.44</v>
      </c>
      <c r="G14" s="101">
        <v>5.79</v>
      </c>
      <c r="H14" s="101">
        <v>6.0645687512795465</v>
      </c>
      <c r="I14" s="101">
        <v>6.3823833992110801</v>
      </c>
      <c r="J14" s="214">
        <v>6.8122550116446936</v>
      </c>
      <c r="K14" s="212">
        <f t="shared" si="0"/>
        <v>5.2405152116459845E-2</v>
      </c>
      <c r="L14" s="54">
        <f t="shared" si="0"/>
        <v>6.7352834442184956E-2</v>
      </c>
      <c r="M14" s="217">
        <v>0</v>
      </c>
      <c r="N14" s="79">
        <v>0</v>
      </c>
      <c r="O14" s="217">
        <v>0</v>
      </c>
      <c r="P14" s="79">
        <v>0</v>
      </c>
      <c r="Q14" s="88"/>
      <c r="R14" s="88"/>
    </row>
    <row r="15" spans="1:18" ht="12.6" customHeight="1" x14ac:dyDescent="0.2">
      <c r="A15" s="88"/>
      <c r="B15" s="88"/>
      <c r="C15" s="124" t="s">
        <v>39</v>
      </c>
      <c r="D15" s="124" t="s">
        <v>81</v>
      </c>
      <c r="E15" s="207">
        <v>4.62</v>
      </c>
      <c r="F15" s="208">
        <v>4.75</v>
      </c>
      <c r="G15" s="208">
        <v>5.05</v>
      </c>
      <c r="H15" s="208">
        <v>5.2855106030579426</v>
      </c>
      <c r="I15" s="208">
        <v>5.7113770984425036</v>
      </c>
      <c r="J15" s="218">
        <v>6.3246253678901683</v>
      </c>
      <c r="K15" s="212">
        <f t="shared" si="0"/>
        <v>8.057244178796559E-2</v>
      </c>
      <c r="L15" s="54">
        <f t="shared" si="0"/>
        <v>0.10737310089626158</v>
      </c>
      <c r="M15" s="80">
        <v>0</v>
      </c>
      <c r="N15" s="79">
        <v>7.3999999999999996E-2</v>
      </c>
      <c r="O15" s="80">
        <v>0</v>
      </c>
      <c r="P15" s="76">
        <v>0</v>
      </c>
      <c r="Q15" s="88"/>
      <c r="R15" s="88"/>
    </row>
    <row r="16" spans="1:18" ht="12.6" customHeight="1" x14ac:dyDescent="0.2">
      <c r="A16" s="88"/>
      <c r="B16" s="88"/>
      <c r="C16" s="117" t="s">
        <v>47</v>
      </c>
      <c r="D16" s="117" t="s">
        <v>73</v>
      </c>
      <c r="E16" s="96"/>
      <c r="F16" s="97"/>
      <c r="G16" s="97">
        <v>4.5</v>
      </c>
      <c r="H16" s="97">
        <v>4.5</v>
      </c>
      <c r="I16" s="97">
        <v>5</v>
      </c>
      <c r="J16" s="211">
        <v>5.5</v>
      </c>
      <c r="K16" s="225">
        <f>(I16-H16)/H16</f>
        <v>0.1111111111111111</v>
      </c>
      <c r="L16" s="53">
        <f>(J16-I16)/I16</f>
        <v>0.1</v>
      </c>
      <c r="M16" s="88"/>
      <c r="N16" s="135"/>
      <c r="O16" s="137"/>
      <c r="P16" s="137"/>
      <c r="Q16" s="88"/>
      <c r="R16" s="88"/>
    </row>
    <row r="17" spans="3:18" ht="12.6" customHeight="1" x14ac:dyDescent="0.2">
      <c r="C17" s="124" t="s">
        <v>47</v>
      </c>
      <c r="D17" s="124" t="s">
        <v>74</v>
      </c>
      <c r="E17" s="100"/>
      <c r="F17" s="101"/>
      <c r="G17" s="101">
        <v>4.5</v>
      </c>
      <c r="H17" s="101">
        <v>4.8</v>
      </c>
      <c r="I17" s="101">
        <v>5</v>
      </c>
      <c r="J17" s="214">
        <v>5.5</v>
      </c>
      <c r="K17" s="212">
        <f t="shared" si="0"/>
        <v>4.1666666666666706E-2</v>
      </c>
      <c r="L17" s="54">
        <f t="shared" si="0"/>
        <v>0.1</v>
      </c>
      <c r="M17" s="88"/>
      <c r="N17" s="88"/>
      <c r="O17" s="137"/>
      <c r="P17" s="137"/>
      <c r="Q17" s="88"/>
      <c r="R17" s="88"/>
    </row>
    <row r="18" spans="3:18" ht="12.6" customHeight="1" x14ac:dyDescent="0.2">
      <c r="C18" s="124" t="s">
        <v>47</v>
      </c>
      <c r="D18" s="124" t="s">
        <v>75</v>
      </c>
      <c r="E18" s="100"/>
      <c r="F18" s="101"/>
      <c r="G18" s="101">
        <v>4.5</v>
      </c>
      <c r="H18" s="101">
        <v>4.5999999999999996</v>
      </c>
      <c r="I18" s="101">
        <v>5</v>
      </c>
      <c r="J18" s="214">
        <v>5.33</v>
      </c>
      <c r="K18" s="212">
        <f t="shared" si="0"/>
        <v>8.6956521739130516E-2</v>
      </c>
      <c r="L18" s="54">
        <f t="shared" si="0"/>
        <v>6.6000000000000017E-2</v>
      </c>
      <c r="M18" s="88"/>
      <c r="N18" s="88"/>
      <c r="O18" s="137"/>
      <c r="P18" s="137"/>
      <c r="Q18" s="88"/>
      <c r="R18" s="88"/>
    </row>
    <row r="19" spans="3:18" ht="12.6" customHeight="1" x14ac:dyDescent="0.2">
      <c r="C19" s="124" t="s">
        <v>47</v>
      </c>
      <c r="D19" s="124" t="s">
        <v>76</v>
      </c>
      <c r="E19" s="100"/>
      <c r="F19" s="101"/>
      <c r="G19" s="101">
        <v>4.5999999999999996</v>
      </c>
      <c r="H19" s="101">
        <v>5</v>
      </c>
      <c r="I19" s="101">
        <v>5.15</v>
      </c>
      <c r="J19" s="214">
        <v>5.75</v>
      </c>
      <c r="K19" s="212">
        <f t="shared" si="0"/>
        <v>3.0000000000000072E-2</v>
      </c>
      <c r="L19" s="54">
        <f t="shared" si="0"/>
        <v>0.11650485436893196</v>
      </c>
      <c r="M19" s="88"/>
      <c r="N19" s="88"/>
      <c r="O19" s="137"/>
      <c r="P19" s="137"/>
      <c r="Q19" s="88"/>
      <c r="R19" s="88"/>
    </row>
    <row r="20" spans="3:18" ht="12.6" customHeight="1" x14ac:dyDescent="0.2">
      <c r="C20" s="124" t="s">
        <v>47</v>
      </c>
      <c r="D20" s="124" t="s">
        <v>77</v>
      </c>
      <c r="E20" s="100"/>
      <c r="F20" s="101"/>
      <c r="G20" s="101">
        <v>4.5</v>
      </c>
      <c r="H20" s="101">
        <v>4.75</v>
      </c>
      <c r="I20" s="101">
        <v>5</v>
      </c>
      <c r="J20" s="214">
        <v>5.5</v>
      </c>
      <c r="K20" s="212">
        <f t="shared" si="0"/>
        <v>5.2631578947368418E-2</v>
      </c>
      <c r="L20" s="54">
        <f t="shared" si="0"/>
        <v>0.1</v>
      </c>
      <c r="M20" s="88"/>
      <c r="N20" s="88"/>
      <c r="O20" s="137"/>
      <c r="P20" s="137"/>
      <c r="Q20" s="88"/>
      <c r="R20" s="88"/>
    </row>
    <row r="21" spans="3:18" ht="12.6" customHeight="1" x14ac:dyDescent="0.2">
      <c r="C21" s="124" t="s">
        <v>47</v>
      </c>
      <c r="D21" s="124" t="s">
        <v>78</v>
      </c>
      <c r="E21" s="100"/>
      <c r="F21" s="101"/>
      <c r="G21" s="101">
        <v>5</v>
      </c>
      <c r="H21" s="101">
        <v>5.5</v>
      </c>
      <c r="I21" s="101">
        <v>6</v>
      </c>
      <c r="J21" s="214">
        <v>6.5</v>
      </c>
      <c r="K21" s="212">
        <f t="shared" si="0"/>
        <v>9.0909090909090912E-2</v>
      </c>
      <c r="L21" s="54">
        <f t="shared" si="0"/>
        <v>8.3333333333333329E-2</v>
      </c>
      <c r="M21" s="88"/>
      <c r="N21" s="88"/>
      <c r="O21" s="137"/>
      <c r="P21" s="137"/>
      <c r="Q21" s="88"/>
      <c r="R21" s="88"/>
    </row>
    <row r="22" spans="3:18" ht="12.6" customHeight="1" x14ac:dyDescent="0.2">
      <c r="C22" s="124" t="s">
        <v>47</v>
      </c>
      <c r="D22" s="124" t="s">
        <v>79</v>
      </c>
      <c r="E22" s="100"/>
      <c r="F22" s="101"/>
      <c r="G22" s="101">
        <v>6.5</v>
      </c>
      <c r="H22" s="101">
        <v>7</v>
      </c>
      <c r="I22" s="101">
        <v>7.2</v>
      </c>
      <c r="J22" s="214">
        <v>8</v>
      </c>
      <c r="K22" s="212">
        <f t="shared" si="0"/>
        <v>2.8571428571428598E-2</v>
      </c>
      <c r="L22" s="54">
        <f t="shared" si="0"/>
        <v>0.11111111111111108</v>
      </c>
      <c r="M22" s="88"/>
      <c r="N22" s="88"/>
      <c r="O22" s="137"/>
      <c r="P22" s="137"/>
      <c r="Q22" s="88"/>
      <c r="R22" s="88"/>
    </row>
    <row r="23" spans="3:18" ht="12.6" customHeight="1" x14ac:dyDescent="0.2">
      <c r="C23" s="124" t="s">
        <v>47</v>
      </c>
      <c r="D23" s="124" t="s">
        <v>80</v>
      </c>
      <c r="E23" s="100"/>
      <c r="F23" s="101"/>
      <c r="G23" s="101">
        <v>5.5</v>
      </c>
      <c r="H23" s="101">
        <v>5.75</v>
      </c>
      <c r="I23" s="101">
        <v>6</v>
      </c>
      <c r="J23" s="214">
        <v>6.5</v>
      </c>
      <c r="K23" s="212">
        <f t="shared" si="0"/>
        <v>4.3478260869565216E-2</v>
      </c>
      <c r="L23" s="54">
        <f t="shared" si="0"/>
        <v>8.3333333333333329E-2</v>
      </c>
      <c r="M23" s="88"/>
      <c r="N23" s="88"/>
      <c r="O23" s="137"/>
      <c r="P23" s="137"/>
      <c r="Q23" s="88"/>
      <c r="R23" s="88"/>
    </row>
    <row r="24" spans="3:18" ht="12.6" customHeight="1" x14ac:dyDescent="0.2">
      <c r="C24" s="124" t="s">
        <v>47</v>
      </c>
      <c r="D24" s="124" t="s">
        <v>81</v>
      </c>
      <c r="E24" s="207"/>
      <c r="F24" s="208"/>
      <c r="G24" s="208">
        <v>5</v>
      </c>
      <c r="H24" s="208">
        <v>5</v>
      </c>
      <c r="I24" s="208">
        <v>5.5</v>
      </c>
      <c r="J24" s="218">
        <v>6</v>
      </c>
      <c r="K24" s="219">
        <f t="shared" si="0"/>
        <v>0.1</v>
      </c>
      <c r="L24" s="55">
        <f t="shared" si="0"/>
        <v>9.0909090909090912E-2</v>
      </c>
      <c r="M24" s="88"/>
      <c r="N24" s="88"/>
      <c r="O24" s="137"/>
      <c r="P24" s="137"/>
      <c r="Q24" s="88"/>
      <c r="R24" s="88"/>
    </row>
    <row r="25" spans="3:18" x14ac:dyDescent="0.2">
      <c r="C25" s="117" t="s">
        <v>48</v>
      </c>
      <c r="D25" s="117" t="s">
        <v>73</v>
      </c>
      <c r="E25" s="220">
        <v>384</v>
      </c>
      <c r="F25" s="221">
        <v>456</v>
      </c>
      <c r="G25" s="221">
        <v>365</v>
      </c>
      <c r="H25" s="222">
        <v>325</v>
      </c>
      <c r="I25" s="109">
        <v>283</v>
      </c>
      <c r="J25" s="226">
        <v>186</v>
      </c>
      <c r="K25" s="109"/>
      <c r="L25" s="88"/>
      <c r="M25" s="88"/>
      <c r="N25" s="88"/>
      <c r="O25" s="137"/>
      <c r="P25" s="137"/>
      <c r="Q25" s="88"/>
      <c r="R25" s="88"/>
    </row>
    <row r="26" spans="3:18" x14ac:dyDescent="0.2">
      <c r="C26" s="124" t="s">
        <v>48</v>
      </c>
      <c r="D26" s="124" t="s">
        <v>74</v>
      </c>
      <c r="E26" s="220">
        <v>1322</v>
      </c>
      <c r="F26" s="221">
        <v>1307</v>
      </c>
      <c r="G26" s="221">
        <v>1251</v>
      </c>
      <c r="H26" s="222">
        <v>1028</v>
      </c>
      <c r="I26" s="109">
        <v>864</v>
      </c>
      <c r="J26" s="227">
        <v>633</v>
      </c>
      <c r="K26" s="109"/>
      <c r="L26" s="88"/>
      <c r="M26" s="88"/>
      <c r="N26" s="88"/>
      <c r="O26" s="137"/>
      <c r="P26" s="137"/>
      <c r="Q26" s="88"/>
      <c r="R26" s="88"/>
    </row>
    <row r="27" spans="3:18" x14ac:dyDescent="0.2">
      <c r="C27" s="124" t="s">
        <v>48</v>
      </c>
      <c r="D27" s="124" t="s">
        <v>75</v>
      </c>
      <c r="E27" s="220">
        <v>1166</v>
      </c>
      <c r="F27" s="221">
        <v>1146</v>
      </c>
      <c r="G27" s="221">
        <v>1063</v>
      </c>
      <c r="H27" s="222">
        <v>813</v>
      </c>
      <c r="I27" s="109">
        <v>736</v>
      </c>
      <c r="J27" s="227">
        <v>570</v>
      </c>
      <c r="K27" s="109"/>
      <c r="L27" s="88"/>
      <c r="M27" s="88"/>
      <c r="N27" s="88"/>
      <c r="O27" s="137"/>
      <c r="P27" s="137"/>
      <c r="Q27" s="88"/>
      <c r="R27" s="88"/>
    </row>
    <row r="28" spans="3:18" x14ac:dyDescent="0.2">
      <c r="C28" s="124" t="s">
        <v>48</v>
      </c>
      <c r="D28" s="124" t="s">
        <v>76</v>
      </c>
      <c r="E28" s="220">
        <v>1103</v>
      </c>
      <c r="F28" s="221">
        <v>1034</v>
      </c>
      <c r="G28" s="221">
        <v>1025</v>
      </c>
      <c r="H28" s="222">
        <v>778</v>
      </c>
      <c r="I28" s="109">
        <v>774</v>
      </c>
      <c r="J28" s="227">
        <v>502</v>
      </c>
      <c r="K28" s="109"/>
      <c r="L28" s="88"/>
      <c r="M28" s="88"/>
      <c r="N28" s="88"/>
      <c r="O28" s="137"/>
      <c r="P28" s="137"/>
      <c r="Q28" s="88"/>
      <c r="R28" s="88"/>
    </row>
    <row r="29" spans="3:18" x14ac:dyDescent="0.2">
      <c r="C29" s="124" t="s">
        <v>48</v>
      </c>
      <c r="D29" s="124" t="s">
        <v>77</v>
      </c>
      <c r="E29" s="220">
        <v>997</v>
      </c>
      <c r="F29" s="221">
        <v>835</v>
      </c>
      <c r="G29" s="221">
        <v>885</v>
      </c>
      <c r="H29" s="222">
        <v>734</v>
      </c>
      <c r="I29" s="109">
        <v>724</v>
      </c>
      <c r="J29" s="227">
        <v>531</v>
      </c>
      <c r="K29" s="109"/>
      <c r="L29" s="88"/>
      <c r="M29" s="88"/>
      <c r="N29" s="88"/>
      <c r="O29" s="137"/>
      <c r="P29" s="137"/>
      <c r="Q29" s="88"/>
      <c r="R29" s="88"/>
    </row>
    <row r="30" spans="3:18" x14ac:dyDescent="0.2">
      <c r="C30" s="124" t="s">
        <v>48</v>
      </c>
      <c r="D30" s="124" t="s">
        <v>78</v>
      </c>
      <c r="E30" s="220">
        <v>1332</v>
      </c>
      <c r="F30" s="221">
        <v>1297</v>
      </c>
      <c r="G30" s="221">
        <v>1308</v>
      </c>
      <c r="H30" s="222">
        <v>1004</v>
      </c>
      <c r="I30" s="109">
        <v>988</v>
      </c>
      <c r="J30" s="227">
        <v>921</v>
      </c>
      <c r="K30" s="109"/>
      <c r="L30" s="88"/>
      <c r="M30" s="88"/>
      <c r="N30" s="88"/>
      <c r="O30" s="137"/>
      <c r="P30" s="137"/>
      <c r="Q30" s="88"/>
      <c r="R30" s="88"/>
    </row>
    <row r="31" spans="3:18" x14ac:dyDescent="0.2">
      <c r="C31" s="124" t="s">
        <v>48</v>
      </c>
      <c r="D31" s="124" t="s">
        <v>79</v>
      </c>
      <c r="E31" s="220">
        <v>1493</v>
      </c>
      <c r="F31" s="221">
        <v>1589</v>
      </c>
      <c r="G31" s="221">
        <v>1408</v>
      </c>
      <c r="H31" s="222">
        <v>1183</v>
      </c>
      <c r="I31" s="109">
        <v>1064</v>
      </c>
      <c r="J31" s="109">
        <v>784</v>
      </c>
      <c r="K31" s="108"/>
      <c r="L31" s="88"/>
      <c r="M31" s="88"/>
      <c r="N31" s="88"/>
      <c r="O31" s="137"/>
      <c r="P31" s="137"/>
      <c r="Q31" s="88"/>
      <c r="R31" s="88"/>
    </row>
    <row r="32" spans="3:18" x14ac:dyDescent="0.2">
      <c r="C32" s="124" t="s">
        <v>48</v>
      </c>
      <c r="D32" s="124" t="s">
        <v>80</v>
      </c>
      <c r="E32" s="220">
        <v>1950</v>
      </c>
      <c r="F32" s="221">
        <v>1984</v>
      </c>
      <c r="G32" s="221">
        <v>1932</v>
      </c>
      <c r="H32" s="222">
        <v>1568</v>
      </c>
      <c r="I32" s="109">
        <v>1433</v>
      </c>
      <c r="J32" s="109">
        <v>1386</v>
      </c>
      <c r="K32" s="108"/>
      <c r="L32" s="88"/>
      <c r="M32" s="88"/>
      <c r="N32" s="88"/>
      <c r="O32" s="137"/>
      <c r="P32" s="137"/>
      <c r="Q32" s="88"/>
      <c r="R32" s="88"/>
    </row>
    <row r="33" spans="2:16" x14ac:dyDescent="0.2">
      <c r="B33" s="88"/>
      <c r="C33" s="124" t="s">
        <v>48</v>
      </c>
      <c r="D33" s="124" t="s">
        <v>81</v>
      </c>
      <c r="E33" s="220">
        <v>1576</v>
      </c>
      <c r="F33" s="221">
        <v>1481</v>
      </c>
      <c r="G33" s="221">
        <v>1412</v>
      </c>
      <c r="H33" s="222">
        <v>1052</v>
      </c>
      <c r="I33" s="109">
        <v>1046</v>
      </c>
      <c r="J33" s="109">
        <v>728</v>
      </c>
      <c r="K33" s="108"/>
      <c r="L33" s="88"/>
      <c r="M33" s="88"/>
      <c r="N33" s="88"/>
      <c r="O33" s="137"/>
      <c r="P33" s="137"/>
    </row>
    <row r="34" spans="2:16" x14ac:dyDescent="0.2">
      <c r="B34" s="88"/>
      <c r="C34" s="88"/>
      <c r="D34" s="88"/>
      <c r="E34" s="137"/>
      <c r="F34" s="137"/>
      <c r="G34" s="137"/>
      <c r="H34" s="137"/>
      <c r="I34" s="137"/>
      <c r="J34" s="137"/>
      <c r="K34" s="137"/>
      <c r="L34" s="88"/>
      <c r="M34" s="88"/>
      <c r="N34" s="88"/>
      <c r="O34" s="137"/>
      <c r="P34" s="137"/>
    </row>
    <row r="35" spans="2:16" s="22" customFormat="1" x14ac:dyDescent="0.2">
      <c r="B35" s="88"/>
      <c r="C35" s="88"/>
      <c r="D35" s="88"/>
      <c r="E35" s="137"/>
      <c r="F35" s="137"/>
      <c r="G35" s="137"/>
      <c r="H35" s="137"/>
      <c r="I35" s="137"/>
      <c r="J35" s="137"/>
      <c r="K35" s="137"/>
      <c r="L35" s="88"/>
      <c r="M35" s="88"/>
      <c r="N35" s="88"/>
      <c r="O35" s="137"/>
      <c r="P35" s="137"/>
    </row>
    <row r="36" spans="2:16" x14ac:dyDescent="0.2">
      <c r="B36" s="88"/>
      <c r="C36" s="88" t="s">
        <v>49</v>
      </c>
      <c r="D36" s="88"/>
      <c r="E36" s="88"/>
      <c r="F36" s="88"/>
      <c r="G36" s="88"/>
      <c r="H36" s="88"/>
      <c r="I36" s="88"/>
      <c r="J36" s="88"/>
      <c r="K36" s="88"/>
      <c r="L36" s="88"/>
      <c r="M36" s="88"/>
      <c r="N36" s="88"/>
      <c r="O36" s="137"/>
      <c r="P36" s="137"/>
    </row>
    <row r="37" spans="2:16" x14ac:dyDescent="0.2">
      <c r="B37" s="88"/>
      <c r="C37" s="88" t="s">
        <v>50</v>
      </c>
      <c r="D37" s="88"/>
      <c r="E37" s="88"/>
      <c r="F37" s="88"/>
      <c r="G37" s="88"/>
      <c r="H37" s="88"/>
      <c r="I37" s="88"/>
      <c r="J37" s="88"/>
      <c r="K37" s="88"/>
      <c r="L37" s="88"/>
      <c r="M37" s="88"/>
      <c r="N37" s="88"/>
      <c r="O37" s="137"/>
      <c r="P37" s="137"/>
    </row>
    <row r="38" spans="2:16" s="8" customFormat="1" x14ac:dyDescent="0.2">
      <c r="B38" s="88"/>
      <c r="C38" s="88"/>
      <c r="D38" s="88"/>
      <c r="E38" s="88"/>
      <c r="F38" s="88"/>
      <c r="G38" s="88"/>
      <c r="H38" s="88"/>
      <c r="I38" s="88"/>
      <c r="J38" s="88"/>
      <c r="K38" s="88"/>
      <c r="L38" s="137"/>
      <c r="M38" s="137"/>
      <c r="N38" s="88"/>
      <c r="O38" s="88"/>
      <c r="P38" s="88"/>
    </row>
    <row r="39" spans="2:16" x14ac:dyDescent="0.2">
      <c r="B39" s="88"/>
      <c r="C39" s="88" t="s">
        <v>311</v>
      </c>
      <c r="D39" s="88"/>
      <c r="E39" s="88"/>
      <c r="F39" s="88"/>
      <c r="G39" s="88"/>
      <c r="H39" s="88"/>
      <c r="I39" s="88"/>
      <c r="J39" s="88"/>
      <c r="K39" s="88"/>
      <c r="L39" s="137"/>
      <c r="M39" s="137"/>
      <c r="N39" s="88"/>
      <c r="O39" s="88"/>
      <c r="P39" s="88"/>
    </row>
    <row r="40" spans="2:16" x14ac:dyDescent="0.2">
      <c r="B40" s="88"/>
      <c r="C40" s="78" t="s">
        <v>323</v>
      </c>
      <c r="D40" s="88"/>
      <c r="E40" s="88"/>
      <c r="F40" s="88"/>
      <c r="G40" s="88"/>
      <c r="H40" s="88"/>
      <c r="I40" s="88"/>
      <c r="J40" s="88"/>
      <c r="K40" s="88"/>
      <c r="L40" s="137"/>
      <c r="M40" s="137"/>
      <c r="N40" s="88"/>
      <c r="O40" s="88"/>
      <c r="P40" s="88"/>
    </row>
    <row r="41" spans="2:16" x14ac:dyDescent="0.2">
      <c r="B41" s="88"/>
      <c r="C41" s="149"/>
      <c r="D41" s="88"/>
      <c r="E41" s="88"/>
      <c r="F41" s="88"/>
      <c r="G41" s="88"/>
      <c r="H41" s="88"/>
      <c r="I41" s="88"/>
      <c r="J41" s="88"/>
      <c r="K41" s="88"/>
      <c r="L41" s="137"/>
      <c r="M41" s="137"/>
      <c r="N41" s="88"/>
      <c r="O41" s="88"/>
      <c r="P41" s="88"/>
    </row>
    <row r="42" spans="2:16" x14ac:dyDescent="0.2">
      <c r="B42" s="88"/>
      <c r="C42" s="149"/>
      <c r="D42" s="88"/>
      <c r="E42" s="88"/>
      <c r="F42" s="88"/>
      <c r="G42" s="88"/>
      <c r="H42" s="88"/>
      <c r="I42" s="88"/>
      <c r="J42" s="88"/>
      <c r="K42" s="88"/>
      <c r="L42" s="137"/>
      <c r="M42" s="137"/>
      <c r="N42" s="88"/>
      <c r="O42" s="88"/>
      <c r="P42" s="88"/>
    </row>
    <row r="43" spans="2:16" x14ac:dyDescent="0.2">
      <c r="B43" s="88"/>
      <c r="C43" s="88"/>
      <c r="D43" s="88"/>
      <c r="E43" s="88"/>
      <c r="F43" s="88"/>
      <c r="G43" s="88"/>
      <c r="H43" s="88"/>
      <c r="I43" s="88"/>
      <c r="J43" s="88"/>
      <c r="K43" s="88"/>
      <c r="L43" s="137"/>
      <c r="M43" s="137"/>
      <c r="N43" s="88"/>
      <c r="O43" s="88"/>
      <c r="P43" s="88"/>
    </row>
    <row r="44" spans="2:16" x14ac:dyDescent="0.2">
      <c r="B44" s="88"/>
      <c r="C44" s="88"/>
      <c r="D44" s="88"/>
      <c r="E44" s="88"/>
      <c r="F44" s="88"/>
      <c r="G44" s="88"/>
      <c r="H44" s="88"/>
      <c r="I44" s="88"/>
      <c r="J44" s="88"/>
      <c r="K44" s="88"/>
      <c r="L44" s="137"/>
      <c r="M44" s="137"/>
      <c r="N44" s="88"/>
      <c r="O44" s="88"/>
      <c r="P44" s="88"/>
    </row>
    <row r="45" spans="2:16" x14ac:dyDescent="0.2">
      <c r="B45" s="88"/>
      <c r="C45" s="88"/>
      <c r="D45" s="88"/>
      <c r="E45" s="88"/>
      <c r="F45" s="88"/>
      <c r="G45" s="88"/>
      <c r="H45" s="88"/>
      <c r="I45" s="88"/>
      <c r="J45" s="88"/>
      <c r="K45" s="88"/>
      <c r="L45" s="137"/>
      <c r="M45" s="137"/>
      <c r="N45" s="88"/>
      <c r="O45" s="88"/>
      <c r="P45" s="88"/>
    </row>
    <row r="46" spans="2:16" x14ac:dyDescent="0.2">
      <c r="B46" s="88"/>
      <c r="C46" s="88"/>
      <c r="D46" s="88"/>
      <c r="E46" s="88"/>
      <c r="F46" s="88"/>
      <c r="G46" s="88"/>
      <c r="H46" s="88"/>
      <c r="I46" s="88"/>
      <c r="J46" s="88"/>
      <c r="K46" s="88"/>
      <c r="L46" s="137"/>
      <c r="M46" s="137"/>
      <c r="N46" s="88"/>
      <c r="O46" s="88"/>
      <c r="P46" s="88"/>
    </row>
    <row r="47" spans="2:16" x14ac:dyDescent="0.2">
      <c r="B47" s="88"/>
      <c r="C47" s="88"/>
      <c r="D47" s="88"/>
      <c r="E47" s="88"/>
      <c r="F47" s="88"/>
      <c r="G47" s="88"/>
      <c r="H47" s="88"/>
      <c r="I47" s="88"/>
      <c r="J47" s="88"/>
      <c r="K47" s="88"/>
      <c r="L47" s="137"/>
      <c r="M47" s="137"/>
      <c r="N47" s="88"/>
      <c r="O47" s="88"/>
      <c r="P47" s="88"/>
    </row>
    <row r="48" spans="2:16" x14ac:dyDescent="0.2">
      <c r="B48" s="88"/>
      <c r="C48" s="88"/>
      <c r="D48" s="88"/>
      <c r="E48" s="88"/>
      <c r="F48" s="88"/>
      <c r="G48" s="88"/>
      <c r="H48" s="88"/>
      <c r="I48" s="88"/>
      <c r="J48" s="88"/>
      <c r="K48" s="88"/>
      <c r="L48" s="137"/>
      <c r="M48" s="137"/>
      <c r="N48" s="88"/>
      <c r="O48" s="88"/>
      <c r="P48" s="88"/>
    </row>
    <row r="49" spans="10:16" x14ac:dyDescent="0.2">
      <c r="J49" s="88"/>
      <c r="K49" s="88"/>
      <c r="L49" s="137"/>
      <c r="M49" s="137"/>
      <c r="N49" s="88"/>
      <c r="O49" s="88"/>
      <c r="P49" s="88"/>
    </row>
    <row r="50" spans="10:16" x14ac:dyDescent="0.2">
      <c r="J50" s="88"/>
      <c r="K50" s="88"/>
      <c r="L50" s="137"/>
      <c r="M50" s="137"/>
      <c r="N50" s="88"/>
      <c r="O50" s="88"/>
      <c r="P50" s="88"/>
    </row>
    <row r="51" spans="10:16" x14ac:dyDescent="0.2">
      <c r="J51" s="88"/>
      <c r="K51" s="88"/>
      <c r="L51" s="137"/>
      <c r="M51" s="137"/>
      <c r="N51" s="88"/>
      <c r="O51" s="88"/>
      <c r="P51" s="88"/>
    </row>
    <row r="52" spans="10:16" x14ac:dyDescent="0.2">
      <c r="J52" s="88"/>
      <c r="K52" s="88"/>
      <c r="L52" s="137"/>
      <c r="M52" s="137"/>
      <c r="N52" s="88"/>
      <c r="O52" s="88"/>
      <c r="P52" s="88"/>
    </row>
    <row r="53" spans="10:16" x14ac:dyDescent="0.2">
      <c r="J53" s="88"/>
      <c r="K53" s="88"/>
      <c r="L53" s="137"/>
      <c r="M53" s="137"/>
      <c r="N53" s="88"/>
      <c r="O53" s="88"/>
      <c r="P53" s="88"/>
    </row>
    <row r="54" spans="10:16" x14ac:dyDescent="0.2">
      <c r="J54" s="88"/>
      <c r="K54" s="88"/>
      <c r="L54" s="137"/>
      <c r="M54" s="137"/>
      <c r="N54" s="88"/>
      <c r="O54" s="88"/>
      <c r="P54" s="88"/>
    </row>
    <row r="55" spans="10:16" x14ac:dyDescent="0.2">
      <c r="J55" s="88"/>
      <c r="K55" s="88"/>
      <c r="L55" s="137"/>
      <c r="M55" s="137"/>
      <c r="N55" s="88"/>
      <c r="O55" s="88"/>
      <c r="P55" s="88"/>
    </row>
    <row r="56" spans="10:16" x14ac:dyDescent="0.2">
      <c r="J56" s="88"/>
      <c r="K56" s="88"/>
      <c r="L56" s="137"/>
      <c r="M56" s="137"/>
      <c r="N56" s="88"/>
      <c r="O56" s="88"/>
      <c r="P56" s="88"/>
    </row>
    <row r="57" spans="10:16" x14ac:dyDescent="0.2">
      <c r="J57" s="88"/>
      <c r="K57" s="88"/>
      <c r="L57" s="137"/>
      <c r="M57" s="137"/>
      <c r="N57" s="88"/>
      <c r="O57" s="88"/>
      <c r="P57" s="88"/>
    </row>
    <row r="58" spans="10:16" x14ac:dyDescent="0.2">
      <c r="J58" s="88"/>
      <c r="K58" s="88"/>
      <c r="L58" s="137"/>
      <c r="M58" s="137"/>
      <c r="N58" s="88"/>
      <c r="O58" s="88"/>
      <c r="P58" s="88"/>
    </row>
    <row r="59" spans="10:16" x14ac:dyDescent="0.2">
      <c r="J59" s="88"/>
      <c r="K59" s="88"/>
      <c r="L59" s="137"/>
      <c r="M59" s="137"/>
      <c r="N59" s="88"/>
      <c r="O59" s="88"/>
      <c r="P59" s="88"/>
    </row>
    <row r="60" spans="10:16" x14ac:dyDescent="0.2">
      <c r="J60" s="88"/>
      <c r="K60" s="88"/>
      <c r="L60" s="137"/>
      <c r="M60" s="137"/>
      <c r="N60" s="88"/>
      <c r="O60" s="88"/>
      <c r="P60" s="88"/>
    </row>
    <row r="61" spans="10:16" x14ac:dyDescent="0.2">
      <c r="J61" s="88"/>
      <c r="K61" s="88"/>
      <c r="L61" s="137"/>
      <c r="M61" s="137"/>
      <c r="N61" s="88"/>
      <c r="O61" s="88"/>
      <c r="P61" s="88"/>
    </row>
    <row r="62" spans="10:16" x14ac:dyDescent="0.2">
      <c r="J62" s="88"/>
      <c r="K62" s="88"/>
      <c r="L62" s="137"/>
      <c r="M62" s="137"/>
      <c r="N62" s="88"/>
      <c r="O62" s="88"/>
      <c r="P62" s="88"/>
    </row>
    <row r="63" spans="10:16" x14ac:dyDescent="0.2">
      <c r="J63" s="88"/>
      <c r="K63" s="88"/>
      <c r="L63" s="137"/>
      <c r="M63" s="137"/>
      <c r="N63" s="88"/>
      <c r="O63" s="88"/>
      <c r="P63" s="88"/>
    </row>
    <row r="64" spans="10:16" x14ac:dyDescent="0.2">
      <c r="J64" s="88"/>
      <c r="K64" s="88"/>
      <c r="L64" s="137"/>
      <c r="M64" s="137"/>
      <c r="N64" s="88"/>
      <c r="O64" s="88"/>
      <c r="P64" s="88"/>
    </row>
    <row r="65" spans="10:16" x14ac:dyDescent="0.2">
      <c r="J65" s="88"/>
      <c r="K65" s="88"/>
      <c r="L65" s="137"/>
      <c r="M65" s="137"/>
      <c r="N65" s="88"/>
      <c r="O65" s="88"/>
      <c r="P65" s="88"/>
    </row>
    <row r="66" spans="10:16" x14ac:dyDescent="0.2">
      <c r="J66" s="88"/>
      <c r="K66" s="88"/>
      <c r="L66" s="137"/>
      <c r="M66" s="137"/>
      <c r="N66" s="88"/>
      <c r="O66" s="88"/>
      <c r="P66" s="88"/>
    </row>
    <row r="67" spans="10:16" x14ac:dyDescent="0.2">
      <c r="J67" s="88"/>
      <c r="K67" s="88"/>
      <c r="L67" s="137"/>
      <c r="M67" s="137"/>
      <c r="N67" s="88"/>
      <c r="O67" s="88"/>
      <c r="P67" s="88"/>
    </row>
    <row r="68" spans="10:16" x14ac:dyDescent="0.2">
      <c r="J68" s="88"/>
      <c r="K68" s="88"/>
      <c r="L68" s="137"/>
      <c r="M68" s="137"/>
      <c r="N68" s="88"/>
      <c r="O68" s="88"/>
      <c r="P68" s="88"/>
    </row>
    <row r="69" spans="10:16" x14ac:dyDescent="0.2">
      <c r="J69" s="88"/>
      <c r="K69" s="88"/>
      <c r="L69" s="137"/>
      <c r="M69" s="137"/>
      <c r="N69" s="88"/>
      <c r="O69" s="88"/>
      <c r="P69" s="88"/>
    </row>
  </sheetData>
  <mergeCells count="3">
    <mergeCell ref="M5:P5"/>
    <mergeCell ref="K5:L5"/>
    <mergeCell ref="E5:J5"/>
  </mergeCells>
  <conditionalFormatting sqref="M7:P15">
    <cfRule type="cellIs" dxfId="66" priority="1" operator="between">
      <formula>0</formula>
      <formula>0.05</formula>
    </cfRule>
  </conditionalFormatting>
  <hyperlinks>
    <hyperlink ref="A1" location="Contents!A1" display="Contents" xr:uid="{00000000-0004-0000-0C00-00000000000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AF2C7-B8AE-41B0-988F-56093C190E63}">
  <sheetPr codeName="Sheet14"/>
  <dimension ref="A1:Q68"/>
  <sheetViews>
    <sheetView workbookViewId="0"/>
  </sheetViews>
  <sheetFormatPr defaultColWidth="9.140625" defaultRowHeight="12.75" x14ac:dyDescent="0.2"/>
  <cols>
    <col min="1" max="2" width="9.140625" style="7"/>
    <col min="3" max="3" width="21.42578125" style="7" customWidth="1"/>
    <col min="4" max="4" width="25.7109375" style="7" customWidth="1"/>
    <col min="5" max="7" width="21.42578125" style="7" customWidth="1"/>
    <col min="8" max="8" width="21.42578125" style="10" customWidth="1"/>
    <col min="9" max="9" width="21.42578125" style="7" customWidth="1"/>
    <col min="10" max="11" width="21.42578125" style="28" customWidth="1"/>
    <col min="12" max="12" width="22.5703125" style="7" customWidth="1"/>
    <col min="13" max="16" width="21.28515625" style="7" customWidth="1"/>
    <col min="17" max="16384" width="9.140625" style="7"/>
  </cols>
  <sheetData>
    <row r="1" spans="1:17" x14ac:dyDescent="0.2">
      <c r="A1" s="87" t="s">
        <v>33</v>
      </c>
      <c r="B1" s="88"/>
      <c r="C1" s="88"/>
      <c r="D1" s="88"/>
      <c r="E1" s="88"/>
      <c r="F1" s="88"/>
      <c r="G1" s="88"/>
      <c r="H1" s="88"/>
      <c r="I1" s="88"/>
      <c r="J1" s="88"/>
      <c r="K1" s="88"/>
      <c r="L1" s="88"/>
      <c r="M1" s="88"/>
      <c r="N1" s="88"/>
      <c r="O1" s="88"/>
      <c r="P1" s="88"/>
      <c r="Q1" s="88"/>
    </row>
    <row r="2" spans="1:17" x14ac:dyDescent="0.2">
      <c r="A2" s="88"/>
      <c r="B2" s="88" t="s">
        <v>283</v>
      </c>
      <c r="C2" s="88"/>
      <c r="D2" s="88"/>
      <c r="E2" s="88"/>
      <c r="F2" s="88"/>
      <c r="G2" s="88"/>
      <c r="H2" s="88"/>
      <c r="I2" s="88"/>
      <c r="J2" s="88"/>
      <c r="K2" s="88"/>
      <c r="L2" s="88"/>
      <c r="M2" s="88"/>
      <c r="N2" s="88"/>
      <c r="O2" s="88"/>
      <c r="P2" s="88"/>
      <c r="Q2" s="88"/>
    </row>
    <row r="3" spans="1:17" x14ac:dyDescent="0.2">
      <c r="A3" s="88"/>
      <c r="B3" s="88" t="s">
        <v>59</v>
      </c>
      <c r="C3" s="88"/>
      <c r="D3" s="88"/>
      <c r="E3" s="88"/>
      <c r="F3" s="88"/>
      <c r="G3" s="88"/>
      <c r="H3" s="88"/>
      <c r="I3" s="88"/>
      <c r="J3" s="88"/>
      <c r="K3" s="88"/>
      <c r="L3" s="88"/>
      <c r="M3" s="88"/>
      <c r="N3" s="88"/>
      <c r="O3" s="88"/>
      <c r="P3" s="88"/>
      <c r="Q3" s="88"/>
    </row>
    <row r="5" spans="1:17" ht="12.6" customHeight="1" x14ac:dyDescent="0.2">
      <c r="A5" s="88"/>
      <c r="B5" s="88"/>
      <c r="C5" s="88"/>
      <c r="D5" s="88"/>
      <c r="E5" s="332" t="s">
        <v>330</v>
      </c>
      <c r="F5" s="333"/>
      <c r="G5" s="333"/>
      <c r="H5" s="333"/>
      <c r="I5" s="333"/>
      <c r="J5" s="334"/>
      <c r="K5" s="333" t="s">
        <v>51</v>
      </c>
      <c r="L5" s="334"/>
      <c r="M5" s="329" t="s">
        <v>52</v>
      </c>
      <c r="N5" s="331"/>
      <c r="O5" s="331"/>
      <c r="P5" s="331"/>
      <c r="Q5" s="88"/>
    </row>
    <row r="6" spans="1:17" ht="24" customHeight="1" x14ac:dyDescent="0.2">
      <c r="A6" s="88"/>
      <c r="B6" s="88"/>
      <c r="C6" s="93"/>
      <c r="D6" s="93"/>
      <c r="E6" s="92">
        <v>2018</v>
      </c>
      <c r="F6" s="93">
        <v>2019</v>
      </c>
      <c r="G6" s="93">
        <v>2021</v>
      </c>
      <c r="H6" s="93">
        <v>2022</v>
      </c>
      <c r="I6" s="93">
        <v>2023</v>
      </c>
      <c r="J6" s="57">
        <v>2024</v>
      </c>
      <c r="K6" s="158" t="s">
        <v>53</v>
      </c>
      <c r="L6" s="93" t="s">
        <v>54</v>
      </c>
      <c r="M6" s="158" t="s">
        <v>55</v>
      </c>
      <c r="N6" s="72" t="s">
        <v>56</v>
      </c>
      <c r="O6" s="72" t="s">
        <v>57</v>
      </c>
      <c r="P6" s="72" t="s">
        <v>58</v>
      </c>
      <c r="Q6" s="88"/>
    </row>
    <row r="7" spans="1:17" ht="12.6" customHeight="1" x14ac:dyDescent="0.2">
      <c r="A7" s="88"/>
      <c r="B7" s="88"/>
      <c r="C7" s="117" t="s">
        <v>39</v>
      </c>
      <c r="D7" s="117" t="s">
        <v>73</v>
      </c>
      <c r="E7" s="96">
        <v>4.3</v>
      </c>
      <c r="F7" s="97">
        <v>4.55</v>
      </c>
      <c r="G7" s="97">
        <v>4.82</v>
      </c>
      <c r="H7" s="97">
        <v>4.8884552477892802</v>
      </c>
      <c r="I7" s="97">
        <v>5.1915154726381179</v>
      </c>
      <c r="J7" s="211">
        <v>5.465200845867205</v>
      </c>
      <c r="K7" s="225">
        <f>(I7-H7)/H7</f>
        <v>6.1995090368453597E-2</v>
      </c>
      <c r="L7" s="53">
        <f>(J7-I7)/I7</f>
        <v>5.2717819039844127E-2</v>
      </c>
      <c r="M7" s="215">
        <v>0.01</v>
      </c>
      <c r="N7" s="215">
        <v>0.10199999999999999</v>
      </c>
      <c r="O7" s="215">
        <v>5.1999999999999998E-2</v>
      </c>
      <c r="P7" s="215">
        <v>0.224</v>
      </c>
      <c r="Q7" s="88"/>
    </row>
    <row r="8" spans="1:17" ht="12.6" customHeight="1" x14ac:dyDescent="0.2">
      <c r="A8" s="88"/>
      <c r="B8" s="88"/>
      <c r="C8" s="124" t="s">
        <v>39</v>
      </c>
      <c r="D8" s="124" t="s">
        <v>74</v>
      </c>
      <c r="E8" s="100">
        <v>4.6100000000000003</v>
      </c>
      <c r="F8" s="101">
        <v>4.57</v>
      </c>
      <c r="G8" s="101">
        <v>4.97</v>
      </c>
      <c r="H8" s="101">
        <v>5.0616924060253874</v>
      </c>
      <c r="I8" s="101">
        <v>5.2397447086368221</v>
      </c>
      <c r="J8" s="214">
        <v>5.5604022134611304</v>
      </c>
      <c r="K8" s="212">
        <f t="shared" ref="K8:K24" si="0">(I8-H8)/H8</f>
        <v>3.5176436718968349E-2</v>
      </c>
      <c r="L8" s="54">
        <f>(J8-I8)/I8</f>
        <v>6.1197161818925899E-2</v>
      </c>
      <c r="M8" s="215">
        <v>0.08</v>
      </c>
      <c r="N8" s="215">
        <v>1E-3</v>
      </c>
      <c r="O8" s="215">
        <v>0</v>
      </c>
      <c r="P8" s="215">
        <v>0</v>
      </c>
      <c r="Q8" s="88"/>
    </row>
    <row r="9" spans="1:17" ht="12.6" customHeight="1" x14ac:dyDescent="0.2">
      <c r="A9" s="88"/>
      <c r="B9" s="88"/>
      <c r="C9" s="124" t="s">
        <v>39</v>
      </c>
      <c r="D9" s="124" t="s">
        <v>75</v>
      </c>
      <c r="E9" s="100">
        <v>4.3899999999999997</v>
      </c>
      <c r="F9" s="101">
        <v>4.41</v>
      </c>
      <c r="G9" s="101">
        <v>4.8099999999999996</v>
      </c>
      <c r="H9" s="101">
        <v>4.8514747899421966</v>
      </c>
      <c r="I9" s="101">
        <v>5.1579968458409802</v>
      </c>
      <c r="J9" s="214">
        <v>5.5399798925004937</v>
      </c>
      <c r="K9" s="212">
        <f t="shared" si="0"/>
        <v>6.3181211728492906E-2</v>
      </c>
      <c r="L9" s="54">
        <f t="shared" ref="L9:L15" si="1">(J9-I9)/I9</f>
        <v>7.4056471548158448E-2</v>
      </c>
      <c r="M9" s="215">
        <v>0</v>
      </c>
      <c r="N9" s="215">
        <v>0.06</v>
      </c>
      <c r="O9" s="215">
        <v>0</v>
      </c>
      <c r="P9" s="215">
        <v>0</v>
      </c>
      <c r="Q9" s="88"/>
    </row>
    <row r="10" spans="1:17" ht="12.6" customHeight="1" x14ac:dyDescent="0.2">
      <c r="A10" s="88"/>
      <c r="B10" s="88"/>
      <c r="C10" s="124" t="s">
        <v>39</v>
      </c>
      <c r="D10" s="124" t="s">
        <v>76</v>
      </c>
      <c r="E10" s="100">
        <v>4.46</v>
      </c>
      <c r="F10" s="101">
        <v>4.5999999999999996</v>
      </c>
      <c r="G10" s="101">
        <v>4.99</v>
      </c>
      <c r="H10" s="101">
        <v>5.226337894713958</v>
      </c>
      <c r="I10" s="101">
        <v>5.4979829256470749</v>
      </c>
      <c r="J10" s="214">
        <v>5.7575601805856351</v>
      </c>
      <c r="K10" s="212">
        <f t="shared" si="0"/>
        <v>5.1976170773012031E-2</v>
      </c>
      <c r="L10" s="54">
        <f t="shared" si="1"/>
        <v>4.721317953311209E-2</v>
      </c>
      <c r="M10" s="215">
        <v>1.4E-2</v>
      </c>
      <c r="N10" s="215">
        <v>0.11799999999999999</v>
      </c>
      <c r="O10" s="215">
        <v>8.0000000000000002E-3</v>
      </c>
      <c r="P10" s="215">
        <v>2.8000000000000001E-2</v>
      </c>
      <c r="Q10" s="88"/>
    </row>
    <row r="11" spans="1:17" ht="12.6" customHeight="1" x14ac:dyDescent="0.2">
      <c r="A11" s="88"/>
      <c r="B11" s="88"/>
      <c r="C11" s="124" t="s">
        <v>39</v>
      </c>
      <c r="D11" s="124" t="s">
        <v>77</v>
      </c>
      <c r="E11" s="100">
        <v>4.32</v>
      </c>
      <c r="F11" s="101">
        <v>4.53</v>
      </c>
      <c r="G11" s="101">
        <v>4.72</v>
      </c>
      <c r="H11" s="101">
        <v>5.1061199531986885</v>
      </c>
      <c r="I11" s="101">
        <v>5.2180814929833508</v>
      </c>
      <c r="J11" s="214">
        <v>5.6670961276387484</v>
      </c>
      <c r="K11" s="212">
        <f t="shared" si="0"/>
        <v>2.1926930979074406E-2</v>
      </c>
      <c r="L11" s="54">
        <f t="shared" si="1"/>
        <v>8.6049755117695761E-2</v>
      </c>
      <c r="M11" s="215">
        <v>0.26100000000000001</v>
      </c>
      <c r="N11" s="215">
        <v>1E-3</v>
      </c>
      <c r="O11" s="215">
        <v>0</v>
      </c>
      <c r="P11" s="215">
        <v>0</v>
      </c>
      <c r="Q11" s="88"/>
    </row>
    <row r="12" spans="1:17" ht="12.6" customHeight="1" x14ac:dyDescent="0.2">
      <c r="A12" s="88"/>
      <c r="B12" s="88"/>
      <c r="C12" s="124" t="s">
        <v>39</v>
      </c>
      <c r="D12" s="124" t="s">
        <v>78</v>
      </c>
      <c r="E12" s="100">
        <v>4.87</v>
      </c>
      <c r="F12" s="101">
        <v>5.03</v>
      </c>
      <c r="G12" s="101">
        <v>5.34</v>
      </c>
      <c r="H12" s="101">
        <v>5.6525583610185475</v>
      </c>
      <c r="I12" s="101">
        <v>6.010537386409414</v>
      </c>
      <c r="J12" s="214">
        <v>6.3717928993192592</v>
      </c>
      <c r="K12" s="212">
        <f t="shared" si="0"/>
        <v>6.3330443053817756E-2</v>
      </c>
      <c r="L12" s="54">
        <f t="shared" si="1"/>
        <v>6.0103696173105854E-2</v>
      </c>
      <c r="M12" s="215">
        <v>0</v>
      </c>
      <c r="N12" s="216">
        <v>1.7000000000000001E-2</v>
      </c>
      <c r="O12" s="215">
        <v>0</v>
      </c>
      <c r="P12" s="216">
        <v>0</v>
      </c>
      <c r="Q12" s="88"/>
    </row>
    <row r="13" spans="1:17" ht="12.6" customHeight="1" x14ac:dyDescent="0.2">
      <c r="A13" s="88"/>
      <c r="B13" s="88"/>
      <c r="C13" s="124" t="s">
        <v>39</v>
      </c>
      <c r="D13" s="124" t="s">
        <v>79</v>
      </c>
      <c r="E13" s="100">
        <v>6.32</v>
      </c>
      <c r="F13" s="101">
        <v>6.4</v>
      </c>
      <c r="G13" s="101">
        <v>6.91</v>
      </c>
      <c r="H13" s="101">
        <v>7.0313864076751145</v>
      </c>
      <c r="I13" s="101">
        <v>7.4952230912371807</v>
      </c>
      <c r="J13" s="214">
        <v>8.031341478517831</v>
      </c>
      <c r="K13" s="212">
        <f t="shared" si="0"/>
        <v>6.5966604118892533E-2</v>
      </c>
      <c r="L13" s="54">
        <f t="shared" si="1"/>
        <v>7.1528009340700929E-2</v>
      </c>
      <c r="M13" s="79">
        <v>0</v>
      </c>
      <c r="N13" s="79">
        <v>7.9000000000000001E-2</v>
      </c>
      <c r="O13" s="79">
        <v>0</v>
      </c>
      <c r="P13" s="79">
        <v>5.0000000000000001E-3</v>
      </c>
      <c r="Q13" s="88"/>
    </row>
    <row r="14" spans="1:17" ht="12.6" customHeight="1" x14ac:dyDescent="0.2">
      <c r="A14" s="88"/>
      <c r="B14" s="88"/>
      <c r="C14" s="124" t="s">
        <v>39</v>
      </c>
      <c r="D14" s="124" t="s">
        <v>80</v>
      </c>
      <c r="E14" s="100">
        <v>5.18</v>
      </c>
      <c r="F14" s="101">
        <v>5.37</v>
      </c>
      <c r="G14" s="101">
        <v>5.69</v>
      </c>
      <c r="H14" s="101">
        <v>5.9223822719291253</v>
      </c>
      <c r="I14" s="101">
        <v>6.2581648084617401</v>
      </c>
      <c r="J14" s="214">
        <v>6.6203879864441006</v>
      </c>
      <c r="K14" s="212">
        <f t="shared" si="0"/>
        <v>5.6697207494381952E-2</v>
      </c>
      <c r="L14" s="54">
        <f t="shared" si="1"/>
        <v>5.7880095693963553E-2</v>
      </c>
      <c r="M14" s="217">
        <v>0</v>
      </c>
      <c r="N14" s="79">
        <v>0.01</v>
      </c>
      <c r="O14" s="217">
        <v>0</v>
      </c>
      <c r="P14" s="79">
        <v>0</v>
      </c>
      <c r="Q14" s="88"/>
    </row>
    <row r="15" spans="1:17" ht="12.6" customHeight="1" x14ac:dyDescent="0.2">
      <c r="A15" s="88"/>
      <c r="B15" s="88"/>
      <c r="C15" s="124" t="s">
        <v>39</v>
      </c>
      <c r="D15" s="124" t="s">
        <v>81</v>
      </c>
      <c r="E15" s="207">
        <v>4.55</v>
      </c>
      <c r="F15" s="208">
        <v>4.63</v>
      </c>
      <c r="G15" s="208">
        <v>4.9400000000000004</v>
      </c>
      <c r="H15" s="208">
        <v>5.261286338582738</v>
      </c>
      <c r="I15" s="208">
        <v>5.4807482557656106</v>
      </c>
      <c r="J15" s="218">
        <v>5.997953464625505</v>
      </c>
      <c r="K15" s="212">
        <f t="shared" si="0"/>
        <v>4.1712597083623154E-2</v>
      </c>
      <c r="L15" s="54">
        <f t="shared" si="1"/>
        <v>9.4367627324573322E-2</v>
      </c>
      <c r="M15" s="80">
        <v>5.0000000000000001E-3</v>
      </c>
      <c r="N15" s="76">
        <v>1E-3</v>
      </c>
      <c r="O15" s="80">
        <v>0</v>
      </c>
      <c r="P15" s="76">
        <v>0</v>
      </c>
      <c r="Q15" s="88"/>
    </row>
    <row r="16" spans="1:17" ht="12.6" customHeight="1" x14ac:dyDescent="0.2">
      <c r="A16" s="88"/>
      <c r="B16" s="88"/>
      <c r="C16" s="117" t="s">
        <v>47</v>
      </c>
      <c r="D16" s="117" t="s">
        <v>73</v>
      </c>
      <c r="E16" s="96"/>
      <c r="F16" s="97"/>
      <c r="G16" s="97">
        <v>4.5</v>
      </c>
      <c r="H16" s="97">
        <v>4.5</v>
      </c>
      <c r="I16" s="97">
        <v>5</v>
      </c>
      <c r="J16" s="211">
        <v>5</v>
      </c>
      <c r="K16" s="225">
        <f t="shared" si="0"/>
        <v>0.1111111111111111</v>
      </c>
      <c r="L16" s="53">
        <f t="shared" ref="L16:L24" si="2">(J16-I16)/I16</f>
        <v>0</v>
      </c>
      <c r="M16" s="88"/>
      <c r="N16" s="88"/>
      <c r="O16" s="88"/>
      <c r="P16" s="88"/>
      <c r="Q16" s="88"/>
    </row>
    <row r="17" spans="3:17" ht="12.6" customHeight="1" x14ac:dyDescent="0.2">
      <c r="C17" s="124" t="s">
        <v>47</v>
      </c>
      <c r="D17" s="124" t="s">
        <v>74</v>
      </c>
      <c r="E17" s="100"/>
      <c r="F17" s="101"/>
      <c r="G17" s="101">
        <v>4.5</v>
      </c>
      <c r="H17" s="101">
        <v>4.75</v>
      </c>
      <c r="I17" s="101">
        <v>5</v>
      </c>
      <c r="J17" s="214">
        <v>5.16</v>
      </c>
      <c r="K17" s="212">
        <f t="shared" si="0"/>
        <v>5.2631578947368418E-2</v>
      </c>
      <c r="L17" s="54">
        <f t="shared" si="2"/>
        <v>3.2000000000000028E-2</v>
      </c>
      <c r="M17" s="88"/>
      <c r="N17" s="88"/>
      <c r="O17" s="88"/>
      <c r="P17" s="88"/>
      <c r="Q17" s="88"/>
    </row>
    <row r="18" spans="3:17" ht="12.6" customHeight="1" x14ac:dyDescent="0.2">
      <c r="C18" s="124" t="s">
        <v>47</v>
      </c>
      <c r="D18" s="124" t="s">
        <v>75</v>
      </c>
      <c r="E18" s="100"/>
      <c r="F18" s="101"/>
      <c r="G18" s="101">
        <v>4.5</v>
      </c>
      <c r="H18" s="101">
        <v>4.5</v>
      </c>
      <c r="I18" s="101">
        <v>5</v>
      </c>
      <c r="J18" s="214">
        <v>5.14</v>
      </c>
      <c r="K18" s="212">
        <f t="shared" si="0"/>
        <v>0.1111111111111111</v>
      </c>
      <c r="L18" s="54">
        <f t="shared" si="2"/>
        <v>2.7999999999999935E-2</v>
      </c>
      <c r="M18" s="88"/>
      <c r="N18" s="88"/>
      <c r="O18" s="88"/>
      <c r="P18" s="88"/>
      <c r="Q18" s="88"/>
    </row>
    <row r="19" spans="3:17" ht="12.6" customHeight="1" x14ac:dyDescent="0.2">
      <c r="C19" s="124" t="s">
        <v>47</v>
      </c>
      <c r="D19" s="124" t="s">
        <v>76</v>
      </c>
      <c r="E19" s="100"/>
      <c r="F19" s="101"/>
      <c r="G19" s="101">
        <v>4.5</v>
      </c>
      <c r="H19" s="101">
        <v>4.8</v>
      </c>
      <c r="I19" s="101">
        <v>5</v>
      </c>
      <c r="J19" s="214">
        <v>5.5</v>
      </c>
      <c r="K19" s="212">
        <f t="shared" si="0"/>
        <v>4.1666666666666706E-2</v>
      </c>
      <c r="L19" s="54">
        <f t="shared" si="2"/>
        <v>0.1</v>
      </c>
      <c r="M19" s="88"/>
      <c r="N19" s="88"/>
      <c r="O19" s="88"/>
      <c r="P19" s="88"/>
      <c r="Q19" s="88"/>
    </row>
    <row r="20" spans="3:17" ht="12.6" customHeight="1" x14ac:dyDescent="0.2">
      <c r="C20" s="124" t="s">
        <v>47</v>
      </c>
      <c r="D20" s="124" t="s">
        <v>77</v>
      </c>
      <c r="E20" s="100"/>
      <c r="F20" s="101"/>
      <c r="G20" s="101">
        <v>4.5</v>
      </c>
      <c r="H20" s="101">
        <v>4.5999999999999996</v>
      </c>
      <c r="I20" s="101">
        <v>5</v>
      </c>
      <c r="J20" s="214">
        <v>5.25</v>
      </c>
      <c r="K20" s="212">
        <f t="shared" si="0"/>
        <v>8.6956521739130516E-2</v>
      </c>
      <c r="L20" s="54">
        <f t="shared" si="2"/>
        <v>0.05</v>
      </c>
      <c r="M20" s="88"/>
      <c r="N20" s="88"/>
      <c r="O20" s="88"/>
      <c r="P20" s="88"/>
      <c r="Q20" s="88"/>
    </row>
    <row r="21" spans="3:17" ht="12.6" customHeight="1" x14ac:dyDescent="0.2">
      <c r="C21" s="124" t="s">
        <v>47</v>
      </c>
      <c r="D21" s="124" t="s">
        <v>78</v>
      </c>
      <c r="E21" s="100"/>
      <c r="F21" s="101"/>
      <c r="G21" s="101">
        <v>5</v>
      </c>
      <c r="H21" s="101">
        <v>5.35</v>
      </c>
      <c r="I21" s="101">
        <v>5.5</v>
      </c>
      <c r="J21" s="214">
        <v>6</v>
      </c>
      <c r="K21" s="212">
        <f t="shared" si="0"/>
        <v>2.8037383177570162E-2</v>
      </c>
      <c r="L21" s="54">
        <f t="shared" si="2"/>
        <v>9.0909090909090912E-2</v>
      </c>
      <c r="M21" s="88"/>
      <c r="N21" s="88"/>
      <c r="O21" s="88"/>
      <c r="P21" s="88"/>
      <c r="Q21" s="88"/>
    </row>
    <row r="22" spans="3:17" ht="12.6" customHeight="1" x14ac:dyDescent="0.2">
      <c r="C22" s="124" t="s">
        <v>47</v>
      </c>
      <c r="D22" s="124" t="s">
        <v>79</v>
      </c>
      <c r="E22" s="100"/>
      <c r="F22" s="101"/>
      <c r="G22" s="101">
        <v>6.27</v>
      </c>
      <c r="H22" s="101">
        <v>6.55</v>
      </c>
      <c r="I22" s="101">
        <v>7</v>
      </c>
      <c r="J22" s="214">
        <v>7.5</v>
      </c>
      <c r="K22" s="212">
        <f t="shared" si="0"/>
        <v>6.8702290076335909E-2</v>
      </c>
      <c r="L22" s="54">
        <f t="shared" si="2"/>
        <v>7.1428571428571425E-2</v>
      </c>
      <c r="M22" s="88"/>
      <c r="N22" s="88"/>
      <c r="O22" s="88"/>
      <c r="P22" s="88"/>
      <c r="Q22" s="88"/>
    </row>
    <row r="23" spans="3:17" ht="12.6" customHeight="1" x14ac:dyDescent="0.2">
      <c r="C23" s="124" t="s">
        <v>47</v>
      </c>
      <c r="D23" s="124" t="s">
        <v>80</v>
      </c>
      <c r="E23" s="100"/>
      <c r="F23" s="101"/>
      <c r="G23" s="101">
        <v>5.4</v>
      </c>
      <c r="H23" s="101">
        <v>5.5</v>
      </c>
      <c r="I23" s="101">
        <v>6</v>
      </c>
      <c r="J23" s="214">
        <v>6.4</v>
      </c>
      <c r="K23" s="212">
        <f t="shared" si="0"/>
        <v>9.0909090909090912E-2</v>
      </c>
      <c r="L23" s="54">
        <f t="shared" si="2"/>
        <v>6.6666666666666721E-2</v>
      </c>
      <c r="M23" s="88"/>
      <c r="N23" s="88"/>
      <c r="O23" s="88"/>
      <c r="P23" s="88"/>
      <c r="Q23" s="88"/>
    </row>
    <row r="24" spans="3:17" ht="12.6" customHeight="1" x14ac:dyDescent="0.2">
      <c r="C24" s="124" t="s">
        <v>47</v>
      </c>
      <c r="D24" s="124" t="s">
        <v>81</v>
      </c>
      <c r="E24" s="207"/>
      <c r="F24" s="208"/>
      <c r="G24" s="208">
        <v>4.7</v>
      </c>
      <c r="H24" s="208">
        <v>5</v>
      </c>
      <c r="I24" s="208">
        <v>5</v>
      </c>
      <c r="J24" s="218">
        <v>5.6</v>
      </c>
      <c r="K24" s="219">
        <f t="shared" si="0"/>
        <v>0</v>
      </c>
      <c r="L24" s="55">
        <f t="shared" si="2"/>
        <v>0.11999999999999993</v>
      </c>
      <c r="M24" s="88"/>
      <c r="N24" s="88"/>
      <c r="O24" s="88"/>
      <c r="P24" s="88"/>
      <c r="Q24" s="88"/>
    </row>
    <row r="25" spans="3:17" x14ac:dyDescent="0.2">
      <c r="C25" s="117" t="s">
        <v>48</v>
      </c>
      <c r="D25" s="117" t="s">
        <v>73</v>
      </c>
      <c r="E25" s="220">
        <v>448</v>
      </c>
      <c r="F25" s="221">
        <v>554</v>
      </c>
      <c r="G25" s="221">
        <v>469</v>
      </c>
      <c r="H25" s="222">
        <v>401</v>
      </c>
      <c r="I25" s="222">
        <v>350</v>
      </c>
      <c r="J25" s="109">
        <v>244</v>
      </c>
      <c r="K25" s="109"/>
      <c r="L25" s="88"/>
      <c r="M25" s="88"/>
      <c r="N25" s="88"/>
      <c r="O25" s="88"/>
      <c r="P25" s="88"/>
      <c r="Q25" s="88"/>
    </row>
    <row r="26" spans="3:17" x14ac:dyDescent="0.2">
      <c r="C26" s="124" t="s">
        <v>48</v>
      </c>
      <c r="D26" s="124" t="s">
        <v>74</v>
      </c>
      <c r="E26" s="220">
        <v>1503</v>
      </c>
      <c r="F26" s="221">
        <v>1609</v>
      </c>
      <c r="G26" s="221">
        <v>1604</v>
      </c>
      <c r="H26" s="222">
        <v>1233</v>
      </c>
      <c r="I26" s="109">
        <v>1075</v>
      </c>
      <c r="J26" s="109">
        <v>767</v>
      </c>
      <c r="K26" s="109"/>
      <c r="L26" s="88"/>
      <c r="M26" s="88"/>
      <c r="N26" s="88"/>
      <c r="O26" s="88"/>
      <c r="P26" s="88"/>
      <c r="Q26" s="88"/>
    </row>
    <row r="27" spans="3:17" x14ac:dyDescent="0.2">
      <c r="C27" s="124" t="s">
        <v>48</v>
      </c>
      <c r="D27" s="124" t="s">
        <v>75</v>
      </c>
      <c r="E27" s="220">
        <v>1328</v>
      </c>
      <c r="F27" s="221">
        <v>1363</v>
      </c>
      <c r="G27" s="221">
        <v>1302</v>
      </c>
      <c r="H27" s="222">
        <v>1017</v>
      </c>
      <c r="I27" s="109">
        <v>905</v>
      </c>
      <c r="J27" s="109">
        <v>675</v>
      </c>
      <c r="K27" s="109"/>
      <c r="L27" s="88"/>
      <c r="M27" s="88"/>
      <c r="N27" s="88"/>
      <c r="O27" s="88"/>
      <c r="P27" s="88"/>
      <c r="Q27" s="88"/>
    </row>
    <row r="28" spans="3:17" x14ac:dyDescent="0.2">
      <c r="C28" s="124" t="s">
        <v>48</v>
      </c>
      <c r="D28" s="124" t="s">
        <v>76</v>
      </c>
      <c r="E28" s="220">
        <v>1218</v>
      </c>
      <c r="F28" s="221">
        <v>1223</v>
      </c>
      <c r="G28" s="221">
        <v>1229</v>
      </c>
      <c r="H28" s="222">
        <v>884</v>
      </c>
      <c r="I28" s="109">
        <v>919</v>
      </c>
      <c r="J28" s="109">
        <v>602</v>
      </c>
      <c r="K28" s="109"/>
      <c r="L28" s="88"/>
      <c r="M28" s="88"/>
      <c r="N28" s="88"/>
      <c r="O28" s="88"/>
      <c r="P28" s="88"/>
      <c r="Q28" s="88"/>
    </row>
    <row r="29" spans="3:17" x14ac:dyDescent="0.2">
      <c r="C29" s="124" t="s">
        <v>48</v>
      </c>
      <c r="D29" s="124" t="s">
        <v>77</v>
      </c>
      <c r="E29" s="220">
        <v>1155</v>
      </c>
      <c r="F29" s="221">
        <v>1000</v>
      </c>
      <c r="G29" s="221">
        <v>1024</v>
      </c>
      <c r="H29" s="222">
        <v>847</v>
      </c>
      <c r="I29" s="109">
        <v>883</v>
      </c>
      <c r="J29" s="109">
        <v>627</v>
      </c>
      <c r="K29" s="109"/>
      <c r="L29" s="88"/>
      <c r="M29" s="88"/>
      <c r="N29" s="88"/>
      <c r="O29" s="88"/>
      <c r="P29" s="88"/>
      <c r="Q29" s="88"/>
    </row>
    <row r="30" spans="3:17" x14ac:dyDescent="0.2">
      <c r="C30" s="124" t="s">
        <v>48</v>
      </c>
      <c r="D30" s="124" t="s">
        <v>78</v>
      </c>
      <c r="E30" s="220">
        <v>1463</v>
      </c>
      <c r="F30" s="221">
        <v>1473</v>
      </c>
      <c r="G30" s="221">
        <v>1533</v>
      </c>
      <c r="H30" s="222">
        <v>1186</v>
      </c>
      <c r="I30" s="109">
        <v>1132</v>
      </c>
      <c r="J30" s="109">
        <v>1034</v>
      </c>
      <c r="K30" s="109"/>
      <c r="L30" s="88"/>
      <c r="M30" s="88"/>
      <c r="N30" s="88"/>
      <c r="O30" s="88"/>
      <c r="P30" s="88"/>
      <c r="Q30" s="88"/>
    </row>
    <row r="31" spans="3:17" x14ac:dyDescent="0.2">
      <c r="C31" s="124" t="s">
        <v>48</v>
      </c>
      <c r="D31" s="124" t="s">
        <v>79</v>
      </c>
      <c r="E31" s="220">
        <v>1666</v>
      </c>
      <c r="F31" s="221">
        <v>1824</v>
      </c>
      <c r="G31" s="221">
        <v>1685</v>
      </c>
      <c r="H31" s="222">
        <v>1351</v>
      </c>
      <c r="I31" s="109">
        <v>1256</v>
      </c>
      <c r="J31" s="109">
        <v>854</v>
      </c>
      <c r="K31" s="109"/>
      <c r="L31" s="88"/>
      <c r="M31" s="88"/>
      <c r="N31" s="88"/>
      <c r="O31" s="88"/>
      <c r="P31" s="88"/>
      <c r="Q31" s="88"/>
    </row>
    <row r="32" spans="3:17" x14ac:dyDescent="0.2">
      <c r="C32" s="124" t="s">
        <v>48</v>
      </c>
      <c r="D32" s="124" t="s">
        <v>80</v>
      </c>
      <c r="E32" s="220">
        <v>2081</v>
      </c>
      <c r="F32" s="221">
        <v>2164</v>
      </c>
      <c r="G32" s="221">
        <v>2152</v>
      </c>
      <c r="H32" s="222">
        <v>1697</v>
      </c>
      <c r="I32" s="109">
        <v>1555</v>
      </c>
      <c r="J32" s="109">
        <v>1461</v>
      </c>
      <c r="K32" s="109"/>
      <c r="L32" s="88"/>
      <c r="M32" s="88"/>
      <c r="N32" s="88"/>
      <c r="O32" s="88"/>
      <c r="P32" s="88"/>
      <c r="Q32" s="88"/>
    </row>
    <row r="33" spans="2:17" x14ac:dyDescent="0.2">
      <c r="B33" s="88"/>
      <c r="C33" s="124" t="s">
        <v>48</v>
      </c>
      <c r="D33" s="124" t="s">
        <v>81</v>
      </c>
      <c r="E33" s="220">
        <v>1652</v>
      </c>
      <c r="F33" s="221">
        <v>1639</v>
      </c>
      <c r="G33" s="221">
        <v>1585</v>
      </c>
      <c r="H33" s="222">
        <v>1162</v>
      </c>
      <c r="I33" s="109">
        <v>1174</v>
      </c>
      <c r="J33" s="109">
        <v>795</v>
      </c>
      <c r="K33" s="109"/>
      <c r="L33" s="88"/>
      <c r="M33" s="88"/>
      <c r="N33" s="88"/>
      <c r="O33" s="88"/>
      <c r="P33" s="88"/>
      <c r="Q33" s="88"/>
    </row>
    <row r="34" spans="2:17" x14ac:dyDescent="0.2">
      <c r="B34" s="88"/>
      <c r="C34" s="88"/>
      <c r="D34" s="88"/>
      <c r="E34" s="88"/>
      <c r="F34" s="88"/>
      <c r="G34" s="88"/>
      <c r="H34" s="88"/>
      <c r="I34" s="88"/>
      <c r="J34" s="88"/>
      <c r="K34" s="88"/>
      <c r="L34" s="88"/>
      <c r="M34" s="88"/>
      <c r="N34" s="88"/>
      <c r="O34" s="88"/>
      <c r="P34" s="88"/>
      <c r="Q34" s="88"/>
    </row>
    <row r="35" spans="2:17" s="22" customFormat="1" x14ac:dyDescent="0.2">
      <c r="B35" s="88"/>
      <c r="C35" s="88"/>
      <c r="D35" s="88"/>
      <c r="E35" s="88"/>
      <c r="F35" s="88"/>
      <c r="G35" s="88"/>
      <c r="H35" s="88"/>
      <c r="I35" s="88"/>
      <c r="J35" s="137"/>
      <c r="K35" s="88"/>
      <c r="L35" s="88"/>
      <c r="M35" s="88"/>
      <c r="N35" s="88"/>
      <c r="O35" s="88"/>
      <c r="P35" s="88"/>
      <c r="Q35" s="88"/>
    </row>
    <row r="36" spans="2:17" x14ac:dyDescent="0.2">
      <c r="B36" s="88"/>
      <c r="C36" s="88" t="s">
        <v>49</v>
      </c>
      <c r="D36" s="88"/>
      <c r="E36" s="88"/>
      <c r="F36" s="88"/>
      <c r="G36" s="88"/>
      <c r="H36" s="88"/>
      <c r="I36" s="88"/>
      <c r="J36" s="88"/>
      <c r="K36" s="88"/>
      <c r="L36" s="88"/>
      <c r="M36" s="88"/>
      <c r="N36" s="88"/>
      <c r="O36" s="88"/>
      <c r="P36" s="88"/>
      <c r="Q36" s="88"/>
    </row>
    <row r="37" spans="2:17" x14ac:dyDescent="0.2">
      <c r="B37" s="88"/>
      <c r="C37" s="88" t="s">
        <v>50</v>
      </c>
      <c r="D37" s="88"/>
      <c r="E37" s="88"/>
      <c r="F37" s="88"/>
      <c r="G37" s="88"/>
      <c r="H37" s="88"/>
      <c r="I37" s="88"/>
      <c r="J37" s="88"/>
      <c r="K37" s="88"/>
      <c r="L37" s="88"/>
      <c r="M37" s="88"/>
      <c r="N37" s="88"/>
      <c r="O37" s="88"/>
      <c r="P37" s="88"/>
      <c r="Q37" s="88"/>
    </row>
    <row r="38" spans="2:17" s="8" customFormat="1" x14ac:dyDescent="0.2">
      <c r="B38" s="88"/>
      <c r="C38" s="88"/>
      <c r="D38" s="88"/>
      <c r="E38" s="88"/>
      <c r="F38" s="88"/>
      <c r="G38" s="88"/>
      <c r="H38" s="88"/>
      <c r="I38" s="88"/>
      <c r="J38" s="88"/>
      <c r="K38" s="88"/>
      <c r="L38" s="88"/>
      <c r="M38" s="88"/>
      <c r="N38" s="88"/>
      <c r="O38" s="88"/>
      <c r="P38" s="88"/>
      <c r="Q38" s="88"/>
    </row>
    <row r="39" spans="2:17" s="8" customFormat="1" x14ac:dyDescent="0.2">
      <c r="B39" s="88"/>
      <c r="C39" s="88" t="s">
        <v>311</v>
      </c>
      <c r="D39" s="148"/>
      <c r="E39" s="88"/>
      <c r="F39" s="88"/>
      <c r="G39" s="88"/>
      <c r="H39" s="88"/>
      <c r="I39" s="88"/>
      <c r="J39" s="88"/>
      <c r="K39" s="88"/>
      <c r="L39" s="88"/>
      <c r="M39" s="88"/>
      <c r="N39" s="88"/>
      <c r="O39" s="88"/>
      <c r="P39" s="88"/>
      <c r="Q39" s="88"/>
    </row>
    <row r="40" spans="2:17" x14ac:dyDescent="0.2">
      <c r="B40" s="88"/>
      <c r="C40" s="78" t="s">
        <v>323</v>
      </c>
      <c r="D40" s="88"/>
      <c r="E40" s="88"/>
      <c r="F40" s="88"/>
      <c r="G40" s="88"/>
      <c r="H40" s="88"/>
      <c r="I40" s="88"/>
      <c r="J40" s="88"/>
      <c r="K40" s="88"/>
      <c r="L40" s="88"/>
      <c r="M40" s="88"/>
      <c r="N40" s="88"/>
      <c r="O40" s="88"/>
      <c r="P40" s="88"/>
      <c r="Q40" s="88"/>
    </row>
    <row r="41" spans="2:17" x14ac:dyDescent="0.2">
      <c r="B41" s="88"/>
      <c r="C41" s="78"/>
      <c r="D41" s="88"/>
      <c r="E41" s="88"/>
      <c r="F41" s="88"/>
      <c r="G41" s="88"/>
      <c r="H41" s="88"/>
      <c r="I41" s="88"/>
      <c r="J41" s="88"/>
      <c r="K41" s="88"/>
      <c r="L41" s="88"/>
      <c r="M41" s="88"/>
      <c r="N41" s="88"/>
      <c r="O41" s="88"/>
      <c r="P41" s="88"/>
      <c r="Q41" s="88"/>
    </row>
    <row r="42" spans="2:17" x14ac:dyDescent="0.2">
      <c r="B42" s="88"/>
      <c r="C42" s="88"/>
      <c r="D42" s="88"/>
      <c r="E42" s="88"/>
      <c r="F42" s="88"/>
      <c r="G42" s="88"/>
      <c r="H42" s="88"/>
      <c r="I42" s="88"/>
      <c r="J42" s="88"/>
      <c r="K42" s="88"/>
      <c r="L42" s="88"/>
      <c r="M42" s="88"/>
      <c r="N42" s="88"/>
      <c r="O42" s="88"/>
      <c r="P42" s="88"/>
      <c r="Q42" s="88"/>
    </row>
    <row r="43" spans="2:17" x14ac:dyDescent="0.2">
      <c r="B43" s="88"/>
      <c r="C43" s="88"/>
      <c r="D43" s="88"/>
      <c r="E43" s="88"/>
      <c r="F43" s="88"/>
      <c r="G43" s="88"/>
      <c r="H43" s="88"/>
      <c r="I43" s="88"/>
      <c r="J43" s="88"/>
      <c r="K43" s="88"/>
      <c r="L43" s="88"/>
      <c r="M43" s="88"/>
      <c r="N43" s="88"/>
      <c r="O43" s="88"/>
      <c r="P43" s="88"/>
      <c r="Q43" s="88"/>
    </row>
    <row r="44" spans="2:17" x14ac:dyDescent="0.2">
      <c r="B44" s="88"/>
      <c r="C44" s="88"/>
      <c r="D44" s="88"/>
      <c r="E44" s="88"/>
      <c r="F44" s="88"/>
      <c r="G44" s="88"/>
      <c r="H44" s="88"/>
      <c r="I44" s="88"/>
      <c r="J44" s="88"/>
      <c r="K44" s="88"/>
      <c r="L44" s="88"/>
      <c r="M44" s="88"/>
      <c r="N44" s="88"/>
      <c r="O44" s="88"/>
      <c r="P44" s="88"/>
      <c r="Q44" s="88"/>
    </row>
    <row r="45" spans="2:17" x14ac:dyDescent="0.2">
      <c r="B45" s="88"/>
      <c r="C45" s="88"/>
      <c r="D45" s="88"/>
      <c r="E45" s="88"/>
      <c r="F45" s="88"/>
      <c r="G45" s="88"/>
      <c r="H45" s="88"/>
      <c r="I45" s="88"/>
      <c r="J45" s="88"/>
      <c r="K45" s="88"/>
      <c r="L45" s="88"/>
      <c r="M45" s="88"/>
      <c r="N45" s="88"/>
      <c r="O45" s="88"/>
      <c r="P45" s="88"/>
      <c r="Q45" s="88"/>
    </row>
    <row r="46" spans="2:17" x14ac:dyDescent="0.2">
      <c r="B46" s="88"/>
      <c r="C46" s="88"/>
      <c r="D46" s="88"/>
      <c r="E46" s="88"/>
      <c r="F46" s="88"/>
      <c r="G46" s="88"/>
      <c r="H46" s="88"/>
      <c r="I46" s="88"/>
      <c r="J46" s="88"/>
      <c r="K46" s="88"/>
      <c r="L46" s="88"/>
      <c r="M46" s="88"/>
      <c r="N46" s="88"/>
      <c r="O46" s="88"/>
      <c r="P46" s="88"/>
      <c r="Q46" s="88"/>
    </row>
    <row r="47" spans="2:17" x14ac:dyDescent="0.2">
      <c r="B47" s="88"/>
      <c r="C47" s="88"/>
      <c r="D47" s="88"/>
      <c r="E47" s="88"/>
      <c r="F47" s="88"/>
      <c r="G47" s="88"/>
      <c r="H47" s="88"/>
      <c r="I47" s="88"/>
      <c r="J47" s="88"/>
      <c r="K47" s="88"/>
      <c r="L47" s="88"/>
      <c r="M47" s="88"/>
      <c r="N47" s="88"/>
      <c r="O47" s="88"/>
      <c r="P47" s="88"/>
      <c r="Q47" s="88"/>
    </row>
    <row r="48" spans="2:17" x14ac:dyDescent="0.2">
      <c r="B48" s="88"/>
      <c r="C48" s="88"/>
      <c r="D48" s="88"/>
      <c r="E48" s="88"/>
      <c r="F48" s="88"/>
      <c r="G48" s="88"/>
      <c r="H48" s="88"/>
      <c r="I48" s="88"/>
      <c r="J48" s="88"/>
      <c r="K48" s="88"/>
      <c r="L48" s="88"/>
      <c r="M48" s="88"/>
      <c r="N48" s="88"/>
      <c r="O48" s="88"/>
      <c r="P48" s="88"/>
      <c r="Q48" s="88"/>
    </row>
    <row r="49" spans="10:11" x14ac:dyDescent="0.2">
      <c r="J49" s="88"/>
      <c r="K49" s="88"/>
    </row>
    <row r="50" spans="10:11" x14ac:dyDescent="0.2">
      <c r="J50" s="88"/>
      <c r="K50" s="88"/>
    </row>
    <row r="51" spans="10:11" x14ac:dyDescent="0.2">
      <c r="J51" s="88"/>
      <c r="K51" s="88"/>
    </row>
    <row r="52" spans="10:11" x14ac:dyDescent="0.2">
      <c r="J52" s="88"/>
      <c r="K52" s="88"/>
    </row>
    <row r="53" spans="10:11" x14ac:dyDescent="0.2">
      <c r="J53" s="88"/>
      <c r="K53" s="88"/>
    </row>
    <row r="54" spans="10:11" x14ac:dyDescent="0.2">
      <c r="J54" s="88"/>
      <c r="K54" s="88"/>
    </row>
    <row r="55" spans="10:11" x14ac:dyDescent="0.2">
      <c r="J55" s="88"/>
      <c r="K55" s="88"/>
    </row>
    <row r="56" spans="10:11" x14ac:dyDescent="0.2">
      <c r="J56" s="88"/>
      <c r="K56" s="88"/>
    </row>
    <row r="57" spans="10:11" x14ac:dyDescent="0.2">
      <c r="J57" s="88"/>
      <c r="K57" s="88"/>
    </row>
    <row r="58" spans="10:11" x14ac:dyDescent="0.2">
      <c r="J58" s="88"/>
      <c r="K58" s="88"/>
    </row>
    <row r="59" spans="10:11" x14ac:dyDescent="0.2">
      <c r="J59" s="88"/>
      <c r="K59" s="88"/>
    </row>
    <row r="60" spans="10:11" x14ac:dyDescent="0.2">
      <c r="J60" s="88"/>
      <c r="K60" s="88"/>
    </row>
    <row r="61" spans="10:11" x14ac:dyDescent="0.2">
      <c r="J61" s="88"/>
      <c r="K61" s="88"/>
    </row>
    <row r="62" spans="10:11" x14ac:dyDescent="0.2">
      <c r="J62" s="88"/>
      <c r="K62" s="88"/>
    </row>
    <row r="63" spans="10:11" x14ac:dyDescent="0.2">
      <c r="J63" s="88"/>
      <c r="K63" s="88"/>
    </row>
    <row r="64" spans="10:11" x14ac:dyDescent="0.2">
      <c r="J64" s="88"/>
      <c r="K64" s="88"/>
    </row>
    <row r="65" spans="10:11" x14ac:dyDescent="0.2">
      <c r="J65" s="88"/>
      <c r="K65" s="88"/>
    </row>
    <row r="66" spans="10:11" x14ac:dyDescent="0.2">
      <c r="J66" s="88"/>
      <c r="K66" s="88"/>
    </row>
    <row r="67" spans="10:11" x14ac:dyDescent="0.2">
      <c r="J67" s="88"/>
      <c r="K67" s="88"/>
    </row>
    <row r="68" spans="10:11" x14ac:dyDescent="0.2">
      <c r="J68" s="88"/>
      <c r="K68" s="88"/>
    </row>
  </sheetData>
  <mergeCells count="3">
    <mergeCell ref="M5:P5"/>
    <mergeCell ref="K5:L5"/>
    <mergeCell ref="E5:J5"/>
  </mergeCells>
  <conditionalFormatting sqref="M7:P15">
    <cfRule type="cellIs" dxfId="65" priority="1" operator="between">
      <formula>0</formula>
      <formula>0.05</formula>
    </cfRule>
  </conditionalFormatting>
  <hyperlinks>
    <hyperlink ref="A1" location="Contents!A1" display="Contents" xr:uid="{00000000-0004-0000-0D00-000000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CB21A-A23C-4B2D-93CB-09942F2DFA01}">
  <sheetPr codeName="Sheet15"/>
  <dimension ref="A1:AW177"/>
  <sheetViews>
    <sheetView showGridLines="0" zoomScale="85" zoomScaleNormal="85" workbookViewId="0">
      <pane xSplit="4" ySplit="5" topLeftCell="E6" activePane="bottomRight" state="frozen"/>
      <selection pane="topRight" activeCell="E1" sqref="E1"/>
      <selection pane="bottomLeft" activeCell="A6" sqref="A6"/>
      <selection pane="bottomRight"/>
    </sheetView>
  </sheetViews>
  <sheetFormatPr defaultColWidth="9.140625" defaultRowHeight="12.75" x14ac:dyDescent="0.2"/>
  <cols>
    <col min="1" max="2" width="9.140625" style="15"/>
    <col min="3" max="3" width="26.42578125" style="15" customWidth="1"/>
    <col min="4" max="4" width="23.5703125" style="15" customWidth="1"/>
    <col min="5" max="7" width="14.28515625" style="15" customWidth="1"/>
    <col min="8" max="8" width="14.28515625" style="16" customWidth="1"/>
    <col min="9" max="9" width="18.140625" style="9" customWidth="1"/>
    <col min="10" max="10" width="18.140625" style="31" customWidth="1"/>
    <col min="11" max="11" width="18.28515625" style="20" customWidth="1"/>
    <col min="12" max="12" width="18.28515625" style="31" customWidth="1"/>
    <col min="13" max="13" width="23" style="13" customWidth="1"/>
    <col min="14" max="14" width="23" style="29" customWidth="1"/>
    <col min="15" max="15" width="18.28515625" style="66" customWidth="1"/>
    <col min="16" max="16" width="18.28515625" style="67" customWidth="1"/>
    <col min="17" max="18" width="18.28515625" style="26" customWidth="1"/>
    <col min="19" max="19" width="26.28515625" style="15" customWidth="1"/>
    <col min="20" max="20" width="19.42578125" style="15" customWidth="1"/>
    <col min="21" max="21" width="21" style="31" customWidth="1"/>
    <col min="22" max="22" width="19.42578125" style="31" customWidth="1"/>
    <col min="23" max="23" width="14.28515625" style="16" customWidth="1"/>
    <col min="24" max="24" width="14.28515625" style="9" customWidth="1"/>
    <col min="25" max="25" width="14.28515625" style="31" customWidth="1"/>
    <col min="26" max="29" width="14.28515625" style="15" customWidth="1"/>
    <col min="30" max="30" width="14.28515625" style="9" customWidth="1"/>
    <col min="31" max="31" width="14.28515625" style="31" customWidth="1"/>
    <col min="32" max="16384" width="9.140625" style="15"/>
  </cols>
  <sheetData>
    <row r="1" spans="1:49" x14ac:dyDescent="0.2">
      <c r="A1" s="87" t="s">
        <v>33</v>
      </c>
      <c r="B1" s="88"/>
      <c r="C1" s="88"/>
      <c r="D1" s="88"/>
      <c r="E1" s="88"/>
      <c r="F1" s="88"/>
      <c r="G1" s="88"/>
      <c r="H1" s="88"/>
      <c r="I1" s="88"/>
      <c r="J1" s="88"/>
      <c r="K1" s="88"/>
      <c r="L1" s="88"/>
      <c r="M1" s="137"/>
      <c r="N1" s="137"/>
      <c r="O1" s="114"/>
      <c r="P1" s="114"/>
      <c r="Q1" s="114"/>
      <c r="R1" s="114"/>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row>
    <row r="2" spans="1:49" x14ac:dyDescent="0.2">
      <c r="A2" s="88"/>
      <c r="B2" s="88" t="s">
        <v>284</v>
      </c>
      <c r="C2" s="88"/>
      <c r="D2" s="88"/>
      <c r="E2" s="88"/>
      <c r="F2" s="88"/>
      <c r="G2" s="88"/>
      <c r="H2" s="88"/>
      <c r="I2" s="88"/>
      <c r="J2" s="88"/>
      <c r="K2" s="88"/>
      <c r="L2" s="88"/>
      <c r="M2" s="137"/>
      <c r="N2" s="137"/>
      <c r="O2" s="114"/>
      <c r="P2" s="114"/>
      <c r="Q2" s="114"/>
      <c r="R2" s="114"/>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row>
    <row r="3" spans="1:49" x14ac:dyDescent="0.2">
      <c r="A3" s="88"/>
      <c r="B3" s="88" t="s">
        <v>59</v>
      </c>
      <c r="C3" s="88"/>
      <c r="D3" s="88"/>
      <c r="E3" s="88"/>
      <c r="F3" s="88"/>
      <c r="G3" s="88"/>
      <c r="H3" s="88"/>
      <c r="I3" s="88"/>
      <c r="J3" s="88"/>
      <c r="K3" s="88"/>
      <c r="L3" s="88"/>
      <c r="M3" s="137"/>
      <c r="N3" s="137"/>
      <c r="O3" s="114"/>
      <c r="P3" s="114"/>
      <c r="Q3" s="114"/>
      <c r="R3" s="114"/>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row>
    <row r="4" spans="1:49" ht="26.1" customHeight="1" x14ac:dyDescent="0.2">
      <c r="A4" s="88"/>
      <c r="B4" s="88"/>
      <c r="C4" s="88"/>
      <c r="D4" s="88"/>
      <c r="E4" s="332" t="s">
        <v>39</v>
      </c>
      <c r="F4" s="333"/>
      <c r="G4" s="333"/>
      <c r="H4" s="333"/>
      <c r="I4" s="333"/>
      <c r="J4" s="334"/>
      <c r="K4" s="332" t="s">
        <v>51</v>
      </c>
      <c r="L4" s="333"/>
      <c r="M4" s="337" t="s">
        <v>82</v>
      </c>
      <c r="N4" s="338"/>
      <c r="O4" s="339" t="s">
        <v>83</v>
      </c>
      <c r="P4" s="340"/>
      <c r="Q4" s="340"/>
      <c r="R4" s="341"/>
      <c r="S4" s="329" t="s">
        <v>52</v>
      </c>
      <c r="T4" s="331"/>
      <c r="U4" s="331"/>
      <c r="V4" s="330"/>
      <c r="W4" s="335" t="s">
        <v>47</v>
      </c>
      <c r="X4" s="335"/>
      <c r="Y4" s="336"/>
      <c r="Z4" s="332" t="s">
        <v>48</v>
      </c>
      <c r="AA4" s="333"/>
      <c r="AB4" s="333"/>
      <c r="AC4" s="333"/>
      <c r="AD4" s="333"/>
      <c r="AE4" s="333"/>
      <c r="AF4" s="88"/>
      <c r="AG4" s="88"/>
      <c r="AH4" s="88"/>
      <c r="AI4" s="88"/>
      <c r="AJ4" s="88"/>
      <c r="AK4" s="137"/>
      <c r="AL4" s="137"/>
      <c r="AM4" s="88"/>
      <c r="AN4" s="88"/>
      <c r="AO4" s="88"/>
      <c r="AP4" s="88"/>
      <c r="AQ4" s="88"/>
      <c r="AR4" s="88"/>
      <c r="AS4" s="88"/>
      <c r="AT4" s="88"/>
      <c r="AU4" s="88"/>
      <c r="AV4" s="88"/>
      <c r="AW4" s="88"/>
    </row>
    <row r="5" spans="1:49" ht="33" customHeight="1" x14ac:dyDescent="0.2">
      <c r="A5" s="88"/>
      <c r="B5" s="88"/>
      <c r="C5" s="231"/>
      <c r="D5" s="232"/>
      <c r="E5" s="114">
        <v>2018</v>
      </c>
      <c r="F5" s="114">
        <v>2019</v>
      </c>
      <c r="G5" s="114">
        <v>2021</v>
      </c>
      <c r="H5" s="114">
        <v>2022</v>
      </c>
      <c r="I5" s="114">
        <v>2023</v>
      </c>
      <c r="J5" s="233">
        <v>2024</v>
      </c>
      <c r="K5" s="93" t="s">
        <v>53</v>
      </c>
      <c r="L5" s="93" t="s">
        <v>54</v>
      </c>
      <c r="M5" s="228">
        <v>2023</v>
      </c>
      <c r="N5" s="230">
        <v>2024</v>
      </c>
      <c r="O5" s="228" t="s">
        <v>84</v>
      </c>
      <c r="P5" s="234" t="s">
        <v>85</v>
      </c>
      <c r="Q5" s="229" t="s">
        <v>86</v>
      </c>
      <c r="R5" s="230" t="s">
        <v>87</v>
      </c>
      <c r="S5" s="92" t="s">
        <v>55</v>
      </c>
      <c r="T5" s="93" t="s">
        <v>56</v>
      </c>
      <c r="U5" s="93" t="s">
        <v>57</v>
      </c>
      <c r="V5" s="57" t="s">
        <v>58</v>
      </c>
      <c r="W5" s="114">
        <v>2022</v>
      </c>
      <c r="X5" s="235">
        <v>2023</v>
      </c>
      <c r="Y5" s="114">
        <v>2024</v>
      </c>
      <c r="Z5" s="236">
        <v>2018</v>
      </c>
      <c r="AA5" s="140">
        <v>2019</v>
      </c>
      <c r="AB5" s="114">
        <v>2021</v>
      </c>
      <c r="AC5" s="114">
        <v>2022</v>
      </c>
      <c r="AD5" s="114">
        <v>2023</v>
      </c>
      <c r="AE5" s="114">
        <v>2024</v>
      </c>
      <c r="AF5" s="88"/>
      <c r="AG5" s="88"/>
      <c r="AH5" s="88"/>
      <c r="AI5" s="88"/>
      <c r="AJ5" s="88"/>
      <c r="AK5" s="88"/>
      <c r="AL5" s="88"/>
      <c r="AM5" s="88"/>
      <c r="AN5" s="88"/>
      <c r="AO5" s="114"/>
      <c r="AP5" s="88"/>
      <c r="AQ5" s="88"/>
      <c r="AR5" s="88"/>
      <c r="AS5" s="88"/>
      <c r="AT5" s="88"/>
      <c r="AU5" s="88"/>
      <c r="AV5" s="88"/>
      <c r="AW5" s="88"/>
    </row>
    <row r="6" spans="1:49" ht="15" x14ac:dyDescent="0.25">
      <c r="A6" s="88"/>
      <c r="B6" s="88"/>
      <c r="C6" s="237" t="s">
        <v>73</v>
      </c>
      <c r="D6" s="238" t="s">
        <v>88</v>
      </c>
      <c r="E6" s="101">
        <v>4.25</v>
      </c>
      <c r="F6" s="101">
        <v>4.25</v>
      </c>
      <c r="G6" s="101">
        <v>5.25</v>
      </c>
      <c r="H6" s="101">
        <v>4.6151176860443064</v>
      </c>
      <c r="I6" s="101">
        <v>5.3037716562855932</v>
      </c>
      <c r="J6" s="239" t="s">
        <v>44</v>
      </c>
      <c r="K6" s="240">
        <f>I6/H6-1</f>
        <v>0.14921699013737255</v>
      </c>
      <c r="L6" s="241"/>
      <c r="M6" s="96">
        <v>0.61619667891626773</v>
      </c>
      <c r="N6" s="214">
        <v>0.2140872096444188</v>
      </c>
      <c r="O6" s="68">
        <f>I6-1.96*M6</f>
        <v>4.0960261656097083</v>
      </c>
      <c r="P6" s="69">
        <f>I6+1.96*M6</f>
        <v>6.5115171469614781</v>
      </c>
      <c r="Q6" s="201" t="s">
        <v>44</v>
      </c>
      <c r="R6" s="201" t="s">
        <v>44</v>
      </c>
      <c r="S6" s="242">
        <v>0.17499999999999999</v>
      </c>
      <c r="T6" s="243">
        <v>0.68100000000000005</v>
      </c>
      <c r="U6" s="206" t="s">
        <v>44</v>
      </c>
      <c r="V6" s="244" t="s">
        <v>44</v>
      </c>
      <c r="W6" s="101">
        <v>4.5</v>
      </c>
      <c r="X6" s="101">
        <v>5</v>
      </c>
      <c r="Y6" s="201" t="s">
        <v>44</v>
      </c>
      <c r="Z6" s="245">
        <v>22</v>
      </c>
      <c r="AA6" s="246">
        <v>21</v>
      </c>
      <c r="AB6" s="247">
        <v>13</v>
      </c>
      <c r="AC6" s="246">
        <v>14</v>
      </c>
      <c r="AD6" s="106">
        <v>11</v>
      </c>
      <c r="AE6" s="109">
        <v>6</v>
      </c>
      <c r="AF6" s="197"/>
      <c r="AG6" s="197"/>
      <c r="AH6" s="107"/>
      <c r="AI6" s="88"/>
      <c r="AJ6" s="88"/>
      <c r="AK6" s="88"/>
      <c r="AL6" s="88"/>
      <c r="AM6" s="88"/>
      <c r="AN6" s="88"/>
      <c r="AO6" s="107"/>
      <c r="AP6" s="88"/>
      <c r="AQ6" s="88"/>
      <c r="AR6" s="88"/>
      <c r="AS6" s="88"/>
      <c r="AT6" s="107"/>
      <c r="AU6" s="88"/>
      <c r="AV6" s="88"/>
      <c r="AW6" s="107"/>
    </row>
    <row r="7" spans="1:49" ht="15" x14ac:dyDescent="0.2">
      <c r="A7" s="88"/>
      <c r="B7" s="88"/>
      <c r="C7" s="237" t="s">
        <v>73</v>
      </c>
      <c r="D7" s="238" t="s">
        <v>89</v>
      </c>
      <c r="E7" s="101">
        <v>4.25</v>
      </c>
      <c r="F7" s="101">
        <v>4.5</v>
      </c>
      <c r="G7" s="101">
        <v>5</v>
      </c>
      <c r="H7" s="101">
        <v>4.9276767283610283</v>
      </c>
      <c r="I7" s="101">
        <v>4.9858384368421182</v>
      </c>
      <c r="J7" s="101">
        <v>5.5067962961580976</v>
      </c>
      <c r="K7" s="248">
        <f>I7/H7-1</f>
        <v>1.1803069009446832E-2</v>
      </c>
      <c r="L7" s="249">
        <f t="shared" ref="L7:L71" si="0">J7/I7-1</f>
        <v>0.10448751316657967</v>
      </c>
      <c r="M7" s="100">
        <v>0.11716919042291001</v>
      </c>
      <c r="N7" s="214">
        <v>0.17858354779583349</v>
      </c>
      <c r="O7" s="68">
        <f>I7-1.96*M7</f>
        <v>4.7561868236132145</v>
      </c>
      <c r="P7" s="69">
        <f>I7+1.96*M7</f>
        <v>5.215490050071022</v>
      </c>
      <c r="Q7" s="69">
        <f t="shared" ref="Q7:Q70" si="1">J7-1.96*N7</f>
        <v>5.1567725424782642</v>
      </c>
      <c r="R7" s="70">
        <f t="shared" ref="R7:R70" si="2">J7+1.96*N7</f>
        <v>5.856820049837931</v>
      </c>
      <c r="S7" s="250">
        <v>0.82000000000000006</v>
      </c>
      <c r="T7" s="251">
        <v>0.254</v>
      </c>
      <c r="U7" s="251">
        <v>6.0000000000000001E-3</v>
      </c>
      <c r="V7" s="252">
        <v>1.9E-2</v>
      </c>
      <c r="W7" s="101">
        <v>4.5</v>
      </c>
      <c r="X7" s="101">
        <v>5</v>
      </c>
      <c r="Y7" s="101">
        <v>5.5</v>
      </c>
      <c r="Z7" s="253">
        <v>70</v>
      </c>
      <c r="AA7" s="222">
        <v>91</v>
      </c>
      <c r="AB7" s="221">
        <v>82</v>
      </c>
      <c r="AC7" s="222">
        <v>60</v>
      </c>
      <c r="AD7" s="109">
        <v>52</v>
      </c>
      <c r="AE7" s="109">
        <v>32</v>
      </c>
      <c r="AF7" s="197"/>
      <c r="AG7" s="197"/>
      <c r="AH7" s="107"/>
      <c r="AI7" s="88"/>
      <c r="AJ7" s="88"/>
      <c r="AK7" s="88"/>
      <c r="AL7" s="88"/>
      <c r="AM7" s="88"/>
      <c r="AN7" s="88"/>
      <c r="AO7" s="107"/>
      <c r="AP7" s="88"/>
      <c r="AQ7" s="88"/>
      <c r="AR7" s="88"/>
      <c r="AS7" s="88"/>
      <c r="AT7" s="107"/>
      <c r="AU7" s="88"/>
      <c r="AV7" s="88"/>
      <c r="AW7" s="107"/>
    </row>
    <row r="8" spans="1:49" ht="15" x14ac:dyDescent="0.2">
      <c r="A8" s="88"/>
      <c r="B8" s="88"/>
      <c r="C8" s="237" t="s">
        <v>73</v>
      </c>
      <c r="D8" s="238" t="s">
        <v>90</v>
      </c>
      <c r="E8" s="101">
        <v>4.5</v>
      </c>
      <c r="F8" s="101">
        <v>4.75</v>
      </c>
      <c r="G8" s="101">
        <v>5.25</v>
      </c>
      <c r="H8" s="101">
        <v>5.6841505291398207</v>
      </c>
      <c r="I8" s="101">
        <v>5.5039583287925744</v>
      </c>
      <c r="J8" s="101">
        <v>6.2804603966741732</v>
      </c>
      <c r="K8" s="248">
        <f>I8/H8-1</f>
        <v>-3.1700814294676083E-2</v>
      </c>
      <c r="L8" s="249">
        <f t="shared" si="0"/>
        <v>0.14108065895403366</v>
      </c>
      <c r="M8" s="100">
        <v>0.54479447538329828</v>
      </c>
      <c r="N8" s="214">
        <v>0.60589972928416524</v>
      </c>
      <c r="O8" s="68">
        <f>I8-1.96*M8</f>
        <v>4.43616115704131</v>
      </c>
      <c r="P8" s="69">
        <f>I8+1.96*M8</f>
        <v>6.5717555005438388</v>
      </c>
      <c r="Q8" s="69">
        <f t="shared" si="1"/>
        <v>5.0928969272772093</v>
      </c>
      <c r="R8" s="70">
        <f t="shared" si="2"/>
        <v>7.4680238660711371</v>
      </c>
      <c r="S8" s="250">
        <v>0.78700000000000003</v>
      </c>
      <c r="T8" s="251">
        <v>0.17799999999999999</v>
      </c>
      <c r="U8" s="251">
        <v>0.308</v>
      </c>
      <c r="V8" s="252">
        <v>0.246</v>
      </c>
      <c r="W8" s="101">
        <v>5.3</v>
      </c>
      <c r="X8" s="101">
        <v>4.5</v>
      </c>
      <c r="Y8" s="101">
        <v>5</v>
      </c>
      <c r="Z8" s="253">
        <v>17</v>
      </c>
      <c r="AA8" s="222">
        <v>25</v>
      </c>
      <c r="AB8" s="221">
        <v>23</v>
      </c>
      <c r="AC8" s="222">
        <v>23</v>
      </c>
      <c r="AD8" s="109">
        <v>21</v>
      </c>
      <c r="AE8" s="109">
        <v>14</v>
      </c>
      <c r="AF8" s="197"/>
      <c r="AG8" s="197"/>
      <c r="AH8" s="107"/>
      <c r="AI8" s="88"/>
      <c r="AJ8" s="88"/>
      <c r="AK8" s="88"/>
      <c r="AL8" s="88"/>
      <c r="AM8" s="88"/>
      <c r="AN8" s="88"/>
      <c r="AO8" s="107"/>
      <c r="AP8" s="88"/>
      <c r="AQ8" s="88"/>
      <c r="AR8" s="88"/>
      <c r="AS8" s="88"/>
      <c r="AT8" s="107"/>
      <c r="AU8" s="88"/>
      <c r="AV8" s="88"/>
      <c r="AW8" s="107"/>
    </row>
    <row r="9" spans="1:49" ht="15" x14ac:dyDescent="0.25">
      <c r="A9" s="88"/>
      <c r="B9" s="88"/>
      <c r="C9" s="237" t="s">
        <v>73</v>
      </c>
      <c r="D9" s="238" t="s">
        <v>91</v>
      </c>
      <c r="E9" s="101">
        <v>4.75</v>
      </c>
      <c r="F9" s="101">
        <v>4</v>
      </c>
      <c r="G9" s="101">
        <v>5</v>
      </c>
      <c r="H9" s="101">
        <v>5.0153936132302297</v>
      </c>
      <c r="I9" s="101">
        <v>5.6024242574993526</v>
      </c>
      <c r="J9" s="239" t="s">
        <v>44</v>
      </c>
      <c r="K9" s="248">
        <f>I9/H9-1</f>
        <v>0.11704577736841637</v>
      </c>
      <c r="L9" s="249"/>
      <c r="M9" s="100">
        <v>0.24562283792920539</v>
      </c>
      <c r="N9" s="214">
        <v>0.18257418583505541</v>
      </c>
      <c r="O9" s="68">
        <f>I9-1.96*M9</f>
        <v>5.12100349515811</v>
      </c>
      <c r="P9" s="69">
        <f>I9+1.96*M9</f>
        <v>6.0838450198405951</v>
      </c>
      <c r="Q9" s="201" t="s">
        <v>44</v>
      </c>
      <c r="R9" s="201" t="s">
        <v>44</v>
      </c>
      <c r="S9" s="250">
        <v>0.188</v>
      </c>
      <c r="T9" s="251">
        <v>0.60199999999999998</v>
      </c>
      <c r="U9" s="201" t="s">
        <v>44</v>
      </c>
      <c r="V9" s="254" t="s">
        <v>44</v>
      </c>
      <c r="W9" s="101">
        <v>5</v>
      </c>
      <c r="X9" s="101">
        <v>5.5</v>
      </c>
      <c r="Y9" s="201" t="s">
        <v>44</v>
      </c>
      <c r="Z9" s="253">
        <v>17</v>
      </c>
      <c r="AA9" s="222">
        <v>17</v>
      </c>
      <c r="AB9" s="221">
        <v>13</v>
      </c>
      <c r="AC9" s="222">
        <v>14</v>
      </c>
      <c r="AD9" s="109">
        <v>11</v>
      </c>
      <c r="AE9" s="109">
        <v>6</v>
      </c>
      <c r="AF9" s="197"/>
      <c r="AG9" s="197"/>
      <c r="AH9" s="107"/>
      <c r="AI9" s="88"/>
      <c r="AJ9" s="88"/>
      <c r="AK9" s="88"/>
      <c r="AL9" s="88"/>
      <c r="AM9" s="88"/>
      <c r="AN9" s="88"/>
      <c r="AO9" s="107"/>
      <c r="AP9" s="88"/>
      <c r="AQ9" s="88"/>
      <c r="AR9" s="88"/>
      <c r="AS9" s="88"/>
      <c r="AT9" s="107"/>
      <c r="AU9" s="88"/>
      <c r="AV9" s="88"/>
      <c r="AW9" s="107"/>
    </row>
    <row r="10" spans="1:49" ht="15" x14ac:dyDescent="0.25">
      <c r="A10" s="88"/>
      <c r="B10" s="88"/>
      <c r="C10" s="237" t="s">
        <v>73</v>
      </c>
      <c r="D10" s="238" t="s">
        <v>92</v>
      </c>
      <c r="E10" s="101">
        <v>4</v>
      </c>
      <c r="F10" s="101">
        <v>4.5</v>
      </c>
      <c r="G10" s="101">
        <v>4.5</v>
      </c>
      <c r="H10" s="101">
        <v>4.8623061220851378</v>
      </c>
      <c r="I10" s="101" t="s">
        <v>44</v>
      </c>
      <c r="J10" s="239" t="s">
        <v>44</v>
      </c>
      <c r="K10" s="248" t="s">
        <v>44</v>
      </c>
      <c r="L10" s="249"/>
      <c r="M10" s="255" t="s">
        <v>44</v>
      </c>
      <c r="N10" s="201" t="s">
        <v>44</v>
      </c>
      <c r="O10" s="256" t="s">
        <v>44</v>
      </c>
      <c r="P10" s="257" t="s">
        <v>44</v>
      </c>
      <c r="Q10" s="257" t="s">
        <v>44</v>
      </c>
      <c r="R10" s="257" t="s">
        <v>44</v>
      </c>
      <c r="S10" s="258" t="s">
        <v>44</v>
      </c>
      <c r="T10" s="201" t="s">
        <v>44</v>
      </c>
      <c r="U10" s="201" t="s">
        <v>44</v>
      </c>
      <c r="V10" s="254" t="s">
        <v>44</v>
      </c>
      <c r="W10" s="101">
        <v>4.5</v>
      </c>
      <c r="X10" s="101" t="s">
        <v>44</v>
      </c>
      <c r="Y10" s="201" t="s">
        <v>44</v>
      </c>
      <c r="Z10" s="253">
        <v>15</v>
      </c>
      <c r="AA10" s="222">
        <v>19</v>
      </c>
      <c r="AB10" s="221">
        <v>14</v>
      </c>
      <c r="AC10" s="222">
        <v>16</v>
      </c>
      <c r="AD10" s="109">
        <v>9</v>
      </c>
      <c r="AE10" s="109">
        <v>7</v>
      </c>
      <c r="AF10" s="197"/>
      <c r="AG10" s="197"/>
      <c r="AH10" s="107"/>
      <c r="AI10" s="88"/>
      <c r="AJ10" s="88"/>
      <c r="AK10" s="88"/>
      <c r="AL10" s="88"/>
      <c r="AM10" s="88"/>
      <c r="AN10" s="88"/>
      <c r="AO10" s="107"/>
      <c r="AP10" s="88"/>
      <c r="AQ10" s="88"/>
      <c r="AR10" s="88"/>
      <c r="AS10" s="88"/>
      <c r="AT10" s="107"/>
      <c r="AU10" s="88"/>
      <c r="AV10" s="88"/>
      <c r="AW10" s="107"/>
    </row>
    <row r="11" spans="1:49" ht="15" x14ac:dyDescent="0.2">
      <c r="A11" s="88"/>
      <c r="B11" s="88"/>
      <c r="C11" s="237" t="s">
        <v>73</v>
      </c>
      <c r="D11" s="238" t="s">
        <v>93</v>
      </c>
      <c r="E11" s="101">
        <v>4.25</v>
      </c>
      <c r="F11" s="101">
        <v>4.75</v>
      </c>
      <c r="G11" s="101">
        <v>4.75</v>
      </c>
      <c r="H11" s="101">
        <v>4.7701444175805543</v>
      </c>
      <c r="I11" s="101">
        <v>5.4470549100148213</v>
      </c>
      <c r="J11" s="101">
        <v>5.5754746043324062</v>
      </c>
      <c r="K11" s="248">
        <f t="shared" ref="K11:K43" si="3">I11/H11-1</f>
        <v>0.14190566011785455</v>
      </c>
      <c r="L11" s="249">
        <f t="shared" si="0"/>
        <v>2.3575986737617738E-2</v>
      </c>
      <c r="M11" s="100">
        <v>0.30256064930945692</v>
      </c>
      <c r="N11" s="214">
        <v>0.26906816623208368</v>
      </c>
      <c r="O11" s="68">
        <f t="shared" ref="O11:O43" si="4">I11-1.96*M11</f>
        <v>4.854036037368286</v>
      </c>
      <c r="P11" s="69">
        <f t="shared" ref="P11:P43" si="5">I11+1.96*M11</f>
        <v>6.0400737826613566</v>
      </c>
      <c r="Q11" s="69">
        <f t="shared" si="1"/>
        <v>5.0481009985175218</v>
      </c>
      <c r="R11" s="70">
        <f t="shared" si="2"/>
        <v>6.1028482101472905</v>
      </c>
      <c r="S11" s="250">
        <v>2.5000000000000001E-2</v>
      </c>
      <c r="T11" s="251">
        <v>0.44800000000000001</v>
      </c>
      <c r="U11" s="251">
        <v>0.71899999999999997</v>
      </c>
      <c r="V11" s="252">
        <v>0.80800000000000005</v>
      </c>
      <c r="W11" s="101">
        <v>4.5</v>
      </c>
      <c r="X11" s="101">
        <v>5</v>
      </c>
      <c r="Y11" s="101">
        <v>5.5</v>
      </c>
      <c r="Z11" s="253">
        <v>37</v>
      </c>
      <c r="AA11" s="222">
        <v>51</v>
      </c>
      <c r="AB11" s="221">
        <v>39</v>
      </c>
      <c r="AC11" s="222">
        <v>32</v>
      </c>
      <c r="AD11" s="109">
        <v>33</v>
      </c>
      <c r="AE11" s="109">
        <v>22</v>
      </c>
      <c r="AF11" s="197"/>
      <c r="AG11" s="197"/>
      <c r="AH11" s="107"/>
      <c r="AI11" s="88"/>
      <c r="AJ11" s="88"/>
      <c r="AK11" s="88"/>
      <c r="AL11" s="88"/>
      <c r="AM11" s="88"/>
      <c r="AN11" s="88"/>
      <c r="AO11" s="107"/>
      <c r="AP11" s="88"/>
      <c r="AQ11" s="88"/>
      <c r="AR11" s="88"/>
      <c r="AS11" s="88"/>
      <c r="AT11" s="107"/>
      <c r="AU11" s="88"/>
      <c r="AV11" s="88"/>
      <c r="AW11" s="107"/>
    </row>
    <row r="12" spans="1:49" ht="15" x14ac:dyDescent="0.2">
      <c r="A12" s="88"/>
      <c r="B12" s="88"/>
      <c r="C12" s="237" t="s">
        <v>73</v>
      </c>
      <c r="D12" s="238" t="s">
        <v>94</v>
      </c>
      <c r="E12" s="101">
        <v>4.5</v>
      </c>
      <c r="F12" s="101">
        <v>4.75</v>
      </c>
      <c r="G12" s="101">
        <v>4.75</v>
      </c>
      <c r="H12" s="101">
        <v>5.0759198940918235</v>
      </c>
      <c r="I12" s="101">
        <v>5.4533460646603551</v>
      </c>
      <c r="J12" s="101">
        <v>6.2293714042782691</v>
      </c>
      <c r="K12" s="248">
        <f t="shared" si="3"/>
        <v>7.4356210981154636E-2</v>
      </c>
      <c r="L12" s="249">
        <f t="shared" si="0"/>
        <v>0.14230260291875441</v>
      </c>
      <c r="M12" s="100">
        <v>0.1970527005748485</v>
      </c>
      <c r="N12" s="214">
        <v>0.37883763765074718</v>
      </c>
      <c r="O12" s="68">
        <v>5.0671227715336524</v>
      </c>
      <c r="P12" s="69">
        <v>5.8395693577870578</v>
      </c>
      <c r="Q12" s="69">
        <f t="shared" si="1"/>
        <v>5.4868496344828044</v>
      </c>
      <c r="R12" s="70">
        <f t="shared" si="2"/>
        <v>6.9718931740737338</v>
      </c>
      <c r="S12" s="250">
        <v>0.13100000000000001</v>
      </c>
      <c r="T12" s="251">
        <v>0.75900000000000001</v>
      </c>
      <c r="U12" s="251">
        <v>5.3999999999999999E-2</v>
      </c>
      <c r="V12" s="252">
        <v>0.109</v>
      </c>
      <c r="W12" s="101">
        <v>5</v>
      </c>
      <c r="X12" s="101">
        <v>5</v>
      </c>
      <c r="Y12" s="101">
        <v>5.5</v>
      </c>
      <c r="Z12" s="253">
        <v>36</v>
      </c>
      <c r="AA12" s="222">
        <v>36</v>
      </c>
      <c r="AB12" s="221">
        <v>32</v>
      </c>
      <c r="AC12" s="222">
        <v>28</v>
      </c>
      <c r="AD12" s="109">
        <v>27</v>
      </c>
      <c r="AE12" s="109">
        <v>18</v>
      </c>
      <c r="AF12" s="197"/>
      <c r="AG12" s="197"/>
      <c r="AH12" s="107"/>
      <c r="AI12" s="88"/>
      <c r="AJ12" s="88"/>
      <c r="AK12" s="88"/>
      <c r="AL12" s="88"/>
      <c r="AM12" s="88"/>
      <c r="AN12" s="88"/>
      <c r="AO12" s="107"/>
      <c r="AP12" s="88"/>
      <c r="AQ12" s="88"/>
      <c r="AR12" s="88"/>
      <c r="AS12" s="88"/>
      <c r="AT12" s="107"/>
      <c r="AU12" s="88"/>
      <c r="AV12" s="88"/>
      <c r="AW12" s="107"/>
    </row>
    <row r="13" spans="1:49" ht="15" x14ac:dyDescent="0.2">
      <c r="A13" s="88"/>
      <c r="B13" s="88"/>
      <c r="C13" s="237" t="s">
        <v>73</v>
      </c>
      <c r="D13" s="238" t="s">
        <v>95</v>
      </c>
      <c r="E13" s="101">
        <v>4.25</v>
      </c>
      <c r="F13" s="101">
        <v>4.75</v>
      </c>
      <c r="G13" s="101">
        <v>5</v>
      </c>
      <c r="H13" s="101">
        <v>5.0073463255432005</v>
      </c>
      <c r="I13" s="101">
        <v>5.4052616388064036</v>
      </c>
      <c r="J13" s="101">
        <v>4.9730933156161212</v>
      </c>
      <c r="K13" s="248">
        <f t="shared" si="3"/>
        <v>7.9466305582535757E-2</v>
      </c>
      <c r="L13" s="249">
        <f t="shared" si="0"/>
        <v>-7.995326629289945E-2</v>
      </c>
      <c r="M13" s="100">
        <v>0.19384831012600989</v>
      </c>
      <c r="N13" s="214">
        <v>0.22420765794542699</v>
      </c>
      <c r="O13" s="68">
        <v>5.0253189509594245</v>
      </c>
      <c r="P13" s="69">
        <v>5.7852043266533828</v>
      </c>
      <c r="Q13" s="69">
        <f t="shared" si="1"/>
        <v>4.5336463060430843</v>
      </c>
      <c r="R13" s="70">
        <f t="shared" si="2"/>
        <v>5.4125403251891582</v>
      </c>
      <c r="S13" s="250">
        <v>0.191</v>
      </c>
      <c r="T13" s="251">
        <v>0.79700000000000004</v>
      </c>
      <c r="U13" s="251">
        <v>0.16300000000000001</v>
      </c>
      <c r="V13" s="252">
        <v>8.6000000000000007E-2</v>
      </c>
      <c r="W13" s="101">
        <v>4.75</v>
      </c>
      <c r="X13" s="101">
        <v>5</v>
      </c>
      <c r="Y13" s="101">
        <v>4.5</v>
      </c>
      <c r="Z13" s="253">
        <v>55</v>
      </c>
      <c r="AA13" s="222">
        <v>63</v>
      </c>
      <c r="AB13" s="221">
        <v>56</v>
      </c>
      <c r="AC13" s="222">
        <v>50</v>
      </c>
      <c r="AD13" s="109">
        <v>32</v>
      </c>
      <c r="AE13" s="109">
        <v>31</v>
      </c>
      <c r="AF13" s="197"/>
      <c r="AG13" s="197"/>
      <c r="AH13" s="107"/>
      <c r="AI13" s="88"/>
      <c r="AJ13" s="88"/>
      <c r="AK13" s="88"/>
      <c r="AL13" s="88"/>
      <c r="AM13" s="88"/>
      <c r="AN13" s="88"/>
      <c r="AO13" s="107"/>
      <c r="AP13" s="88"/>
      <c r="AQ13" s="88"/>
      <c r="AR13" s="88"/>
      <c r="AS13" s="88"/>
      <c r="AT13" s="107"/>
      <c r="AU13" s="88"/>
      <c r="AV13" s="88"/>
      <c r="AW13" s="107"/>
    </row>
    <row r="14" spans="1:49" ht="15" x14ac:dyDescent="0.2">
      <c r="A14" s="88"/>
      <c r="B14" s="88"/>
      <c r="C14" s="237" t="s">
        <v>73</v>
      </c>
      <c r="D14" s="238" t="s">
        <v>96</v>
      </c>
      <c r="E14" s="101">
        <v>4</v>
      </c>
      <c r="F14" s="101">
        <v>5</v>
      </c>
      <c r="G14" s="101">
        <v>4.75</v>
      </c>
      <c r="H14" s="101">
        <v>4.9365831102689635</v>
      </c>
      <c r="I14" s="101">
        <v>5.2729537321436517</v>
      </c>
      <c r="J14" s="101">
        <v>6.1409897778223703</v>
      </c>
      <c r="K14" s="248">
        <f t="shared" si="3"/>
        <v>6.8138348805467874E-2</v>
      </c>
      <c r="L14" s="249">
        <f t="shared" si="0"/>
        <v>0.16462045558776972</v>
      </c>
      <c r="M14" s="100">
        <v>0.34401066957320198</v>
      </c>
      <c r="N14" s="214">
        <v>0.77724646251498863</v>
      </c>
      <c r="O14" s="68">
        <v>4.598692819780176</v>
      </c>
      <c r="P14" s="69">
        <v>5.9472146445071274</v>
      </c>
      <c r="Q14" s="69">
        <f t="shared" si="1"/>
        <v>4.6175867112929927</v>
      </c>
      <c r="R14" s="70">
        <f t="shared" si="2"/>
        <v>7.6643928443517479</v>
      </c>
      <c r="S14" s="250">
        <v>0.441</v>
      </c>
      <c r="T14" s="251">
        <v>0.78200000000000003</v>
      </c>
      <c r="U14" s="251">
        <v>0.26</v>
      </c>
      <c r="V14" s="252">
        <v>0.53200000000000003</v>
      </c>
      <c r="W14" s="101">
        <v>4.5</v>
      </c>
      <c r="X14" s="101">
        <v>5</v>
      </c>
      <c r="Y14" s="101">
        <v>5.5</v>
      </c>
      <c r="Z14" s="253">
        <v>32</v>
      </c>
      <c r="AA14" s="222">
        <v>41</v>
      </c>
      <c r="AB14" s="221">
        <v>26</v>
      </c>
      <c r="AC14" s="222">
        <v>18</v>
      </c>
      <c r="AD14" s="109">
        <v>23</v>
      </c>
      <c r="AE14" s="109">
        <v>15</v>
      </c>
      <c r="AF14" s="197"/>
      <c r="AG14" s="197"/>
      <c r="AH14" s="107"/>
      <c r="AI14" s="88"/>
      <c r="AJ14" s="88"/>
      <c r="AK14" s="88"/>
      <c r="AL14" s="88"/>
      <c r="AM14" s="88"/>
      <c r="AN14" s="88"/>
      <c r="AO14" s="107"/>
      <c r="AP14" s="88"/>
      <c r="AQ14" s="88"/>
      <c r="AR14" s="88"/>
      <c r="AS14" s="88"/>
      <c r="AT14" s="107"/>
      <c r="AU14" s="88"/>
      <c r="AV14" s="88"/>
      <c r="AW14" s="107"/>
    </row>
    <row r="15" spans="1:49" ht="15" x14ac:dyDescent="0.25">
      <c r="A15" s="88"/>
      <c r="B15" s="88"/>
      <c r="C15" s="237" t="s">
        <v>73</v>
      </c>
      <c r="D15" s="238" t="s">
        <v>97</v>
      </c>
      <c r="E15" s="101">
        <v>4.75</v>
      </c>
      <c r="F15" s="101">
        <v>6</v>
      </c>
      <c r="G15" s="101">
        <v>4.75</v>
      </c>
      <c r="H15" s="101">
        <v>5.0315691888661114</v>
      </c>
      <c r="I15" s="101">
        <v>5.456463578529255</v>
      </c>
      <c r="J15" s="239" t="s">
        <v>44</v>
      </c>
      <c r="K15" s="248">
        <f t="shared" si="3"/>
        <v>8.4445701472882995E-2</v>
      </c>
      <c r="L15" s="249"/>
      <c r="M15" s="100">
        <v>0.27851019603046723</v>
      </c>
      <c r="N15" s="201" t="s">
        <v>44</v>
      </c>
      <c r="O15" s="68">
        <v>4.9105835943095393</v>
      </c>
      <c r="P15" s="69">
        <v>6.0023435627489707</v>
      </c>
      <c r="Q15" s="69"/>
      <c r="R15" s="70"/>
      <c r="S15" s="250">
        <v>0.16400000000000001</v>
      </c>
      <c r="T15" s="251">
        <v>0.90800000000000003</v>
      </c>
      <c r="U15" s="201" t="s">
        <v>44</v>
      </c>
      <c r="V15" s="254" t="s">
        <v>44</v>
      </c>
      <c r="W15" s="101">
        <v>5</v>
      </c>
      <c r="X15" s="101">
        <v>5</v>
      </c>
      <c r="Y15" s="201" t="s">
        <v>44</v>
      </c>
      <c r="Z15" s="253">
        <v>23</v>
      </c>
      <c r="AA15" s="222">
        <v>22</v>
      </c>
      <c r="AB15" s="221">
        <v>10</v>
      </c>
      <c r="AC15" s="222">
        <v>14</v>
      </c>
      <c r="AD15" s="109">
        <v>12</v>
      </c>
      <c r="AE15" s="109">
        <v>6</v>
      </c>
      <c r="AF15" s="197"/>
      <c r="AG15" s="197"/>
      <c r="AH15" s="107"/>
      <c r="AI15" s="88"/>
      <c r="AJ15" s="88"/>
      <c r="AK15" s="88"/>
      <c r="AL15" s="88"/>
      <c r="AM15" s="88"/>
      <c r="AN15" s="88"/>
      <c r="AO15" s="107"/>
      <c r="AP15" s="88"/>
      <c r="AQ15" s="88"/>
      <c r="AR15" s="88"/>
      <c r="AS15" s="88"/>
      <c r="AT15" s="107"/>
      <c r="AU15" s="88"/>
      <c r="AV15" s="88"/>
      <c r="AW15" s="107"/>
    </row>
    <row r="16" spans="1:49" ht="15" x14ac:dyDescent="0.2">
      <c r="A16" s="88"/>
      <c r="B16" s="88"/>
      <c r="C16" s="237" t="s">
        <v>73</v>
      </c>
      <c r="D16" s="238" t="s">
        <v>98</v>
      </c>
      <c r="E16" s="101">
        <v>4.25</v>
      </c>
      <c r="F16" s="101">
        <v>4.75</v>
      </c>
      <c r="G16" s="101">
        <v>5.75</v>
      </c>
      <c r="H16" s="101">
        <v>4.9197287042307352</v>
      </c>
      <c r="I16" s="101">
        <v>5.3634559412353404</v>
      </c>
      <c r="J16" s="101">
        <v>5.6017322374066776</v>
      </c>
      <c r="K16" s="248">
        <f t="shared" si="3"/>
        <v>9.0193436199646593E-2</v>
      </c>
      <c r="L16" s="249">
        <f t="shared" si="0"/>
        <v>4.4425888602798169E-2</v>
      </c>
      <c r="M16" s="100">
        <v>0.3163898484968885</v>
      </c>
      <c r="N16" s="214">
        <v>0.56737909155217559</v>
      </c>
      <c r="O16" s="68">
        <v>4.7433318381814393</v>
      </c>
      <c r="P16" s="69">
        <v>5.9835800442892415</v>
      </c>
      <c r="Q16" s="69">
        <f t="shared" si="1"/>
        <v>4.4896692179644138</v>
      </c>
      <c r="R16" s="70">
        <f t="shared" si="2"/>
        <v>6.7137952568489414</v>
      </c>
      <c r="S16" s="250">
        <v>0.28899999999999998</v>
      </c>
      <c r="T16" s="251">
        <v>0.95100000000000007</v>
      </c>
      <c r="U16" s="251">
        <v>0.69700000000000006</v>
      </c>
      <c r="V16" s="252">
        <v>0.96</v>
      </c>
      <c r="W16" s="101">
        <v>4.5</v>
      </c>
      <c r="X16" s="101">
        <v>5</v>
      </c>
      <c r="Y16" s="101">
        <v>5</v>
      </c>
      <c r="Z16" s="253">
        <v>34</v>
      </c>
      <c r="AA16" s="222">
        <v>30</v>
      </c>
      <c r="AB16" s="221">
        <v>28</v>
      </c>
      <c r="AC16" s="222">
        <v>27</v>
      </c>
      <c r="AD16" s="109">
        <v>24</v>
      </c>
      <c r="AE16" s="109">
        <v>13</v>
      </c>
      <c r="AF16" s="197"/>
      <c r="AG16" s="197"/>
      <c r="AH16" s="107"/>
      <c r="AI16" s="88"/>
      <c r="AJ16" s="88"/>
      <c r="AK16" s="88"/>
      <c r="AL16" s="88"/>
      <c r="AM16" s="88"/>
      <c r="AN16" s="88"/>
      <c r="AO16" s="107"/>
      <c r="AP16" s="88"/>
      <c r="AQ16" s="88"/>
      <c r="AR16" s="88"/>
      <c r="AS16" s="88"/>
      <c r="AT16" s="107"/>
      <c r="AU16" s="88"/>
      <c r="AV16" s="88"/>
      <c r="AW16" s="107"/>
    </row>
    <row r="17" spans="3:49" ht="15" x14ac:dyDescent="0.2">
      <c r="C17" s="237" t="s">
        <v>73</v>
      </c>
      <c r="D17" s="238" t="s">
        <v>99</v>
      </c>
      <c r="E17" s="101">
        <v>4</v>
      </c>
      <c r="F17" s="101">
        <v>4</v>
      </c>
      <c r="G17" s="101">
        <v>4.5</v>
      </c>
      <c r="H17" s="101">
        <v>4.6751156400359202</v>
      </c>
      <c r="I17" s="101">
        <v>5.0392189342745413</v>
      </c>
      <c r="J17" s="101">
        <v>5.704774724193431</v>
      </c>
      <c r="K17" s="248">
        <f t="shared" si="3"/>
        <v>7.7881131136217974E-2</v>
      </c>
      <c r="L17" s="249">
        <f t="shared" si="0"/>
        <v>0.13207518835748</v>
      </c>
      <c r="M17" s="100">
        <v>0.21866840882000541</v>
      </c>
      <c r="N17" s="214">
        <v>0.40541205247459861</v>
      </c>
      <c r="O17" s="68">
        <v>4.6106288529873307</v>
      </c>
      <c r="P17" s="69">
        <v>5.4678090155617518</v>
      </c>
      <c r="Q17" s="69">
        <f t="shared" si="1"/>
        <v>4.9101671013432178</v>
      </c>
      <c r="R17" s="70">
        <f t="shared" si="2"/>
        <v>6.4993823470436443</v>
      </c>
      <c r="S17" s="250">
        <v>0.13400000000000001</v>
      </c>
      <c r="T17" s="251">
        <v>0.65600000000000003</v>
      </c>
      <c r="U17" s="251">
        <v>0.122</v>
      </c>
      <c r="V17" s="252">
        <v>0.184</v>
      </c>
      <c r="W17" s="101">
        <v>4.5</v>
      </c>
      <c r="X17" s="101">
        <v>4.8</v>
      </c>
      <c r="Y17" s="101">
        <v>5.25</v>
      </c>
      <c r="Z17" s="253">
        <v>30</v>
      </c>
      <c r="AA17" s="222">
        <v>39</v>
      </c>
      <c r="AB17" s="221">
        <v>29</v>
      </c>
      <c r="AC17" s="222">
        <v>29</v>
      </c>
      <c r="AD17" s="109">
        <v>28</v>
      </c>
      <c r="AE17" s="109">
        <v>16</v>
      </c>
      <c r="AF17" s="197"/>
      <c r="AG17" s="197"/>
      <c r="AH17" s="107"/>
      <c r="AI17" s="88"/>
      <c r="AJ17" s="88"/>
      <c r="AK17" s="88"/>
      <c r="AL17" s="88"/>
      <c r="AM17" s="88"/>
      <c r="AN17" s="88"/>
      <c r="AO17" s="107"/>
      <c r="AP17" s="88"/>
      <c r="AQ17" s="88"/>
      <c r="AR17" s="88"/>
      <c r="AS17" s="88"/>
      <c r="AT17" s="107"/>
      <c r="AU17" s="88"/>
      <c r="AV17" s="88"/>
      <c r="AW17" s="107"/>
    </row>
    <row r="18" spans="3:49" ht="15" x14ac:dyDescent="0.25">
      <c r="C18" s="237" t="s">
        <v>74</v>
      </c>
      <c r="D18" s="238" t="s">
        <v>100</v>
      </c>
      <c r="E18" s="101">
        <v>4.5</v>
      </c>
      <c r="F18" s="101">
        <v>4.5</v>
      </c>
      <c r="G18" s="101">
        <v>5.5</v>
      </c>
      <c r="H18" s="101">
        <v>5.0007101260678306</v>
      </c>
      <c r="I18" s="101">
        <v>5.1829126315939034</v>
      </c>
      <c r="J18" s="239" t="s">
        <v>44</v>
      </c>
      <c r="K18" s="248">
        <f t="shared" si="3"/>
        <v>3.6435326370205523E-2</v>
      </c>
      <c r="L18" s="249"/>
      <c r="M18" s="100">
        <v>0.33648359859168792</v>
      </c>
      <c r="N18" s="201" t="s">
        <v>44</v>
      </c>
      <c r="O18" s="68">
        <v>4.5234047783541946</v>
      </c>
      <c r="P18" s="69">
        <v>5.8424204848336121</v>
      </c>
      <c r="Q18" s="201" t="s">
        <v>44</v>
      </c>
      <c r="R18" s="201" t="s">
        <v>44</v>
      </c>
      <c r="S18" s="250">
        <v>0.64400000000000002</v>
      </c>
      <c r="T18" s="251">
        <v>0.625</v>
      </c>
      <c r="U18" s="201" t="s">
        <v>44</v>
      </c>
      <c r="V18" s="254" t="s">
        <v>44</v>
      </c>
      <c r="W18" s="101">
        <v>4.5</v>
      </c>
      <c r="X18" s="101">
        <v>5</v>
      </c>
      <c r="Y18" s="201" t="s">
        <v>44</v>
      </c>
      <c r="Z18" s="253">
        <v>30</v>
      </c>
      <c r="AA18" s="222">
        <v>18</v>
      </c>
      <c r="AB18" s="221">
        <v>18</v>
      </c>
      <c r="AC18" s="222">
        <v>23</v>
      </c>
      <c r="AD18" s="109">
        <v>12</v>
      </c>
      <c r="AE18" s="109">
        <v>7</v>
      </c>
      <c r="AF18" s="197"/>
      <c r="AG18" s="197"/>
      <c r="AH18" s="107"/>
      <c r="AI18" s="88"/>
      <c r="AJ18" s="88"/>
      <c r="AK18" s="88"/>
      <c r="AL18" s="88"/>
      <c r="AM18" s="88"/>
      <c r="AN18" s="88"/>
      <c r="AO18" s="107"/>
      <c r="AP18" s="88"/>
      <c r="AQ18" s="88"/>
      <c r="AR18" s="88"/>
      <c r="AS18" s="88"/>
      <c r="AT18" s="107"/>
      <c r="AU18" s="88"/>
      <c r="AV18" s="88"/>
      <c r="AW18" s="107"/>
    </row>
    <row r="19" spans="3:49" ht="15" x14ac:dyDescent="0.25">
      <c r="C19" s="237" t="s">
        <v>74</v>
      </c>
      <c r="D19" s="238" t="s">
        <v>101</v>
      </c>
      <c r="E19" s="101">
        <v>4</v>
      </c>
      <c r="F19" s="101">
        <v>4</v>
      </c>
      <c r="G19" s="101">
        <v>4.25</v>
      </c>
      <c r="H19" s="101">
        <v>4.7266765291695938</v>
      </c>
      <c r="I19" s="101">
        <v>5.0415143485196809</v>
      </c>
      <c r="J19" s="239" t="s">
        <v>44</v>
      </c>
      <c r="K19" s="248">
        <f t="shared" si="3"/>
        <v>6.6608708551799234E-2</v>
      </c>
      <c r="L19" s="249"/>
      <c r="M19" s="100">
        <v>0.2053226627368088</v>
      </c>
      <c r="N19" s="201" t="s">
        <v>44</v>
      </c>
      <c r="O19" s="68">
        <f t="shared" si="4"/>
        <v>4.6390819295555357</v>
      </c>
      <c r="P19" s="69">
        <f t="shared" si="5"/>
        <v>5.4439467674838262</v>
      </c>
      <c r="Q19" s="201" t="s">
        <v>44</v>
      </c>
      <c r="R19" s="201" t="s">
        <v>44</v>
      </c>
      <c r="S19" s="250">
        <v>0.36599999999999999</v>
      </c>
      <c r="T19" s="251">
        <v>0.73099999999999998</v>
      </c>
      <c r="U19" s="201" t="s">
        <v>44</v>
      </c>
      <c r="V19" s="254" t="s">
        <v>44</v>
      </c>
      <c r="W19" s="101">
        <v>4.75</v>
      </c>
      <c r="X19" s="101">
        <v>5</v>
      </c>
      <c r="Y19" s="201" t="s">
        <v>44</v>
      </c>
      <c r="Z19" s="253">
        <v>30</v>
      </c>
      <c r="AA19" s="222">
        <v>24</v>
      </c>
      <c r="AB19" s="221">
        <v>25</v>
      </c>
      <c r="AC19" s="222">
        <v>15</v>
      </c>
      <c r="AD19" s="109">
        <v>16</v>
      </c>
      <c r="AE19" s="109">
        <v>8</v>
      </c>
      <c r="AF19" s="197"/>
      <c r="AG19" s="197"/>
      <c r="AH19" s="107"/>
      <c r="AI19" s="88"/>
      <c r="AJ19" s="88"/>
      <c r="AK19" s="88"/>
      <c r="AL19" s="88"/>
      <c r="AM19" s="88"/>
      <c r="AN19" s="88"/>
      <c r="AO19" s="107"/>
      <c r="AP19" s="88"/>
      <c r="AQ19" s="88"/>
      <c r="AR19" s="88"/>
      <c r="AS19" s="88"/>
      <c r="AT19" s="107"/>
      <c r="AU19" s="88"/>
      <c r="AV19" s="88"/>
      <c r="AW19" s="107"/>
    </row>
    <row r="20" spans="3:49" ht="15" x14ac:dyDescent="0.2">
      <c r="C20" s="237" t="s">
        <v>74</v>
      </c>
      <c r="D20" s="238" t="s">
        <v>102</v>
      </c>
      <c r="E20" s="101">
        <v>4.5</v>
      </c>
      <c r="F20" s="101">
        <v>5</v>
      </c>
      <c r="G20" s="101">
        <v>6.5</v>
      </c>
      <c r="H20" s="101">
        <v>5.1634613259516868</v>
      </c>
      <c r="I20" s="101">
        <v>5.3734264208127662</v>
      </c>
      <c r="J20" s="101">
        <v>6.2121072769715466</v>
      </c>
      <c r="K20" s="248">
        <f t="shared" si="3"/>
        <v>4.0663632708119568E-2</v>
      </c>
      <c r="L20" s="249">
        <f t="shared" si="0"/>
        <v>0.15607934127660839</v>
      </c>
      <c r="M20" s="100">
        <v>0.214058940212871</v>
      </c>
      <c r="N20" s="214">
        <v>0.53383626608963419</v>
      </c>
      <c r="O20" s="68">
        <f t="shared" si="4"/>
        <v>4.9538708979955395</v>
      </c>
      <c r="P20" s="69">
        <f t="shared" si="5"/>
        <v>5.792981943629993</v>
      </c>
      <c r="Q20" s="69">
        <f t="shared" si="1"/>
        <v>5.165788195435864</v>
      </c>
      <c r="R20" s="70">
        <f t="shared" si="2"/>
        <v>7.2584263585072293</v>
      </c>
      <c r="S20" s="250">
        <v>0.53200000000000003</v>
      </c>
      <c r="T20" s="251">
        <v>0.59199999999999997</v>
      </c>
      <c r="U20" s="251">
        <v>0.17299999999999999</v>
      </c>
      <c r="V20" s="252">
        <v>0.28199999999999997</v>
      </c>
      <c r="W20" s="101">
        <v>4.95</v>
      </c>
      <c r="X20" s="101">
        <v>5</v>
      </c>
      <c r="Y20" s="101">
        <v>6</v>
      </c>
      <c r="Z20" s="253">
        <v>49</v>
      </c>
      <c r="AA20" s="222">
        <v>54</v>
      </c>
      <c r="AB20" s="221">
        <v>55</v>
      </c>
      <c r="AC20" s="222">
        <v>43</v>
      </c>
      <c r="AD20" s="109">
        <v>30</v>
      </c>
      <c r="AE20" s="109">
        <v>22</v>
      </c>
      <c r="AF20" s="197"/>
      <c r="AG20" s="197"/>
      <c r="AH20" s="107"/>
      <c r="AI20" s="88"/>
      <c r="AJ20" s="88"/>
      <c r="AK20" s="88"/>
      <c r="AL20" s="88"/>
      <c r="AM20" s="88"/>
      <c r="AN20" s="88"/>
      <c r="AO20" s="107"/>
      <c r="AP20" s="88"/>
      <c r="AQ20" s="88"/>
      <c r="AR20" s="88"/>
      <c r="AS20" s="88"/>
      <c r="AT20" s="107"/>
      <c r="AU20" s="88"/>
      <c r="AV20" s="88"/>
      <c r="AW20" s="107"/>
    </row>
    <row r="21" spans="3:49" ht="15" x14ac:dyDescent="0.2">
      <c r="C21" s="237" t="s">
        <v>74</v>
      </c>
      <c r="D21" s="238" t="s">
        <v>103</v>
      </c>
      <c r="E21" s="101">
        <v>4.25</v>
      </c>
      <c r="F21" s="101">
        <v>5</v>
      </c>
      <c r="G21" s="101">
        <v>5.75</v>
      </c>
      <c r="H21" s="101">
        <v>5.0552881043957756</v>
      </c>
      <c r="I21" s="101">
        <v>5.1275693796216713</v>
      </c>
      <c r="J21" s="101">
        <v>6.0679065355299828</v>
      </c>
      <c r="K21" s="248">
        <f t="shared" si="3"/>
        <v>1.4298151506547008E-2</v>
      </c>
      <c r="L21" s="249">
        <f t="shared" si="0"/>
        <v>0.18338848025059629</v>
      </c>
      <c r="M21" s="100">
        <v>0.185040818868659</v>
      </c>
      <c r="N21" s="214">
        <v>0.65844437114990206</v>
      </c>
      <c r="O21" s="68">
        <f t="shared" si="4"/>
        <v>4.7648893746390995</v>
      </c>
      <c r="P21" s="69">
        <f t="shared" si="5"/>
        <v>5.4902493846042431</v>
      </c>
      <c r="Q21" s="69">
        <f t="shared" si="1"/>
        <v>4.7773555680761746</v>
      </c>
      <c r="R21" s="70">
        <f t="shared" si="2"/>
        <v>7.3584575029837911</v>
      </c>
      <c r="S21" s="250">
        <v>0.80500000000000005</v>
      </c>
      <c r="T21" s="251">
        <v>0.251</v>
      </c>
      <c r="U21" s="251">
        <v>0.127</v>
      </c>
      <c r="V21" s="252">
        <v>0.22700000000000001</v>
      </c>
      <c r="W21" s="101">
        <v>5</v>
      </c>
      <c r="X21" s="101">
        <v>5</v>
      </c>
      <c r="Y21" s="101">
        <v>5</v>
      </c>
      <c r="Z21" s="253">
        <v>27</v>
      </c>
      <c r="AA21" s="222">
        <v>28</v>
      </c>
      <c r="AB21" s="221">
        <v>32</v>
      </c>
      <c r="AC21" s="222">
        <v>27</v>
      </c>
      <c r="AD21" s="109">
        <v>19</v>
      </c>
      <c r="AE21" s="109">
        <v>12</v>
      </c>
      <c r="AF21" s="197"/>
      <c r="AG21" s="197"/>
      <c r="AH21" s="107"/>
      <c r="AI21" s="88"/>
      <c r="AJ21" s="88"/>
      <c r="AK21" s="88"/>
      <c r="AL21" s="88"/>
      <c r="AM21" s="88"/>
      <c r="AN21" s="88"/>
      <c r="AO21" s="107"/>
      <c r="AP21" s="88"/>
      <c r="AQ21" s="88"/>
      <c r="AR21" s="88"/>
      <c r="AS21" s="88"/>
      <c r="AT21" s="107"/>
      <c r="AU21" s="88"/>
      <c r="AV21" s="88"/>
      <c r="AW21" s="107"/>
    </row>
    <row r="22" spans="3:49" ht="15" x14ac:dyDescent="0.2">
      <c r="C22" s="237" t="s">
        <v>74</v>
      </c>
      <c r="D22" s="238" t="s">
        <v>104</v>
      </c>
      <c r="E22" s="101">
        <v>4.75</v>
      </c>
      <c r="F22" s="101">
        <v>4.75</v>
      </c>
      <c r="G22" s="101">
        <v>4.75</v>
      </c>
      <c r="H22" s="101">
        <v>5.0411612307760398</v>
      </c>
      <c r="I22" s="101">
        <v>5.5642781186004644</v>
      </c>
      <c r="J22" s="101">
        <v>6.0850042180359836</v>
      </c>
      <c r="K22" s="248">
        <f t="shared" si="3"/>
        <v>0.10376912458796639</v>
      </c>
      <c r="L22" s="249">
        <f t="shared" si="0"/>
        <v>9.3583765645145922E-2</v>
      </c>
      <c r="M22" s="100">
        <v>0.14794695264130739</v>
      </c>
      <c r="N22" s="214">
        <v>0.2353417999857077</v>
      </c>
      <c r="O22" s="68">
        <f t="shared" si="4"/>
        <v>5.2743020914235021</v>
      </c>
      <c r="P22" s="69">
        <f t="shared" si="5"/>
        <v>5.8542541457774266</v>
      </c>
      <c r="Q22" s="69">
        <f t="shared" si="1"/>
        <v>5.6237342900639966</v>
      </c>
      <c r="R22" s="70">
        <f t="shared" si="2"/>
        <v>6.5462741460079705</v>
      </c>
      <c r="S22" s="250">
        <v>1.0999999999999999E-2</v>
      </c>
      <c r="T22" s="251">
        <v>0.746</v>
      </c>
      <c r="U22" s="251">
        <v>6.3E-2</v>
      </c>
      <c r="V22" s="252">
        <v>0.19900000000000001</v>
      </c>
      <c r="W22" s="101">
        <v>5</v>
      </c>
      <c r="X22" s="101">
        <v>5.58</v>
      </c>
      <c r="Y22" s="101">
        <v>6</v>
      </c>
      <c r="Z22" s="253">
        <v>84</v>
      </c>
      <c r="AA22" s="222">
        <v>87</v>
      </c>
      <c r="AB22" s="221">
        <v>96</v>
      </c>
      <c r="AC22" s="222">
        <v>71</v>
      </c>
      <c r="AD22" s="109">
        <v>57</v>
      </c>
      <c r="AE22" s="109">
        <v>40</v>
      </c>
      <c r="AF22" s="197"/>
      <c r="AG22" s="197"/>
      <c r="AH22" s="107"/>
      <c r="AI22" s="88"/>
      <c r="AJ22" s="88"/>
      <c r="AK22" s="88"/>
      <c r="AL22" s="88"/>
      <c r="AM22" s="88"/>
      <c r="AN22" s="88"/>
      <c r="AO22" s="107"/>
      <c r="AP22" s="88"/>
      <c r="AQ22" s="88"/>
      <c r="AR22" s="88"/>
      <c r="AS22" s="88"/>
      <c r="AT22" s="107"/>
      <c r="AU22" s="88"/>
      <c r="AV22" s="88"/>
      <c r="AW22" s="107"/>
    </row>
    <row r="23" spans="3:49" ht="15" x14ac:dyDescent="0.2">
      <c r="C23" s="237" t="s">
        <v>74</v>
      </c>
      <c r="D23" s="238" t="s">
        <v>105</v>
      </c>
      <c r="E23" s="101">
        <v>4.5</v>
      </c>
      <c r="F23" s="101">
        <v>4.5</v>
      </c>
      <c r="G23" s="101">
        <v>4.75</v>
      </c>
      <c r="H23" s="101">
        <v>5.2267773881835433</v>
      </c>
      <c r="I23" s="101">
        <v>5.4985738039371483</v>
      </c>
      <c r="J23" s="101">
        <v>5.6056014832920811</v>
      </c>
      <c r="K23" s="248">
        <f t="shared" si="3"/>
        <v>5.2000763676691042E-2</v>
      </c>
      <c r="L23" s="249">
        <f t="shared" si="0"/>
        <v>1.9464625404918223E-2</v>
      </c>
      <c r="M23" s="100">
        <v>0.19598461153909039</v>
      </c>
      <c r="N23" s="214">
        <v>0.16366092214055691</v>
      </c>
      <c r="O23" s="68">
        <f t="shared" si="4"/>
        <v>5.1144439653205316</v>
      </c>
      <c r="P23" s="69">
        <f t="shared" si="5"/>
        <v>5.8827036425537651</v>
      </c>
      <c r="Q23" s="69">
        <f t="shared" si="1"/>
        <v>5.2848260758965893</v>
      </c>
      <c r="R23" s="70">
        <f t="shared" si="2"/>
        <v>5.9263768906875729</v>
      </c>
      <c r="S23" s="250">
        <v>0.4</v>
      </c>
      <c r="T23" s="251">
        <v>0.64100000000000001</v>
      </c>
      <c r="U23" s="251">
        <v>0.67</v>
      </c>
      <c r="V23" s="252">
        <v>0.77500000000000002</v>
      </c>
      <c r="W23" s="101">
        <v>5</v>
      </c>
      <c r="X23" s="101">
        <v>5.2</v>
      </c>
      <c r="Y23" s="101">
        <v>5.5</v>
      </c>
      <c r="Z23" s="253">
        <v>66</v>
      </c>
      <c r="AA23" s="222">
        <v>69</v>
      </c>
      <c r="AB23" s="221">
        <v>68</v>
      </c>
      <c r="AC23" s="222">
        <v>60</v>
      </c>
      <c r="AD23" s="109">
        <v>53</v>
      </c>
      <c r="AE23" s="109">
        <v>40</v>
      </c>
      <c r="AF23" s="197"/>
      <c r="AG23" s="197"/>
      <c r="AH23" s="107"/>
      <c r="AI23" s="88"/>
      <c r="AJ23" s="88"/>
      <c r="AK23" s="88"/>
      <c r="AL23" s="88"/>
      <c r="AM23" s="88"/>
      <c r="AN23" s="88"/>
      <c r="AO23" s="107"/>
      <c r="AP23" s="88"/>
      <c r="AQ23" s="88"/>
      <c r="AR23" s="88"/>
      <c r="AS23" s="88"/>
      <c r="AT23" s="107"/>
      <c r="AU23" s="88"/>
      <c r="AV23" s="88"/>
      <c r="AW23" s="107"/>
    </row>
    <row r="24" spans="3:49" ht="15" x14ac:dyDescent="0.25">
      <c r="C24" s="237" t="s">
        <v>74</v>
      </c>
      <c r="D24" s="238" t="s">
        <v>106</v>
      </c>
      <c r="E24" s="101">
        <v>5</v>
      </c>
      <c r="F24" s="101">
        <v>4.5</v>
      </c>
      <c r="G24" s="101">
        <v>4.5</v>
      </c>
      <c r="H24" s="101">
        <v>4.9046903058608367</v>
      </c>
      <c r="I24" s="101">
        <v>5.6090092828207663</v>
      </c>
      <c r="J24" s="239" t="s">
        <v>44</v>
      </c>
      <c r="K24" s="248">
        <f t="shared" si="3"/>
        <v>0.14360111098519446</v>
      </c>
      <c r="L24" s="249"/>
      <c r="M24" s="100">
        <v>0.83739042874798264</v>
      </c>
      <c r="N24" s="201" t="s">
        <v>44</v>
      </c>
      <c r="O24" s="68">
        <f t="shared" si="4"/>
        <v>3.9677240424747202</v>
      </c>
      <c r="P24" s="69">
        <f t="shared" si="5"/>
        <v>7.2502945231668123</v>
      </c>
      <c r="Q24" s="201" t="s">
        <v>44</v>
      </c>
      <c r="R24" s="201" t="s">
        <v>44</v>
      </c>
      <c r="S24" s="250">
        <v>0.246</v>
      </c>
      <c r="T24" s="251">
        <v>0.96899999999999997</v>
      </c>
      <c r="U24" s="201" t="s">
        <v>44</v>
      </c>
      <c r="V24" s="254" t="s">
        <v>44</v>
      </c>
      <c r="W24" s="101">
        <v>5</v>
      </c>
      <c r="X24" s="101">
        <v>5</v>
      </c>
      <c r="Y24" s="201" t="s">
        <v>44</v>
      </c>
      <c r="Z24" s="253">
        <v>19</v>
      </c>
      <c r="AA24" s="222">
        <v>22</v>
      </c>
      <c r="AB24" s="221">
        <v>21</v>
      </c>
      <c r="AC24" s="222">
        <v>14</v>
      </c>
      <c r="AD24" s="109">
        <v>15</v>
      </c>
      <c r="AE24" s="109">
        <v>8</v>
      </c>
      <c r="AF24" s="197"/>
      <c r="AG24" s="197"/>
      <c r="AH24" s="107"/>
      <c r="AI24" s="88"/>
      <c r="AJ24" s="88"/>
      <c r="AK24" s="88"/>
      <c r="AL24" s="88"/>
      <c r="AM24" s="88"/>
      <c r="AN24" s="88"/>
      <c r="AO24" s="107"/>
      <c r="AP24" s="88"/>
      <c r="AQ24" s="88"/>
      <c r="AR24" s="88"/>
      <c r="AS24" s="88"/>
      <c r="AT24" s="107"/>
      <c r="AU24" s="88"/>
      <c r="AV24" s="88"/>
      <c r="AW24" s="107"/>
    </row>
    <row r="25" spans="3:49" ht="15" x14ac:dyDescent="0.25">
      <c r="C25" s="124" t="s">
        <v>74</v>
      </c>
      <c r="D25" s="191" t="s">
        <v>107</v>
      </c>
      <c r="E25" s="101">
        <v>6.5</v>
      </c>
      <c r="F25" s="101">
        <v>4.25</v>
      </c>
      <c r="G25" s="101">
        <v>6.5</v>
      </c>
      <c r="H25" s="101">
        <v>4.7263623867356674</v>
      </c>
      <c r="I25" s="101">
        <v>5.470587075588095</v>
      </c>
      <c r="J25" s="239" t="s">
        <v>44</v>
      </c>
      <c r="K25" s="248">
        <f t="shared" si="3"/>
        <v>0.15746246858706003</v>
      </c>
      <c r="L25" s="249"/>
      <c r="M25" s="100">
        <v>0.56901890357549867</v>
      </c>
      <c r="N25" s="201" t="s">
        <v>44</v>
      </c>
      <c r="O25" s="68">
        <f t="shared" si="4"/>
        <v>4.3553100245801177</v>
      </c>
      <c r="P25" s="69">
        <f t="shared" si="5"/>
        <v>6.5858641265960722</v>
      </c>
      <c r="Q25" s="201" t="s">
        <v>44</v>
      </c>
      <c r="R25" s="201" t="s">
        <v>44</v>
      </c>
      <c r="S25" s="250">
        <v>0.24299999999999999</v>
      </c>
      <c r="T25" s="251">
        <v>0.872</v>
      </c>
      <c r="U25" s="201" t="s">
        <v>44</v>
      </c>
      <c r="V25" s="254" t="s">
        <v>44</v>
      </c>
      <c r="W25" s="101">
        <v>4.5199999999999996</v>
      </c>
      <c r="X25" s="101">
        <v>5.35</v>
      </c>
      <c r="Y25" s="201" t="s">
        <v>44</v>
      </c>
      <c r="Z25" s="253">
        <v>17</v>
      </c>
      <c r="AA25" s="222">
        <v>20</v>
      </c>
      <c r="AB25" s="221">
        <v>19</v>
      </c>
      <c r="AC25" s="222">
        <v>14</v>
      </c>
      <c r="AD25" s="109">
        <v>12</v>
      </c>
      <c r="AE25" s="109">
        <v>5</v>
      </c>
      <c r="AF25" s="197"/>
      <c r="AG25" s="197"/>
      <c r="AH25" s="107"/>
      <c r="AI25" s="88"/>
      <c r="AJ25" s="88"/>
      <c r="AK25" s="88"/>
      <c r="AL25" s="88"/>
      <c r="AM25" s="88"/>
      <c r="AN25" s="88"/>
      <c r="AO25" s="107"/>
      <c r="AP25" s="88"/>
      <c r="AQ25" s="88"/>
      <c r="AR25" s="88"/>
      <c r="AS25" s="88"/>
      <c r="AT25" s="107"/>
      <c r="AU25" s="88"/>
      <c r="AV25" s="88"/>
      <c r="AW25" s="107"/>
    </row>
    <row r="26" spans="3:49" ht="15" x14ac:dyDescent="0.2">
      <c r="C26" s="124" t="s">
        <v>74</v>
      </c>
      <c r="D26" s="191" t="s">
        <v>108</v>
      </c>
      <c r="E26" s="101">
        <v>4.5</v>
      </c>
      <c r="F26" s="101">
        <v>4.5</v>
      </c>
      <c r="G26" s="101">
        <v>4.5</v>
      </c>
      <c r="H26" s="101">
        <v>5.2334131453127579</v>
      </c>
      <c r="I26" s="101">
        <v>5.4141047943160521</v>
      </c>
      <c r="J26" s="101">
        <v>5.6546617277523916</v>
      </c>
      <c r="K26" s="248">
        <f t="shared" si="3"/>
        <v>3.4526540134735662E-2</v>
      </c>
      <c r="L26" s="249">
        <f t="shared" si="0"/>
        <v>4.4431525169015273E-2</v>
      </c>
      <c r="M26" s="100">
        <v>0.2254482904521582</v>
      </c>
      <c r="N26" s="214">
        <v>0.103985148958433</v>
      </c>
      <c r="O26" s="68">
        <f t="shared" si="4"/>
        <v>4.972226145029822</v>
      </c>
      <c r="P26" s="69">
        <f t="shared" si="5"/>
        <v>5.8559834436022822</v>
      </c>
      <c r="Q26" s="69">
        <f t="shared" si="1"/>
        <v>5.4508508357938625</v>
      </c>
      <c r="R26" s="70">
        <f t="shared" si="2"/>
        <v>5.8584726197109207</v>
      </c>
      <c r="S26" s="250">
        <v>0.629</v>
      </c>
      <c r="T26" s="251">
        <v>0.30399999999999999</v>
      </c>
      <c r="U26" s="251">
        <v>0.28799999999999998</v>
      </c>
      <c r="V26" s="252">
        <v>6.9000000000000006E-2</v>
      </c>
      <c r="W26" s="101">
        <v>4.5</v>
      </c>
      <c r="X26" s="101">
        <v>5</v>
      </c>
      <c r="Y26" s="101">
        <v>5.3</v>
      </c>
      <c r="Z26" s="253">
        <v>208</v>
      </c>
      <c r="AA26" s="222">
        <v>209</v>
      </c>
      <c r="AB26" s="221">
        <v>223</v>
      </c>
      <c r="AC26" s="222">
        <v>178</v>
      </c>
      <c r="AD26" s="109">
        <v>159</v>
      </c>
      <c r="AE26" s="109">
        <v>182</v>
      </c>
      <c r="AF26" s="197"/>
      <c r="AG26" s="197"/>
      <c r="AH26" s="107"/>
      <c r="AI26" s="88"/>
      <c r="AJ26" s="88"/>
      <c r="AK26" s="88"/>
      <c r="AL26" s="88"/>
      <c r="AM26" s="88"/>
      <c r="AN26" s="88"/>
      <c r="AO26" s="107"/>
      <c r="AP26" s="88"/>
      <c r="AQ26" s="88"/>
      <c r="AR26" s="88"/>
      <c r="AS26" s="88"/>
      <c r="AT26" s="107"/>
      <c r="AU26" s="88"/>
      <c r="AV26" s="88"/>
      <c r="AW26" s="107"/>
    </row>
    <row r="27" spans="3:49" ht="15" x14ac:dyDescent="0.2">
      <c r="C27" s="124" t="s">
        <v>74</v>
      </c>
      <c r="D27" s="191" t="s">
        <v>109</v>
      </c>
      <c r="E27" s="101">
        <v>5.25</v>
      </c>
      <c r="F27" s="101">
        <v>4.75</v>
      </c>
      <c r="G27" s="101">
        <v>5.25</v>
      </c>
      <c r="H27" s="101">
        <v>4.8214153311082377</v>
      </c>
      <c r="I27" s="101">
        <v>5.0557128896522618</v>
      </c>
      <c r="J27" s="101">
        <v>5.0935942456459706</v>
      </c>
      <c r="K27" s="248">
        <f t="shared" si="3"/>
        <v>4.8595182628700995E-2</v>
      </c>
      <c r="L27" s="249">
        <f t="shared" si="0"/>
        <v>7.4927822881798445E-3</v>
      </c>
      <c r="M27" s="100">
        <v>0.16024557939077669</v>
      </c>
      <c r="N27" s="214">
        <v>0.19516638661514721</v>
      </c>
      <c r="O27" s="68">
        <f t="shared" si="4"/>
        <v>4.7416315540463394</v>
      </c>
      <c r="P27" s="69">
        <f t="shared" si="5"/>
        <v>5.3697942252581843</v>
      </c>
      <c r="Q27" s="69">
        <f t="shared" si="1"/>
        <v>4.7110681278802824</v>
      </c>
      <c r="R27" s="70">
        <f t="shared" si="2"/>
        <v>5.4761203634116589</v>
      </c>
      <c r="S27" s="250">
        <v>0.42299999999999999</v>
      </c>
      <c r="T27" s="251">
        <v>0.57899999999999996</v>
      </c>
      <c r="U27" s="251">
        <v>0.879</v>
      </c>
      <c r="V27" s="252">
        <v>0.8</v>
      </c>
      <c r="W27" s="101">
        <v>4.5</v>
      </c>
      <c r="X27" s="101">
        <v>5</v>
      </c>
      <c r="Y27" s="101">
        <v>5</v>
      </c>
      <c r="Z27" s="253">
        <v>58</v>
      </c>
      <c r="AA27" s="222">
        <v>69</v>
      </c>
      <c r="AB27" s="221">
        <v>59</v>
      </c>
      <c r="AC27" s="222">
        <v>51</v>
      </c>
      <c r="AD27" s="109">
        <v>50</v>
      </c>
      <c r="AE27" s="109">
        <v>29</v>
      </c>
      <c r="AF27" s="197"/>
      <c r="AG27" s="197"/>
      <c r="AH27" s="107"/>
      <c r="AI27" s="88"/>
      <c r="AJ27" s="88"/>
      <c r="AK27" s="88"/>
      <c r="AL27" s="88"/>
      <c r="AM27" s="88"/>
      <c r="AN27" s="88"/>
      <c r="AO27" s="107"/>
      <c r="AP27" s="88"/>
      <c r="AQ27" s="88"/>
      <c r="AR27" s="88"/>
      <c r="AS27" s="88"/>
      <c r="AT27" s="107"/>
      <c r="AU27" s="88"/>
      <c r="AV27" s="88"/>
      <c r="AW27" s="107"/>
    </row>
    <row r="28" spans="3:49" ht="15" x14ac:dyDescent="0.2">
      <c r="C28" s="124" t="s">
        <v>74</v>
      </c>
      <c r="D28" s="191" t="s">
        <v>110</v>
      </c>
      <c r="E28" s="101">
        <v>5.25</v>
      </c>
      <c r="F28" s="101">
        <v>5.25</v>
      </c>
      <c r="G28" s="101">
        <v>5.75</v>
      </c>
      <c r="H28" s="101">
        <v>5.8228203177052285</v>
      </c>
      <c r="I28" s="101">
        <v>6.0136982444952656</v>
      </c>
      <c r="J28" s="101">
        <v>6.5663362446443534</v>
      </c>
      <c r="K28" s="248">
        <f t="shared" si="3"/>
        <v>3.27810092661871E-2</v>
      </c>
      <c r="L28" s="249">
        <f t="shared" si="0"/>
        <v>9.1896529835854945E-2</v>
      </c>
      <c r="M28" s="100">
        <v>0.2178283026496235</v>
      </c>
      <c r="N28" s="214">
        <v>0.37754509001629011</v>
      </c>
      <c r="O28" s="68">
        <f t="shared" si="4"/>
        <v>5.5867547713020036</v>
      </c>
      <c r="P28" s="69">
        <f t="shared" si="5"/>
        <v>6.4406417176885276</v>
      </c>
      <c r="Q28" s="69">
        <f t="shared" si="1"/>
        <v>5.8263478682124248</v>
      </c>
      <c r="R28" s="70">
        <f t="shared" si="2"/>
        <v>7.306324621076282</v>
      </c>
      <c r="S28" s="250">
        <v>0.5</v>
      </c>
      <c r="T28" s="251">
        <v>0.32300000000000001</v>
      </c>
      <c r="U28" s="251">
        <v>0.17199999999999999</v>
      </c>
      <c r="V28" s="252">
        <v>0.40300000000000002</v>
      </c>
      <c r="W28" s="101">
        <v>5.49</v>
      </c>
      <c r="X28" s="101">
        <v>6</v>
      </c>
      <c r="Y28" s="101">
        <v>6</v>
      </c>
      <c r="Z28" s="253">
        <v>71</v>
      </c>
      <c r="AA28" s="222">
        <v>50</v>
      </c>
      <c r="AB28" s="221">
        <v>59</v>
      </c>
      <c r="AC28" s="222">
        <v>57</v>
      </c>
      <c r="AD28" s="109">
        <v>43</v>
      </c>
      <c r="AE28" s="109">
        <v>33</v>
      </c>
      <c r="AF28" s="197"/>
      <c r="AG28" s="197"/>
      <c r="AH28" s="107"/>
      <c r="AI28" s="88"/>
      <c r="AJ28" s="88"/>
      <c r="AK28" s="88"/>
      <c r="AL28" s="88"/>
      <c r="AM28" s="88"/>
      <c r="AN28" s="88"/>
      <c r="AO28" s="107"/>
      <c r="AP28" s="88"/>
      <c r="AQ28" s="88"/>
      <c r="AR28" s="88"/>
      <c r="AS28" s="88"/>
      <c r="AT28" s="107"/>
      <c r="AU28" s="88"/>
      <c r="AV28" s="88"/>
      <c r="AW28" s="107"/>
    </row>
    <row r="29" spans="3:49" ht="15" x14ac:dyDescent="0.2">
      <c r="C29" s="124" t="s">
        <v>74</v>
      </c>
      <c r="D29" s="191" t="s">
        <v>111</v>
      </c>
      <c r="E29" s="101">
        <v>4.5</v>
      </c>
      <c r="F29" s="101">
        <v>4.25</v>
      </c>
      <c r="G29" s="101">
        <v>4.5</v>
      </c>
      <c r="H29" s="101">
        <v>4.4797021693044243</v>
      </c>
      <c r="I29" s="101">
        <v>5.2394882604270974</v>
      </c>
      <c r="J29" s="101">
        <v>5.8852001437344423</v>
      </c>
      <c r="K29" s="248">
        <f t="shared" si="3"/>
        <v>0.16960638506926617</v>
      </c>
      <c r="L29" s="249">
        <f t="shared" si="0"/>
        <v>0.12323949424303304</v>
      </c>
      <c r="M29" s="100">
        <v>0.41721328733343238</v>
      </c>
      <c r="N29" s="214">
        <v>0.39878147733648139</v>
      </c>
      <c r="O29" s="68">
        <f t="shared" si="4"/>
        <v>4.4217502172535701</v>
      </c>
      <c r="P29" s="69">
        <f t="shared" si="5"/>
        <v>6.0572263036006246</v>
      </c>
      <c r="Q29" s="69">
        <f t="shared" si="1"/>
        <v>5.1035884481549392</v>
      </c>
      <c r="R29" s="70">
        <f t="shared" si="2"/>
        <v>6.6668118393139455</v>
      </c>
      <c r="S29" s="250">
        <v>6.6000000000000003E-2</v>
      </c>
      <c r="T29" s="251">
        <v>0.71699999999999997</v>
      </c>
      <c r="U29" s="251">
        <v>0.245</v>
      </c>
      <c r="V29" s="252">
        <v>0.214</v>
      </c>
      <c r="W29" s="101">
        <v>4.5</v>
      </c>
      <c r="X29" s="101">
        <v>5</v>
      </c>
      <c r="Y29" s="101">
        <v>6</v>
      </c>
      <c r="Z29" s="253">
        <v>32</v>
      </c>
      <c r="AA29" s="222">
        <v>41</v>
      </c>
      <c r="AB29" s="221">
        <v>44</v>
      </c>
      <c r="AC29" s="222">
        <v>21</v>
      </c>
      <c r="AD29" s="109">
        <v>29</v>
      </c>
      <c r="AE29" s="109">
        <v>15</v>
      </c>
      <c r="AF29" s="197"/>
      <c r="AG29" s="197"/>
      <c r="AH29" s="107"/>
      <c r="AI29" s="88"/>
      <c r="AJ29" s="88"/>
      <c r="AK29" s="88"/>
      <c r="AL29" s="88"/>
      <c r="AM29" s="88"/>
      <c r="AN29" s="88"/>
      <c r="AO29" s="107"/>
      <c r="AP29" s="88"/>
      <c r="AQ29" s="88"/>
      <c r="AR29" s="88"/>
      <c r="AS29" s="88"/>
      <c r="AT29" s="107"/>
      <c r="AU29" s="88"/>
      <c r="AV29" s="88"/>
      <c r="AW29" s="107"/>
    </row>
    <row r="30" spans="3:49" ht="15" x14ac:dyDescent="0.2">
      <c r="C30" s="124" t="s">
        <v>74</v>
      </c>
      <c r="D30" s="191" t="s">
        <v>112</v>
      </c>
      <c r="E30" s="101">
        <v>4</v>
      </c>
      <c r="F30" s="101">
        <v>4.25</v>
      </c>
      <c r="G30" s="101">
        <v>4.75</v>
      </c>
      <c r="H30" s="101">
        <v>4.8653789111975732</v>
      </c>
      <c r="I30" s="101">
        <v>4.9678233123038487</v>
      </c>
      <c r="J30" s="101">
        <v>5.4341951592395024</v>
      </c>
      <c r="K30" s="248">
        <f t="shared" si="3"/>
        <v>2.1055790921135076E-2</v>
      </c>
      <c r="L30" s="249">
        <f t="shared" si="0"/>
        <v>9.3878509282040445E-2</v>
      </c>
      <c r="M30" s="100">
        <v>0.41710972934683438</v>
      </c>
      <c r="N30" s="214">
        <v>0.25849500317543211</v>
      </c>
      <c r="O30" s="68">
        <f t="shared" si="4"/>
        <v>4.1502882427840531</v>
      </c>
      <c r="P30" s="69">
        <f t="shared" si="5"/>
        <v>5.7853583818236443</v>
      </c>
      <c r="Q30" s="69">
        <f t="shared" si="1"/>
        <v>4.927544953015655</v>
      </c>
      <c r="R30" s="70">
        <f t="shared" si="2"/>
        <v>5.9408453654633497</v>
      </c>
      <c r="S30" s="250">
        <v>0.79</v>
      </c>
      <c r="T30" s="251">
        <v>0.249</v>
      </c>
      <c r="U30" s="251">
        <v>0.27</v>
      </c>
      <c r="V30" s="252">
        <v>0.25</v>
      </c>
      <c r="W30" s="101">
        <v>4.5</v>
      </c>
      <c r="X30" s="101">
        <v>5</v>
      </c>
      <c r="Y30" s="101">
        <v>5</v>
      </c>
      <c r="Z30" s="253">
        <v>50</v>
      </c>
      <c r="AA30" s="222">
        <v>51</v>
      </c>
      <c r="AB30" s="221">
        <v>52</v>
      </c>
      <c r="AC30" s="222">
        <v>35</v>
      </c>
      <c r="AD30" s="109">
        <v>20</v>
      </c>
      <c r="AE30" s="109">
        <v>25</v>
      </c>
      <c r="AF30" s="197"/>
      <c r="AG30" s="197"/>
      <c r="AH30" s="107"/>
      <c r="AI30" s="88"/>
      <c r="AJ30" s="88"/>
      <c r="AK30" s="88"/>
      <c r="AL30" s="88"/>
      <c r="AM30" s="88"/>
      <c r="AN30" s="88"/>
      <c r="AO30" s="107"/>
      <c r="AP30" s="88"/>
      <c r="AQ30" s="88"/>
      <c r="AR30" s="88"/>
      <c r="AS30" s="88"/>
      <c r="AT30" s="107"/>
      <c r="AU30" s="88"/>
      <c r="AV30" s="88"/>
      <c r="AW30" s="107"/>
    </row>
    <row r="31" spans="3:49" ht="15" x14ac:dyDescent="0.2">
      <c r="C31" s="124" t="s">
        <v>74</v>
      </c>
      <c r="D31" s="191" t="s">
        <v>113</v>
      </c>
      <c r="E31" s="101">
        <v>4.25</v>
      </c>
      <c r="F31" s="101">
        <v>4.25</v>
      </c>
      <c r="G31" s="101">
        <v>5.25</v>
      </c>
      <c r="H31" s="101">
        <v>4.763616145608272</v>
      </c>
      <c r="I31" s="101">
        <v>5.0941870989712141</v>
      </c>
      <c r="J31" s="101">
        <v>5.3728288453058841</v>
      </c>
      <c r="K31" s="248">
        <f t="shared" si="3"/>
        <v>6.9394960311339515E-2</v>
      </c>
      <c r="L31" s="249">
        <f t="shared" si="0"/>
        <v>5.469798044734997E-2</v>
      </c>
      <c r="M31" s="100">
        <v>0.23955447211165909</v>
      </c>
      <c r="N31" s="214">
        <v>0.31548223782993751</v>
      </c>
      <c r="O31" s="68">
        <f t="shared" si="4"/>
        <v>4.6246603336323622</v>
      </c>
      <c r="P31" s="69">
        <f t="shared" si="5"/>
        <v>5.5637138643100661</v>
      </c>
      <c r="Q31" s="69">
        <f t="shared" si="1"/>
        <v>4.7544836591592068</v>
      </c>
      <c r="R31" s="70">
        <f t="shared" si="2"/>
        <v>5.9911740314525614</v>
      </c>
      <c r="S31" s="250">
        <v>0.34499999999999997</v>
      </c>
      <c r="T31" s="251">
        <v>0.82300000000000006</v>
      </c>
      <c r="U31" s="251">
        <v>0.51400000000000001</v>
      </c>
      <c r="V31" s="252">
        <v>0.65400000000000003</v>
      </c>
      <c r="W31" s="101">
        <v>4.3</v>
      </c>
      <c r="X31" s="101">
        <v>5</v>
      </c>
      <c r="Y31" s="101">
        <v>5</v>
      </c>
      <c r="Z31" s="253">
        <v>53</v>
      </c>
      <c r="AA31" s="222">
        <v>44</v>
      </c>
      <c r="AB31" s="221">
        <v>40</v>
      </c>
      <c r="AC31" s="222">
        <v>30</v>
      </c>
      <c r="AD31" s="109">
        <v>24</v>
      </c>
      <c r="AE31" s="109">
        <v>14</v>
      </c>
      <c r="AF31" s="197"/>
      <c r="AG31" s="197"/>
      <c r="AH31" s="107"/>
      <c r="AI31" s="88"/>
      <c r="AJ31" s="88"/>
      <c r="AK31" s="88"/>
      <c r="AL31" s="88"/>
      <c r="AM31" s="88"/>
      <c r="AN31" s="88"/>
      <c r="AO31" s="107"/>
      <c r="AP31" s="88"/>
      <c r="AQ31" s="88"/>
      <c r="AR31" s="88"/>
      <c r="AS31" s="88"/>
      <c r="AT31" s="107"/>
      <c r="AU31" s="88"/>
      <c r="AV31" s="88"/>
      <c r="AW31" s="107"/>
    </row>
    <row r="32" spans="3:49" ht="15" x14ac:dyDescent="0.2">
      <c r="C32" s="124" t="s">
        <v>74</v>
      </c>
      <c r="D32" s="191" t="s">
        <v>114</v>
      </c>
      <c r="E32" s="101">
        <v>5.5</v>
      </c>
      <c r="F32" s="101">
        <v>5</v>
      </c>
      <c r="G32" s="101">
        <v>6.5</v>
      </c>
      <c r="H32" s="101">
        <v>4.865619946902016</v>
      </c>
      <c r="I32" s="101">
        <v>5.2573336761063034</v>
      </c>
      <c r="J32" s="101">
        <v>6.8985434215446082</v>
      </c>
      <c r="K32" s="248">
        <f t="shared" si="3"/>
        <v>8.050643771585464E-2</v>
      </c>
      <c r="L32" s="249">
        <f t="shared" si="0"/>
        <v>0.31217530530681881</v>
      </c>
      <c r="M32" s="100">
        <v>0.20177482733974519</v>
      </c>
      <c r="N32" s="214">
        <v>2.0380280277165581</v>
      </c>
      <c r="O32" s="68">
        <f t="shared" si="4"/>
        <v>4.8618550145204029</v>
      </c>
      <c r="P32" s="69">
        <f t="shared" si="5"/>
        <v>5.6528123376922039</v>
      </c>
      <c r="Q32" s="69">
        <f t="shared" si="1"/>
        <v>2.9040084872201546</v>
      </c>
      <c r="R32" s="70">
        <f t="shared" si="2"/>
        <v>10.893078355869061</v>
      </c>
      <c r="S32" s="250">
        <v>0.192</v>
      </c>
      <c r="T32" s="251">
        <v>0.89400000000000002</v>
      </c>
      <c r="U32" s="251">
        <v>0.26300000000000001</v>
      </c>
      <c r="V32" s="252">
        <v>0.26700000000000002</v>
      </c>
      <c r="W32" s="101">
        <v>4.75</v>
      </c>
      <c r="X32" s="101">
        <v>5.23</v>
      </c>
      <c r="Y32" s="101">
        <v>5.5</v>
      </c>
      <c r="Z32" s="253">
        <v>26</v>
      </c>
      <c r="AA32" s="222">
        <v>31</v>
      </c>
      <c r="AB32" s="221">
        <v>20</v>
      </c>
      <c r="AC32" s="222">
        <v>26</v>
      </c>
      <c r="AD32" s="109">
        <v>19</v>
      </c>
      <c r="AE32" s="109">
        <v>14</v>
      </c>
      <c r="AF32" s="197"/>
      <c r="AG32" s="197"/>
      <c r="AH32" s="107"/>
      <c r="AI32" s="88"/>
      <c r="AJ32" s="88"/>
      <c r="AK32" s="88"/>
      <c r="AL32" s="88"/>
      <c r="AM32" s="88"/>
      <c r="AN32" s="88"/>
      <c r="AO32" s="107"/>
      <c r="AP32" s="88"/>
      <c r="AQ32" s="88"/>
      <c r="AR32" s="88"/>
      <c r="AS32" s="88"/>
      <c r="AT32" s="107"/>
      <c r="AU32" s="88"/>
      <c r="AV32" s="88"/>
      <c r="AW32" s="107"/>
    </row>
    <row r="33" spans="3:49" ht="15" x14ac:dyDescent="0.2">
      <c r="C33" s="124" t="s">
        <v>74</v>
      </c>
      <c r="D33" s="191" t="s">
        <v>115</v>
      </c>
      <c r="E33" s="101">
        <v>4.25</v>
      </c>
      <c r="F33" s="101">
        <v>4.25</v>
      </c>
      <c r="G33" s="101">
        <v>5</v>
      </c>
      <c r="H33" s="101">
        <v>5.411857187419348</v>
      </c>
      <c r="I33" s="101">
        <v>5.4653660958084211</v>
      </c>
      <c r="J33" s="101">
        <v>5.9993351824162069</v>
      </c>
      <c r="K33" s="248">
        <f t="shared" si="3"/>
        <v>9.887346715922618E-3</v>
      </c>
      <c r="L33" s="249">
        <f t="shared" si="0"/>
        <v>9.7700515802098709E-2</v>
      </c>
      <c r="M33" s="100">
        <v>0.30385520027071139</v>
      </c>
      <c r="N33" s="214">
        <v>0.43112978621522252</v>
      </c>
      <c r="O33" s="68">
        <f t="shared" si="4"/>
        <v>4.8698099032778268</v>
      </c>
      <c r="P33" s="69">
        <f t="shared" si="5"/>
        <v>6.0609222883390155</v>
      </c>
      <c r="Q33" s="69">
        <f t="shared" si="1"/>
        <v>5.1543208014343707</v>
      </c>
      <c r="R33" s="70">
        <f t="shared" si="2"/>
        <v>6.8443495633980431</v>
      </c>
      <c r="S33" s="250">
        <v>0.95000000000000007</v>
      </c>
      <c r="T33" s="251">
        <v>0.94600000000000006</v>
      </c>
      <c r="U33" s="251">
        <v>0.33300000000000002</v>
      </c>
      <c r="V33" s="252">
        <v>0.44500000000000001</v>
      </c>
      <c r="W33" s="101">
        <v>4.5</v>
      </c>
      <c r="X33" s="101">
        <v>5</v>
      </c>
      <c r="Y33" s="101">
        <v>5.55</v>
      </c>
      <c r="Z33" s="253">
        <v>27</v>
      </c>
      <c r="AA33" s="222">
        <v>24</v>
      </c>
      <c r="AB33" s="221">
        <v>22</v>
      </c>
      <c r="AC33" s="222">
        <v>17</v>
      </c>
      <c r="AD33" s="109">
        <v>14</v>
      </c>
      <c r="AE33" s="109">
        <v>11</v>
      </c>
      <c r="AF33" s="197"/>
      <c r="AG33" s="197"/>
      <c r="AH33" s="107"/>
      <c r="AI33" s="88"/>
      <c r="AJ33" s="88"/>
      <c r="AK33" s="88"/>
      <c r="AL33" s="88"/>
      <c r="AM33" s="88"/>
      <c r="AN33" s="88"/>
      <c r="AO33" s="107"/>
      <c r="AP33" s="88"/>
      <c r="AQ33" s="88"/>
      <c r="AR33" s="88"/>
      <c r="AS33" s="88"/>
      <c r="AT33" s="107"/>
      <c r="AU33" s="88"/>
      <c r="AV33" s="88"/>
      <c r="AW33" s="107"/>
    </row>
    <row r="34" spans="3:49" ht="15" x14ac:dyDescent="0.2">
      <c r="C34" s="124" t="s">
        <v>74</v>
      </c>
      <c r="D34" s="191" t="s">
        <v>116</v>
      </c>
      <c r="E34" s="101">
        <v>4.25</v>
      </c>
      <c r="F34" s="101">
        <v>4.5</v>
      </c>
      <c r="G34" s="101">
        <v>5.5</v>
      </c>
      <c r="H34" s="101">
        <v>4.8978048647363499</v>
      </c>
      <c r="I34" s="101">
        <v>5.5759217750543781</v>
      </c>
      <c r="J34" s="101">
        <v>5.6172237315771882</v>
      </c>
      <c r="K34" s="248">
        <f t="shared" si="3"/>
        <v>0.13845323140584775</v>
      </c>
      <c r="L34" s="249">
        <f t="shared" si="0"/>
        <v>7.407197982508773E-3</v>
      </c>
      <c r="M34" s="100">
        <v>0.36217557414516988</v>
      </c>
      <c r="N34" s="214">
        <v>0.25077955908197591</v>
      </c>
      <c r="O34" s="68">
        <f t="shared" si="4"/>
        <v>4.8660576497298456</v>
      </c>
      <c r="P34" s="69">
        <f t="shared" si="5"/>
        <v>6.2857859003789107</v>
      </c>
      <c r="Q34" s="69">
        <f t="shared" si="1"/>
        <v>5.1256957957765152</v>
      </c>
      <c r="R34" s="70">
        <f t="shared" si="2"/>
        <v>6.1087516673778612</v>
      </c>
      <c r="S34" s="250">
        <v>2.4E-2</v>
      </c>
      <c r="T34" s="251">
        <v>0.60799999999999998</v>
      </c>
      <c r="U34" s="251">
        <v>0.91400000000000003</v>
      </c>
      <c r="V34" s="252">
        <v>0.96599999999999997</v>
      </c>
      <c r="W34" s="101">
        <v>4.75</v>
      </c>
      <c r="X34" s="101">
        <v>5</v>
      </c>
      <c r="Y34" s="101">
        <v>5.3</v>
      </c>
      <c r="Z34" s="253">
        <v>78</v>
      </c>
      <c r="AA34" s="222">
        <v>70</v>
      </c>
      <c r="AB34" s="221">
        <v>62</v>
      </c>
      <c r="AC34" s="222">
        <v>67</v>
      </c>
      <c r="AD34" s="109">
        <v>42</v>
      </c>
      <c r="AE34" s="109">
        <v>27</v>
      </c>
      <c r="AF34" s="197"/>
      <c r="AG34" s="197"/>
      <c r="AH34" s="107"/>
      <c r="AI34" s="88"/>
      <c r="AJ34" s="88"/>
      <c r="AK34" s="88"/>
      <c r="AL34" s="88"/>
      <c r="AM34" s="88"/>
      <c r="AN34" s="88"/>
      <c r="AO34" s="107"/>
      <c r="AP34" s="88"/>
      <c r="AQ34" s="88"/>
      <c r="AR34" s="88"/>
      <c r="AS34" s="88"/>
      <c r="AT34" s="107"/>
      <c r="AU34" s="88"/>
      <c r="AV34" s="88"/>
      <c r="AW34" s="107"/>
    </row>
    <row r="35" spans="3:49" ht="15" x14ac:dyDescent="0.2">
      <c r="C35" s="124" t="s">
        <v>74</v>
      </c>
      <c r="D35" s="191" t="s">
        <v>117</v>
      </c>
      <c r="E35" s="101">
        <v>4</v>
      </c>
      <c r="F35" s="101">
        <v>4.25</v>
      </c>
      <c r="G35" s="101">
        <v>4.5</v>
      </c>
      <c r="H35" s="101">
        <v>4.8061562511768576</v>
      </c>
      <c r="I35" s="101">
        <v>5.5528459749262327</v>
      </c>
      <c r="J35" s="101">
        <v>5.4362249271620771</v>
      </c>
      <c r="K35" s="248">
        <f t="shared" si="3"/>
        <v>0.155361100373409</v>
      </c>
      <c r="L35" s="249">
        <f t="shared" si="0"/>
        <v>-2.100203180328708E-2</v>
      </c>
      <c r="M35" s="100">
        <v>0.32419575428127129</v>
      </c>
      <c r="N35" s="214">
        <v>0.38215215316165618</v>
      </c>
      <c r="O35" s="68">
        <f t="shared" si="4"/>
        <v>4.9174222965349408</v>
      </c>
      <c r="P35" s="69">
        <f t="shared" si="5"/>
        <v>6.1882696533175245</v>
      </c>
      <c r="Q35" s="69">
        <f t="shared" si="1"/>
        <v>4.687206706965231</v>
      </c>
      <c r="R35" s="70">
        <f t="shared" si="2"/>
        <v>6.1852431473589231</v>
      </c>
      <c r="S35" s="250">
        <v>2.4E-2</v>
      </c>
      <c r="T35" s="251">
        <v>0.32600000000000001</v>
      </c>
      <c r="U35" s="251">
        <v>0.76300000000000001</v>
      </c>
      <c r="V35" s="252">
        <v>0.56200000000000006</v>
      </c>
      <c r="W35" s="101">
        <v>4.5999999999999996</v>
      </c>
      <c r="X35" s="101">
        <v>5.2</v>
      </c>
      <c r="Y35" s="101">
        <v>5</v>
      </c>
      <c r="Z35" s="253">
        <v>65</v>
      </c>
      <c r="AA35" s="222">
        <v>63</v>
      </c>
      <c r="AB35" s="221">
        <v>35</v>
      </c>
      <c r="AC35" s="222">
        <v>35</v>
      </c>
      <c r="AD35" s="109">
        <v>23</v>
      </c>
      <c r="AE35" s="109">
        <v>17</v>
      </c>
      <c r="AF35" s="197"/>
      <c r="AG35" s="197"/>
      <c r="AH35" s="107"/>
      <c r="AI35" s="88"/>
      <c r="AJ35" s="88"/>
      <c r="AK35" s="88"/>
      <c r="AL35" s="88"/>
      <c r="AM35" s="88"/>
      <c r="AN35" s="88"/>
      <c r="AO35" s="107"/>
      <c r="AP35" s="88"/>
      <c r="AQ35" s="88"/>
      <c r="AR35" s="88"/>
      <c r="AS35" s="88"/>
      <c r="AT35" s="107"/>
      <c r="AU35" s="88"/>
      <c r="AV35" s="88"/>
      <c r="AW35" s="107"/>
    </row>
    <row r="36" spans="3:49" ht="15" x14ac:dyDescent="0.2">
      <c r="C36" s="124" t="s">
        <v>74</v>
      </c>
      <c r="D36" s="191" t="s">
        <v>118</v>
      </c>
      <c r="E36" s="101">
        <v>5</v>
      </c>
      <c r="F36" s="101">
        <v>5.25</v>
      </c>
      <c r="G36" s="101">
        <v>5.25</v>
      </c>
      <c r="H36" s="101">
        <v>6.0111400832864668</v>
      </c>
      <c r="I36" s="101">
        <v>5.3621638763459663</v>
      </c>
      <c r="J36" s="101">
        <v>6.0321883928224782</v>
      </c>
      <c r="K36" s="248">
        <f t="shared" si="3"/>
        <v>-0.1079622497477527</v>
      </c>
      <c r="L36" s="249">
        <f t="shared" si="0"/>
        <v>0.12495412895383162</v>
      </c>
      <c r="M36" s="100">
        <v>0.16528863851468609</v>
      </c>
      <c r="N36" s="214">
        <v>0.28972216873574003</v>
      </c>
      <c r="O36" s="68">
        <f t="shared" si="4"/>
        <v>5.0381981448571818</v>
      </c>
      <c r="P36" s="69">
        <f t="shared" si="5"/>
        <v>5.6861296078347507</v>
      </c>
      <c r="Q36" s="69">
        <f t="shared" si="1"/>
        <v>5.4643329421004276</v>
      </c>
      <c r="R36" s="70">
        <f t="shared" si="2"/>
        <v>6.6000438435445288</v>
      </c>
      <c r="S36" s="250">
        <v>0.26300000000000001</v>
      </c>
      <c r="T36" s="251">
        <v>7.9000000000000001E-2</v>
      </c>
      <c r="U36" s="251">
        <v>0.05</v>
      </c>
      <c r="V36" s="252">
        <v>0.125</v>
      </c>
      <c r="W36" s="101">
        <v>5</v>
      </c>
      <c r="X36" s="101">
        <v>5.3</v>
      </c>
      <c r="Y36" s="101">
        <v>6</v>
      </c>
      <c r="Z36" s="253">
        <v>77</v>
      </c>
      <c r="AA36" s="222">
        <v>56</v>
      </c>
      <c r="AB36" s="221">
        <v>51</v>
      </c>
      <c r="AC36" s="222">
        <v>52</v>
      </c>
      <c r="AD36" s="109">
        <v>33</v>
      </c>
      <c r="AE36" s="109">
        <v>19</v>
      </c>
      <c r="AF36" s="197"/>
      <c r="AG36" s="197"/>
      <c r="AH36" s="107"/>
      <c r="AI36" s="88"/>
      <c r="AJ36" s="88"/>
      <c r="AK36" s="88"/>
      <c r="AL36" s="88"/>
      <c r="AM36" s="88"/>
      <c r="AN36" s="88"/>
      <c r="AO36" s="107"/>
      <c r="AP36" s="88"/>
      <c r="AQ36" s="88"/>
      <c r="AR36" s="88"/>
      <c r="AS36" s="88"/>
      <c r="AT36" s="107"/>
      <c r="AU36" s="88"/>
      <c r="AV36" s="88"/>
      <c r="AW36" s="107"/>
    </row>
    <row r="37" spans="3:49" ht="15" x14ac:dyDescent="0.2">
      <c r="C37" s="124" t="s">
        <v>74</v>
      </c>
      <c r="D37" s="191" t="s">
        <v>119</v>
      </c>
      <c r="E37" s="101">
        <v>4.25</v>
      </c>
      <c r="F37" s="101">
        <v>5</v>
      </c>
      <c r="G37" s="101">
        <v>4.75</v>
      </c>
      <c r="H37" s="101">
        <v>4.6405610189510709</v>
      </c>
      <c r="I37" s="101">
        <v>5.2893724626623122</v>
      </c>
      <c r="J37" s="101">
        <v>5.9148273875398063</v>
      </c>
      <c r="K37" s="248">
        <f t="shared" si="3"/>
        <v>0.13981314782019516</v>
      </c>
      <c r="L37" s="249">
        <f t="shared" si="0"/>
        <v>0.11824747251069589</v>
      </c>
      <c r="M37" s="100">
        <v>0.25792845875741471</v>
      </c>
      <c r="N37" s="214">
        <v>0.1896544269266936</v>
      </c>
      <c r="O37" s="68">
        <f t="shared" si="4"/>
        <v>4.7838326834977796</v>
      </c>
      <c r="P37" s="69">
        <f t="shared" si="5"/>
        <v>5.7949122418268448</v>
      </c>
      <c r="Q37" s="69">
        <f t="shared" si="1"/>
        <v>5.5431047107634868</v>
      </c>
      <c r="R37" s="70">
        <f t="shared" si="2"/>
        <v>6.2865500643161258</v>
      </c>
      <c r="S37" s="250">
        <v>1.6E-2</v>
      </c>
      <c r="T37" s="251">
        <v>0.505</v>
      </c>
      <c r="U37" s="251">
        <v>4.1000000000000002E-2</v>
      </c>
      <c r="V37" s="252">
        <v>4.2000000000000003E-2</v>
      </c>
      <c r="W37" s="101">
        <v>4.5</v>
      </c>
      <c r="X37" s="101">
        <v>5</v>
      </c>
      <c r="Y37" s="101">
        <v>6</v>
      </c>
      <c r="Z37" s="253">
        <v>51</v>
      </c>
      <c r="AA37" s="222">
        <v>56</v>
      </c>
      <c r="AB37" s="221">
        <v>35</v>
      </c>
      <c r="AC37" s="222">
        <v>31</v>
      </c>
      <c r="AD37" s="109">
        <v>31</v>
      </c>
      <c r="AE37" s="109">
        <v>22</v>
      </c>
      <c r="AF37" s="197"/>
      <c r="AG37" s="197"/>
      <c r="AH37" s="107"/>
      <c r="AI37" s="88"/>
      <c r="AJ37" s="88"/>
      <c r="AK37" s="88"/>
      <c r="AL37" s="88"/>
      <c r="AM37" s="88"/>
      <c r="AN37" s="88"/>
      <c r="AO37" s="107"/>
      <c r="AP37" s="88"/>
      <c r="AQ37" s="88"/>
      <c r="AR37" s="88"/>
      <c r="AS37" s="88"/>
      <c r="AT37" s="107"/>
      <c r="AU37" s="88"/>
      <c r="AV37" s="88"/>
      <c r="AW37" s="107"/>
    </row>
    <row r="38" spans="3:49" ht="15" x14ac:dyDescent="0.2">
      <c r="C38" s="124" t="s">
        <v>74</v>
      </c>
      <c r="D38" s="191" t="s">
        <v>120</v>
      </c>
      <c r="E38" s="101">
        <v>4.5</v>
      </c>
      <c r="F38" s="101">
        <v>4.75</v>
      </c>
      <c r="G38" s="101">
        <v>5</v>
      </c>
      <c r="H38" s="101">
        <v>4.6438355497339519</v>
      </c>
      <c r="I38" s="101">
        <v>4.7166011477338419</v>
      </c>
      <c r="J38" s="101">
        <v>5.1216073007810552</v>
      </c>
      <c r="K38" s="248">
        <f t="shared" si="3"/>
        <v>1.5669288289947847E-2</v>
      </c>
      <c r="L38" s="249">
        <f t="shared" si="0"/>
        <v>8.5868221704903824E-2</v>
      </c>
      <c r="M38" s="100">
        <v>0.1387809620572347</v>
      </c>
      <c r="N38" s="214">
        <v>0.2106425642055102</v>
      </c>
      <c r="O38" s="68">
        <f t="shared" si="4"/>
        <v>4.4445904621016616</v>
      </c>
      <c r="P38" s="69">
        <f t="shared" si="5"/>
        <v>4.9886118333660221</v>
      </c>
      <c r="Q38" s="69">
        <f t="shared" si="1"/>
        <v>4.708747874938255</v>
      </c>
      <c r="R38" s="70">
        <f t="shared" si="2"/>
        <v>5.5344667266238554</v>
      </c>
      <c r="S38" s="250">
        <v>0.74399999999999999</v>
      </c>
      <c r="T38" s="251">
        <v>0.158</v>
      </c>
      <c r="U38" s="251">
        <v>9.2999999999999999E-2</v>
      </c>
      <c r="V38" s="252">
        <v>0.17699999999999999</v>
      </c>
      <c r="W38" s="101">
        <v>4.5</v>
      </c>
      <c r="X38" s="101">
        <v>4.5</v>
      </c>
      <c r="Y38" s="101">
        <v>4.9000000000000004</v>
      </c>
      <c r="Z38" s="253">
        <v>48</v>
      </c>
      <c r="AA38" s="222">
        <v>59</v>
      </c>
      <c r="AB38" s="221">
        <v>63</v>
      </c>
      <c r="AC38" s="222">
        <v>41</v>
      </c>
      <c r="AD38" s="109">
        <v>46</v>
      </c>
      <c r="AE38" s="109">
        <v>24</v>
      </c>
      <c r="AF38" s="197"/>
      <c r="AG38" s="197"/>
      <c r="AH38" s="107"/>
      <c r="AI38" s="88"/>
      <c r="AJ38" s="88"/>
      <c r="AK38" s="88"/>
      <c r="AL38" s="88"/>
      <c r="AM38" s="88"/>
      <c r="AN38" s="88"/>
      <c r="AO38" s="107"/>
      <c r="AP38" s="88"/>
      <c r="AQ38" s="88"/>
      <c r="AR38" s="88"/>
      <c r="AS38" s="88"/>
      <c r="AT38" s="107"/>
      <c r="AU38" s="88"/>
      <c r="AV38" s="88"/>
      <c r="AW38" s="107"/>
    </row>
    <row r="39" spans="3:49" ht="15" x14ac:dyDescent="0.2">
      <c r="C39" s="124" t="s">
        <v>74</v>
      </c>
      <c r="D39" s="191" t="s">
        <v>121</v>
      </c>
      <c r="E39" s="101">
        <v>5</v>
      </c>
      <c r="F39" s="101">
        <v>4.5</v>
      </c>
      <c r="G39" s="101">
        <v>5</v>
      </c>
      <c r="H39" s="101">
        <v>4.6165748135225479</v>
      </c>
      <c r="I39" s="101">
        <v>5.1981894092892409</v>
      </c>
      <c r="J39" s="101">
        <v>5.3767853859406802</v>
      </c>
      <c r="K39" s="248">
        <f t="shared" si="3"/>
        <v>0.12598400746437988</v>
      </c>
      <c r="L39" s="249">
        <f t="shared" si="0"/>
        <v>3.4357343026455656E-2</v>
      </c>
      <c r="M39" s="100">
        <v>0.1089556634409742</v>
      </c>
      <c r="N39" s="214">
        <v>0.20221385979615419</v>
      </c>
      <c r="O39" s="68">
        <f t="shared" si="4"/>
        <v>4.9846363089449319</v>
      </c>
      <c r="P39" s="69">
        <f t="shared" si="5"/>
        <v>5.4117425096335499</v>
      </c>
      <c r="Q39" s="69">
        <f t="shared" si="1"/>
        <v>4.9804462207402178</v>
      </c>
      <c r="R39" s="70">
        <f t="shared" si="2"/>
        <v>5.7731245511411426</v>
      </c>
      <c r="S39" s="250">
        <v>0</v>
      </c>
      <c r="T39" s="251">
        <v>0.33400000000000002</v>
      </c>
      <c r="U39" s="251">
        <v>0.42</v>
      </c>
      <c r="V39" s="252">
        <v>0.81500000000000006</v>
      </c>
      <c r="W39" s="101">
        <v>4.5999999999999996</v>
      </c>
      <c r="X39" s="101">
        <v>5.27</v>
      </c>
      <c r="Y39" s="101">
        <v>5.3</v>
      </c>
      <c r="Z39" s="253">
        <v>53</v>
      </c>
      <c r="AA39" s="222">
        <v>55</v>
      </c>
      <c r="AB39" s="221">
        <v>57</v>
      </c>
      <c r="AC39" s="222">
        <v>41</v>
      </c>
      <c r="AD39" s="109">
        <v>49</v>
      </c>
      <c r="AE39" s="109">
        <v>23</v>
      </c>
      <c r="AF39" s="197"/>
      <c r="AG39" s="197"/>
      <c r="AH39" s="107"/>
      <c r="AI39" s="88"/>
      <c r="AJ39" s="88"/>
      <c r="AK39" s="88"/>
      <c r="AL39" s="88"/>
      <c r="AM39" s="88"/>
      <c r="AN39" s="88"/>
      <c r="AO39" s="107"/>
      <c r="AP39" s="88"/>
      <c r="AQ39" s="88"/>
      <c r="AR39" s="88"/>
      <c r="AS39" s="88"/>
      <c r="AT39" s="107"/>
      <c r="AU39" s="88"/>
      <c r="AV39" s="88"/>
      <c r="AW39" s="107"/>
    </row>
    <row r="40" spans="3:49" s="36" customFormat="1" ht="15" x14ac:dyDescent="0.2">
      <c r="C40" s="124" t="s">
        <v>74</v>
      </c>
      <c r="D40" s="191" t="s">
        <v>122</v>
      </c>
      <c r="E40" s="101"/>
      <c r="F40" s="101"/>
      <c r="G40" s="101"/>
      <c r="H40" s="101"/>
      <c r="I40" s="101"/>
      <c r="J40" s="101">
        <v>5.3823468300300421</v>
      </c>
      <c r="K40" s="248"/>
      <c r="L40" s="249"/>
      <c r="M40" s="100"/>
      <c r="N40" s="214">
        <v>0.23794203945796161</v>
      </c>
      <c r="O40" s="68"/>
      <c r="P40" s="69"/>
      <c r="Q40" s="69">
        <f t="shared" si="1"/>
        <v>4.9159804326924377</v>
      </c>
      <c r="R40" s="70">
        <f t="shared" si="2"/>
        <v>5.8487132273676465</v>
      </c>
      <c r="S40" s="250"/>
      <c r="T40" s="251"/>
      <c r="U40" s="251"/>
      <c r="V40" s="252"/>
      <c r="W40" s="101"/>
      <c r="X40" s="101"/>
      <c r="Y40" s="101">
        <v>5.25</v>
      </c>
      <c r="Z40" s="253"/>
      <c r="AA40" s="222"/>
      <c r="AB40" s="221"/>
      <c r="AC40" s="222"/>
      <c r="AD40" s="109"/>
      <c r="AE40" s="109">
        <v>12</v>
      </c>
      <c r="AF40" s="197"/>
      <c r="AG40" s="197"/>
      <c r="AH40" s="107"/>
      <c r="AI40" s="88"/>
      <c r="AJ40" s="88"/>
      <c r="AK40" s="88"/>
      <c r="AL40" s="88"/>
      <c r="AM40" s="88"/>
      <c r="AN40" s="88"/>
      <c r="AO40" s="107"/>
      <c r="AP40" s="88"/>
      <c r="AQ40" s="88"/>
      <c r="AR40" s="88"/>
      <c r="AS40" s="88"/>
      <c r="AT40" s="107"/>
      <c r="AU40" s="88"/>
      <c r="AV40" s="88"/>
      <c r="AW40" s="107"/>
    </row>
    <row r="41" spans="3:49" s="36" customFormat="1" ht="15" x14ac:dyDescent="0.2">
      <c r="C41" s="124" t="s">
        <v>74</v>
      </c>
      <c r="D41" s="191" t="s">
        <v>123</v>
      </c>
      <c r="E41" s="101"/>
      <c r="F41" s="101"/>
      <c r="G41" s="101"/>
      <c r="H41" s="101"/>
      <c r="I41" s="101"/>
      <c r="J41" s="101">
        <v>5.57807852462531</v>
      </c>
      <c r="K41" s="248"/>
      <c r="L41" s="249"/>
      <c r="M41" s="100"/>
      <c r="N41" s="214">
        <v>0.219951166455193</v>
      </c>
      <c r="O41" s="68"/>
      <c r="P41" s="69"/>
      <c r="Q41" s="69">
        <f t="shared" si="1"/>
        <v>5.1469742383731321</v>
      </c>
      <c r="R41" s="70">
        <f t="shared" si="2"/>
        <v>6.0091828108774878</v>
      </c>
      <c r="S41" s="250"/>
      <c r="T41" s="251"/>
      <c r="U41" s="251"/>
      <c r="V41" s="252"/>
      <c r="W41" s="101"/>
      <c r="X41" s="101"/>
      <c r="Y41" s="101">
        <v>5.75</v>
      </c>
      <c r="Z41" s="253"/>
      <c r="AA41" s="222"/>
      <c r="AB41" s="221"/>
      <c r="AC41" s="222"/>
      <c r="AD41" s="109"/>
      <c r="AE41" s="109">
        <v>16</v>
      </c>
      <c r="AF41" s="197"/>
      <c r="AG41" s="197"/>
      <c r="AH41" s="107"/>
      <c r="AI41" s="88"/>
      <c r="AJ41" s="88"/>
      <c r="AK41" s="88"/>
      <c r="AL41" s="88"/>
      <c r="AM41" s="88"/>
      <c r="AN41" s="88"/>
      <c r="AO41" s="107"/>
      <c r="AP41" s="88"/>
      <c r="AQ41" s="88"/>
      <c r="AR41" s="88"/>
      <c r="AS41" s="88"/>
      <c r="AT41" s="107"/>
      <c r="AU41" s="88"/>
      <c r="AV41" s="88"/>
      <c r="AW41" s="107"/>
    </row>
    <row r="42" spans="3:49" ht="15" x14ac:dyDescent="0.2">
      <c r="C42" s="124" t="s">
        <v>75</v>
      </c>
      <c r="D42" s="191" t="s">
        <v>124</v>
      </c>
      <c r="E42" s="101">
        <v>5</v>
      </c>
      <c r="F42" s="101">
        <v>4.25</v>
      </c>
      <c r="G42" s="101">
        <v>4.75</v>
      </c>
      <c r="H42" s="101">
        <v>4.6134145454965774</v>
      </c>
      <c r="I42" s="101">
        <v>4.8547159227698051</v>
      </c>
      <c r="J42" s="101">
        <v>5.2940721637512818</v>
      </c>
      <c r="K42" s="248">
        <f t="shared" si="3"/>
        <v>5.2304291082789556E-2</v>
      </c>
      <c r="L42" s="249">
        <f t="shared" si="0"/>
        <v>9.0500916628466044E-2</v>
      </c>
      <c r="M42" s="100">
        <v>0.11630278796742</v>
      </c>
      <c r="N42" s="214">
        <v>0.31872132677325238</v>
      </c>
      <c r="O42" s="68">
        <f t="shared" si="4"/>
        <v>4.626762458353662</v>
      </c>
      <c r="P42" s="69">
        <f t="shared" si="5"/>
        <v>5.0826693871859483</v>
      </c>
      <c r="Q42" s="69">
        <f t="shared" si="1"/>
        <v>4.6693783632757073</v>
      </c>
      <c r="R42" s="70">
        <f t="shared" si="2"/>
        <v>5.9187659642268562</v>
      </c>
      <c r="S42" s="250">
        <v>0.106</v>
      </c>
      <c r="T42" s="251">
        <v>0.25700000000000001</v>
      </c>
      <c r="U42" s="251">
        <v>0.186</v>
      </c>
      <c r="V42" s="252">
        <v>0.32500000000000001</v>
      </c>
      <c r="W42" s="101">
        <v>4.5</v>
      </c>
      <c r="X42" s="101">
        <v>4.7</v>
      </c>
      <c r="Y42" s="101">
        <v>5</v>
      </c>
      <c r="Z42" s="253">
        <v>56</v>
      </c>
      <c r="AA42" s="222">
        <v>63</v>
      </c>
      <c r="AB42" s="221">
        <v>47</v>
      </c>
      <c r="AC42" s="222">
        <v>40</v>
      </c>
      <c r="AD42" s="109">
        <v>41</v>
      </c>
      <c r="AE42" s="109">
        <v>22</v>
      </c>
      <c r="AF42" s="197"/>
      <c r="AG42" s="197"/>
      <c r="AH42" s="107"/>
      <c r="AI42" s="88"/>
      <c r="AJ42" s="88"/>
      <c r="AK42" s="88"/>
      <c r="AL42" s="88"/>
      <c r="AM42" s="88"/>
      <c r="AN42" s="88"/>
      <c r="AO42" s="107"/>
      <c r="AP42" s="88"/>
      <c r="AQ42" s="88"/>
      <c r="AR42" s="88"/>
      <c r="AS42" s="88"/>
      <c r="AT42" s="107"/>
      <c r="AU42" s="88"/>
      <c r="AV42" s="88"/>
      <c r="AW42" s="107"/>
    </row>
    <row r="43" spans="3:49" ht="15" x14ac:dyDescent="0.2">
      <c r="C43" s="124" t="s">
        <v>75</v>
      </c>
      <c r="D43" s="191" t="s">
        <v>125</v>
      </c>
      <c r="E43" s="101">
        <v>4.5</v>
      </c>
      <c r="F43" s="101">
        <v>4.25</v>
      </c>
      <c r="G43" s="101">
        <v>4.75</v>
      </c>
      <c r="H43" s="101">
        <v>4.8482701496486591</v>
      </c>
      <c r="I43" s="101">
        <v>5.0005695009200899</v>
      </c>
      <c r="J43" s="101">
        <v>5.7812187756202142</v>
      </c>
      <c r="K43" s="248">
        <f t="shared" si="3"/>
        <v>3.1413132224586748E-2</v>
      </c>
      <c r="L43" s="249">
        <f t="shared" si="0"/>
        <v>0.1561120737460977</v>
      </c>
      <c r="M43" s="100">
        <v>0.1171475989032531</v>
      </c>
      <c r="N43" s="214">
        <v>0.18962806902853821</v>
      </c>
      <c r="O43" s="68">
        <f t="shared" si="4"/>
        <v>4.7709602070697139</v>
      </c>
      <c r="P43" s="69">
        <f t="shared" si="5"/>
        <v>5.2301787947704659</v>
      </c>
      <c r="Q43" s="69">
        <f t="shared" si="1"/>
        <v>5.409547760324279</v>
      </c>
      <c r="R43" s="70">
        <f t="shared" si="2"/>
        <v>6.1528897909161495</v>
      </c>
      <c r="S43" s="250">
        <v>0.39400000000000002</v>
      </c>
      <c r="T43" s="251">
        <v>0.109</v>
      </c>
      <c r="U43" s="251">
        <v>0</v>
      </c>
      <c r="V43" s="252">
        <v>5.0000000000000001E-3</v>
      </c>
      <c r="W43" s="101">
        <v>4.75</v>
      </c>
      <c r="X43" s="101">
        <v>5</v>
      </c>
      <c r="Y43" s="101">
        <v>5.55</v>
      </c>
      <c r="Z43" s="253">
        <v>130</v>
      </c>
      <c r="AA43" s="222">
        <v>66</v>
      </c>
      <c r="AB43" s="221">
        <v>100</v>
      </c>
      <c r="AC43" s="222">
        <v>79</v>
      </c>
      <c r="AD43" s="109">
        <v>80</v>
      </c>
      <c r="AE43" s="109">
        <v>64</v>
      </c>
      <c r="AF43" s="197"/>
      <c r="AG43" s="197"/>
      <c r="AH43" s="107"/>
      <c r="AI43" s="88"/>
      <c r="AJ43" s="88"/>
      <c r="AK43" s="88"/>
      <c r="AL43" s="88"/>
      <c r="AM43" s="88"/>
      <c r="AN43" s="88"/>
      <c r="AO43" s="107"/>
      <c r="AP43" s="88"/>
      <c r="AQ43" s="88"/>
      <c r="AR43" s="88"/>
      <c r="AS43" s="88"/>
      <c r="AT43" s="107"/>
      <c r="AU43" s="88"/>
      <c r="AV43" s="88"/>
      <c r="AW43" s="107"/>
    </row>
    <row r="44" spans="3:49" ht="15" x14ac:dyDescent="0.2">
      <c r="C44" s="124" t="s">
        <v>75</v>
      </c>
      <c r="D44" s="191" t="s">
        <v>126</v>
      </c>
      <c r="E44" s="101">
        <v>5</v>
      </c>
      <c r="F44" s="101">
        <v>5.25</v>
      </c>
      <c r="G44" s="101">
        <v>5.25</v>
      </c>
      <c r="H44" s="101">
        <v>4.8493212196556197</v>
      </c>
      <c r="I44" s="101">
        <v>5.978883300570109</v>
      </c>
      <c r="J44" s="101">
        <v>5.3754498005344571</v>
      </c>
      <c r="K44" s="248">
        <f t="shared" ref="K44:K75" si="6">I44/H44-1</f>
        <v>0.23293199805697884</v>
      </c>
      <c r="L44" s="249">
        <f t="shared" si="0"/>
        <v>-0.10092745914243084</v>
      </c>
      <c r="M44" s="100">
        <v>0.47767772237660472</v>
      </c>
      <c r="N44" s="214">
        <v>0.25865117598611898</v>
      </c>
      <c r="O44" s="68">
        <f t="shared" ref="O44:O75" si="7">I44-1.96*M44</f>
        <v>5.0426349647119633</v>
      </c>
      <c r="P44" s="69">
        <f t="shared" ref="P44:P75" si="8">I44+1.96*M44</f>
        <v>6.9151316364282547</v>
      </c>
      <c r="Q44" s="69">
        <f t="shared" si="1"/>
        <v>4.8684934956016637</v>
      </c>
      <c r="R44" s="70">
        <f t="shared" si="2"/>
        <v>5.8824061054672505</v>
      </c>
      <c r="S44" s="250">
        <v>8.0000000000000002E-3</v>
      </c>
      <c r="T44" s="251">
        <v>0.111</v>
      </c>
      <c r="U44" s="251">
        <v>0.188</v>
      </c>
      <c r="V44" s="252">
        <v>0.13700000000000001</v>
      </c>
      <c r="W44" s="101">
        <v>5</v>
      </c>
      <c r="X44" s="101">
        <v>5</v>
      </c>
      <c r="Y44" s="101">
        <v>5</v>
      </c>
      <c r="Z44" s="253">
        <v>39</v>
      </c>
      <c r="AA44" s="222">
        <v>51</v>
      </c>
      <c r="AB44" s="221">
        <v>46</v>
      </c>
      <c r="AC44" s="222">
        <v>40</v>
      </c>
      <c r="AD44" s="109">
        <v>29</v>
      </c>
      <c r="AE44" s="109">
        <v>21</v>
      </c>
      <c r="AF44" s="197"/>
      <c r="AG44" s="197"/>
      <c r="AH44" s="107"/>
      <c r="AI44" s="88"/>
      <c r="AJ44" s="88"/>
      <c r="AK44" s="88"/>
      <c r="AL44" s="88"/>
      <c r="AM44" s="88"/>
      <c r="AN44" s="88"/>
      <c r="AO44" s="107"/>
      <c r="AP44" s="88"/>
      <c r="AQ44" s="88"/>
      <c r="AR44" s="88"/>
      <c r="AS44" s="88"/>
      <c r="AT44" s="107"/>
      <c r="AU44" s="88"/>
      <c r="AV44" s="88"/>
      <c r="AW44" s="107"/>
    </row>
    <row r="45" spans="3:49" ht="15" x14ac:dyDescent="0.2">
      <c r="C45" s="124" t="s">
        <v>75</v>
      </c>
      <c r="D45" s="191" t="s">
        <v>127</v>
      </c>
      <c r="E45" s="101">
        <v>4.25</v>
      </c>
      <c r="F45" s="101">
        <v>4.25</v>
      </c>
      <c r="G45" s="101">
        <v>4.5</v>
      </c>
      <c r="H45" s="101">
        <v>4.6024546514693414</v>
      </c>
      <c r="I45" s="101">
        <v>5.0906764877531776</v>
      </c>
      <c r="J45" s="101">
        <v>5.7996419778146322</v>
      </c>
      <c r="K45" s="248">
        <f t="shared" si="6"/>
        <v>0.106078576163259</v>
      </c>
      <c r="L45" s="249">
        <f t="shared" si="0"/>
        <v>0.13926744152118853</v>
      </c>
      <c r="M45" s="100">
        <v>0.16927220912368521</v>
      </c>
      <c r="N45" s="214">
        <v>0.22094558196888861</v>
      </c>
      <c r="O45" s="68">
        <v>4.7589029578707542</v>
      </c>
      <c r="P45" s="69">
        <v>5.422450017635601</v>
      </c>
      <c r="Q45" s="69">
        <f t="shared" si="1"/>
        <v>5.3665886371556102</v>
      </c>
      <c r="R45" s="70">
        <f t="shared" si="2"/>
        <v>6.2326953184736542</v>
      </c>
      <c r="S45" s="250">
        <v>1.2E-2</v>
      </c>
      <c r="T45" s="251">
        <v>0.72099999999999997</v>
      </c>
      <c r="U45" s="251">
        <v>2.1999999999999999E-2</v>
      </c>
      <c r="V45" s="252">
        <v>0.03</v>
      </c>
      <c r="W45" s="101">
        <v>4.5</v>
      </c>
      <c r="X45" s="101">
        <v>5</v>
      </c>
      <c r="Y45" s="101">
        <v>5.5</v>
      </c>
      <c r="Z45" s="253">
        <v>61</v>
      </c>
      <c r="AA45" s="222">
        <v>74</v>
      </c>
      <c r="AB45" s="221">
        <v>88</v>
      </c>
      <c r="AC45" s="222">
        <v>45</v>
      </c>
      <c r="AD45" s="109">
        <v>38</v>
      </c>
      <c r="AE45" s="109">
        <v>30</v>
      </c>
      <c r="AF45" s="197"/>
      <c r="AG45" s="197"/>
      <c r="AH45" s="107"/>
      <c r="AI45" s="88"/>
      <c r="AJ45" s="88"/>
      <c r="AK45" s="88"/>
      <c r="AL45" s="88"/>
      <c r="AM45" s="88"/>
      <c r="AN45" s="88"/>
      <c r="AO45" s="107"/>
      <c r="AP45" s="88"/>
      <c r="AQ45" s="88"/>
      <c r="AR45" s="88"/>
      <c r="AS45" s="88"/>
      <c r="AT45" s="107"/>
      <c r="AU45" s="88"/>
      <c r="AV45" s="88"/>
      <c r="AW45" s="107"/>
    </row>
    <row r="46" spans="3:49" ht="15" x14ac:dyDescent="0.2">
      <c r="C46" s="124" t="s">
        <v>75</v>
      </c>
      <c r="D46" s="191" t="s">
        <v>128</v>
      </c>
      <c r="E46" s="101">
        <v>4.75</v>
      </c>
      <c r="F46" s="101">
        <v>4.5</v>
      </c>
      <c r="G46" s="101">
        <v>5.25</v>
      </c>
      <c r="H46" s="101">
        <v>5.0386485947683743</v>
      </c>
      <c r="I46" s="101">
        <v>5.2480628070841284</v>
      </c>
      <c r="J46" s="101">
        <v>5.4437016307373698</v>
      </c>
      <c r="K46" s="248">
        <f t="shared" si="6"/>
        <v>4.1561583106467959E-2</v>
      </c>
      <c r="L46" s="249">
        <f t="shared" si="0"/>
        <v>3.7278293123542028E-2</v>
      </c>
      <c r="M46" s="100">
        <v>0.27378919114535039</v>
      </c>
      <c r="N46" s="214">
        <v>0.16429497737829321</v>
      </c>
      <c r="O46" s="68">
        <v>4.7114359924392417</v>
      </c>
      <c r="P46" s="69">
        <v>5.7846896217290151</v>
      </c>
      <c r="Q46" s="69">
        <f t="shared" si="1"/>
        <v>5.1216834750759155</v>
      </c>
      <c r="R46" s="70">
        <f t="shared" si="2"/>
        <v>5.7657197863988241</v>
      </c>
      <c r="S46" s="250">
        <v>0.60799999999999998</v>
      </c>
      <c r="T46" s="251">
        <v>0.59499999999999997</v>
      </c>
      <c r="U46" s="251">
        <v>0.505</v>
      </c>
      <c r="V46" s="252">
        <v>0.43</v>
      </c>
      <c r="W46" s="101">
        <v>4.5</v>
      </c>
      <c r="X46" s="101">
        <v>5</v>
      </c>
      <c r="Y46" s="101">
        <v>5.25</v>
      </c>
      <c r="Z46" s="253">
        <v>90</v>
      </c>
      <c r="AA46" s="222">
        <v>88</v>
      </c>
      <c r="AB46" s="221">
        <v>71</v>
      </c>
      <c r="AC46" s="222">
        <v>56</v>
      </c>
      <c r="AD46" s="109">
        <v>47</v>
      </c>
      <c r="AE46" s="109">
        <v>32</v>
      </c>
      <c r="AF46" s="197"/>
      <c r="AG46" s="197"/>
      <c r="AH46" s="107"/>
      <c r="AI46" s="88"/>
      <c r="AJ46" s="88"/>
      <c r="AK46" s="88"/>
      <c r="AL46" s="88"/>
      <c r="AM46" s="88"/>
      <c r="AN46" s="88"/>
      <c r="AO46" s="107"/>
      <c r="AP46" s="88"/>
      <c r="AQ46" s="88"/>
      <c r="AR46" s="88"/>
      <c r="AS46" s="88"/>
      <c r="AT46" s="107"/>
      <c r="AU46" s="88"/>
      <c r="AV46" s="88"/>
      <c r="AW46" s="107"/>
    </row>
    <row r="47" spans="3:49" ht="15" x14ac:dyDescent="0.2">
      <c r="C47" s="124" t="s">
        <v>75</v>
      </c>
      <c r="D47" s="191" t="s">
        <v>129</v>
      </c>
      <c r="E47" s="101">
        <v>5</v>
      </c>
      <c r="F47" s="101">
        <v>4</v>
      </c>
      <c r="G47" s="101">
        <v>4.5</v>
      </c>
      <c r="H47" s="101">
        <v>4.2382657041796321</v>
      </c>
      <c r="I47" s="101">
        <v>5.150109651335554</v>
      </c>
      <c r="J47" s="101">
        <v>5.7091115399589052</v>
      </c>
      <c r="K47" s="248">
        <f t="shared" si="6"/>
        <v>0.21514553612263909</v>
      </c>
      <c r="L47" s="249">
        <f t="shared" si="0"/>
        <v>0.108541745024475</v>
      </c>
      <c r="M47" s="100">
        <v>0.28614134423010962</v>
      </c>
      <c r="N47" s="214">
        <v>0.37142770451669288</v>
      </c>
      <c r="O47" s="68">
        <v>4.5892726166445392</v>
      </c>
      <c r="P47" s="69">
        <v>5.7109466860265687</v>
      </c>
      <c r="Q47" s="69">
        <f t="shared" si="1"/>
        <v>4.981113239106187</v>
      </c>
      <c r="R47" s="70">
        <f t="shared" si="2"/>
        <v>6.4371098408116234</v>
      </c>
      <c r="S47" s="250">
        <v>1.0999999999999999E-2</v>
      </c>
      <c r="T47" s="251">
        <v>0.16900000000000001</v>
      </c>
      <c r="U47" s="251">
        <v>0.24399999999999999</v>
      </c>
      <c r="V47" s="252">
        <v>0.33900000000000002</v>
      </c>
      <c r="W47" s="101">
        <v>4</v>
      </c>
      <c r="X47" s="101">
        <v>5</v>
      </c>
      <c r="Y47" s="101">
        <v>5.4</v>
      </c>
      <c r="Z47" s="253">
        <v>29</v>
      </c>
      <c r="AA47" s="222">
        <v>27</v>
      </c>
      <c r="AB47" s="221">
        <v>26</v>
      </c>
      <c r="AC47" s="222">
        <v>20</v>
      </c>
      <c r="AD47" s="109">
        <v>23</v>
      </c>
      <c r="AE47" s="109">
        <v>15</v>
      </c>
      <c r="AF47" s="197"/>
      <c r="AG47" s="197"/>
      <c r="AH47" s="107"/>
      <c r="AI47" s="88"/>
      <c r="AJ47" s="88"/>
      <c r="AK47" s="88"/>
      <c r="AL47" s="88"/>
      <c r="AM47" s="88"/>
      <c r="AN47" s="88"/>
      <c r="AO47" s="107"/>
      <c r="AP47" s="88"/>
      <c r="AQ47" s="88"/>
      <c r="AR47" s="88"/>
      <c r="AS47" s="88"/>
      <c r="AT47" s="107"/>
      <c r="AU47" s="88"/>
      <c r="AV47" s="88"/>
      <c r="AW47" s="107"/>
    </row>
    <row r="48" spans="3:49" ht="15" x14ac:dyDescent="0.2">
      <c r="C48" s="124" t="s">
        <v>75</v>
      </c>
      <c r="D48" s="191" t="s">
        <v>130</v>
      </c>
      <c r="E48" s="101">
        <v>4.75</v>
      </c>
      <c r="F48" s="101">
        <v>4</v>
      </c>
      <c r="G48" s="101">
        <v>5.25</v>
      </c>
      <c r="H48" s="101">
        <v>4.4152360694762374</v>
      </c>
      <c r="I48" s="101">
        <v>4.8392816159089458</v>
      </c>
      <c r="J48" s="101">
        <v>5.3204222354514066</v>
      </c>
      <c r="K48" s="248">
        <f t="shared" si="6"/>
        <v>9.6041421061096477E-2</v>
      </c>
      <c r="L48" s="249">
        <f t="shared" si="0"/>
        <v>9.9423976063044206E-2</v>
      </c>
      <c r="M48" s="100">
        <v>0.14779085165741279</v>
      </c>
      <c r="N48" s="214">
        <v>0.24411646022717551</v>
      </c>
      <c r="O48" s="68">
        <v>4.549611546660417</v>
      </c>
      <c r="P48" s="69">
        <v>5.1289516851574746</v>
      </c>
      <c r="Q48" s="69">
        <f t="shared" si="1"/>
        <v>4.8419539734061425</v>
      </c>
      <c r="R48" s="70">
        <f t="shared" si="2"/>
        <v>5.7988904974966706</v>
      </c>
      <c r="S48" s="250">
        <v>2.5999999999999999E-2</v>
      </c>
      <c r="T48" s="251">
        <v>0.78100000000000003</v>
      </c>
      <c r="U48" s="251">
        <v>0.13200000000000001</v>
      </c>
      <c r="V48" s="252">
        <v>0.29099999999999998</v>
      </c>
      <c r="W48" s="101">
        <v>4.5</v>
      </c>
      <c r="X48" s="101">
        <v>4.7</v>
      </c>
      <c r="Y48" s="101">
        <v>5</v>
      </c>
      <c r="Z48" s="253">
        <v>93</v>
      </c>
      <c r="AA48" s="222">
        <v>106</v>
      </c>
      <c r="AB48" s="221">
        <v>84</v>
      </c>
      <c r="AC48" s="222">
        <v>58</v>
      </c>
      <c r="AD48" s="109">
        <v>52</v>
      </c>
      <c r="AE48" s="109">
        <v>40</v>
      </c>
      <c r="AF48" s="197"/>
      <c r="AG48" s="197"/>
      <c r="AH48" s="107"/>
      <c r="AI48" s="88"/>
      <c r="AJ48" s="88"/>
      <c r="AK48" s="88"/>
      <c r="AL48" s="88"/>
      <c r="AM48" s="88"/>
      <c r="AN48" s="88"/>
      <c r="AO48" s="107"/>
      <c r="AP48" s="88"/>
      <c r="AQ48" s="88"/>
      <c r="AR48" s="88"/>
      <c r="AS48" s="88"/>
      <c r="AT48" s="107"/>
      <c r="AU48" s="88"/>
      <c r="AV48" s="88"/>
      <c r="AW48" s="107"/>
    </row>
    <row r="49" spans="3:49" ht="15" x14ac:dyDescent="0.2">
      <c r="C49" s="124" t="s">
        <v>75</v>
      </c>
      <c r="D49" s="191" t="s">
        <v>131</v>
      </c>
      <c r="E49" s="101">
        <v>4.25</v>
      </c>
      <c r="F49" s="101">
        <v>5</v>
      </c>
      <c r="G49" s="101">
        <v>5.25</v>
      </c>
      <c r="H49" s="101">
        <v>4.913114233742796</v>
      </c>
      <c r="I49" s="101">
        <v>5.2999834887401551</v>
      </c>
      <c r="J49" s="101">
        <v>5.6294303179193266</v>
      </c>
      <c r="K49" s="248">
        <f t="shared" si="6"/>
        <v>7.8742165679840825E-2</v>
      </c>
      <c r="L49" s="249">
        <f t="shared" si="0"/>
        <v>6.2159972739364688E-2</v>
      </c>
      <c r="M49" s="100">
        <v>0.12609513755047819</v>
      </c>
      <c r="N49" s="214">
        <v>0.13393528397692309</v>
      </c>
      <c r="O49" s="68">
        <v>5.0528370191412177</v>
      </c>
      <c r="P49" s="69">
        <v>5.5471299583390925</v>
      </c>
      <c r="Q49" s="69">
        <f t="shared" si="1"/>
        <v>5.3669171613245572</v>
      </c>
      <c r="R49" s="70">
        <f t="shared" si="2"/>
        <v>5.8919434745140959</v>
      </c>
      <c r="S49" s="250">
        <v>2.9000000000000001E-2</v>
      </c>
      <c r="T49" s="251">
        <v>0.98399999999999999</v>
      </c>
      <c r="U49" s="251">
        <v>6.7000000000000004E-2</v>
      </c>
      <c r="V49" s="252">
        <v>0.27</v>
      </c>
      <c r="W49" s="101">
        <v>4.75</v>
      </c>
      <c r="X49" s="101">
        <v>5</v>
      </c>
      <c r="Y49" s="101">
        <v>5.5</v>
      </c>
      <c r="Z49" s="253">
        <v>133</v>
      </c>
      <c r="AA49" s="222">
        <v>104</v>
      </c>
      <c r="AB49" s="221">
        <v>122</v>
      </c>
      <c r="AC49" s="222">
        <v>90</v>
      </c>
      <c r="AD49" s="109">
        <v>83</v>
      </c>
      <c r="AE49" s="109">
        <v>103</v>
      </c>
      <c r="AF49" s="197"/>
      <c r="AG49" s="197"/>
      <c r="AH49" s="107"/>
      <c r="AI49" s="88"/>
      <c r="AJ49" s="88"/>
      <c r="AK49" s="88"/>
      <c r="AL49" s="88"/>
      <c r="AM49" s="88"/>
      <c r="AN49" s="88"/>
      <c r="AO49" s="107"/>
      <c r="AP49" s="88"/>
      <c r="AQ49" s="88"/>
      <c r="AR49" s="88"/>
      <c r="AS49" s="88"/>
      <c r="AT49" s="107"/>
      <c r="AU49" s="88"/>
      <c r="AV49" s="88"/>
      <c r="AW49" s="107"/>
    </row>
    <row r="50" spans="3:49" ht="15" x14ac:dyDescent="0.2">
      <c r="C50" s="124" t="s">
        <v>75</v>
      </c>
      <c r="D50" s="191" t="s">
        <v>132</v>
      </c>
      <c r="E50" s="101">
        <v>4.75</v>
      </c>
      <c r="F50" s="101">
        <v>4.5</v>
      </c>
      <c r="G50" s="101">
        <v>5</v>
      </c>
      <c r="H50" s="101">
        <v>5.0983387309430297</v>
      </c>
      <c r="I50" s="101">
        <v>5.6442967028664288</v>
      </c>
      <c r="J50" s="101">
        <v>5.6750121567757734</v>
      </c>
      <c r="K50" s="248">
        <f t="shared" si="6"/>
        <v>0.10708546464554236</v>
      </c>
      <c r="L50" s="249">
        <f t="shared" si="0"/>
        <v>5.441856714184734E-3</v>
      </c>
      <c r="M50" s="100">
        <v>0.71182093449293438</v>
      </c>
      <c r="N50" s="214">
        <v>0.26983521891126722</v>
      </c>
      <c r="O50" s="68">
        <v>4.2491276712602772</v>
      </c>
      <c r="P50" s="69">
        <v>7.0394657344725804</v>
      </c>
      <c r="Q50" s="69">
        <f t="shared" si="1"/>
        <v>5.1461351277096901</v>
      </c>
      <c r="R50" s="70">
        <f t="shared" si="2"/>
        <v>6.2038891858418568</v>
      </c>
      <c r="S50" s="250">
        <v>0.372</v>
      </c>
      <c r="T50" s="251">
        <v>0.68900000000000006</v>
      </c>
      <c r="U50" s="251">
        <v>0.96099999999999997</v>
      </c>
      <c r="V50" s="252">
        <v>0.67</v>
      </c>
      <c r="W50" s="101">
        <v>5</v>
      </c>
      <c r="X50" s="101">
        <v>5</v>
      </c>
      <c r="Y50" s="101">
        <v>5.5</v>
      </c>
      <c r="Z50" s="253">
        <v>26</v>
      </c>
      <c r="AA50" s="222">
        <v>24</v>
      </c>
      <c r="AB50" s="221">
        <v>25</v>
      </c>
      <c r="AC50" s="222">
        <v>20</v>
      </c>
      <c r="AD50" s="109">
        <v>19</v>
      </c>
      <c r="AE50" s="109">
        <v>13</v>
      </c>
      <c r="AF50" s="197"/>
      <c r="AG50" s="197"/>
      <c r="AH50" s="107"/>
      <c r="AI50" s="88"/>
      <c r="AJ50" s="88"/>
      <c r="AK50" s="88"/>
      <c r="AL50" s="88"/>
      <c r="AM50" s="88"/>
      <c r="AN50" s="88"/>
      <c r="AO50" s="107"/>
      <c r="AP50" s="88"/>
      <c r="AQ50" s="88"/>
      <c r="AR50" s="88"/>
      <c r="AS50" s="88"/>
      <c r="AT50" s="107"/>
      <c r="AU50" s="88"/>
      <c r="AV50" s="88"/>
      <c r="AW50" s="107"/>
    </row>
    <row r="51" spans="3:49" ht="15" x14ac:dyDescent="0.2">
      <c r="C51" s="124" t="s">
        <v>75</v>
      </c>
      <c r="D51" s="191" t="s">
        <v>133</v>
      </c>
      <c r="E51" s="101">
        <v>4.25</v>
      </c>
      <c r="F51" s="101">
        <v>4.5</v>
      </c>
      <c r="G51" s="101">
        <v>4.5</v>
      </c>
      <c r="H51" s="101">
        <v>4.8422739899457055</v>
      </c>
      <c r="I51" s="101">
        <v>5.1454920717757968</v>
      </c>
      <c r="J51" s="101">
        <v>5.8261640116505484</v>
      </c>
      <c r="K51" s="248">
        <f t="shared" si="6"/>
        <v>6.2618943591312703E-2</v>
      </c>
      <c r="L51" s="249">
        <f t="shared" si="0"/>
        <v>0.13228510128475235</v>
      </c>
      <c r="M51" s="100">
        <v>0.1701935430774715</v>
      </c>
      <c r="N51" s="214">
        <v>0.30047306451660521</v>
      </c>
      <c r="O51" s="68">
        <v>4.8119127273439526</v>
      </c>
      <c r="P51" s="69">
        <v>5.479071416207641</v>
      </c>
      <c r="Q51" s="69">
        <f t="shared" si="1"/>
        <v>5.2372368051980018</v>
      </c>
      <c r="R51" s="70">
        <f t="shared" si="2"/>
        <v>6.415091218103095</v>
      </c>
      <c r="S51" s="250">
        <v>0.14599999999999999</v>
      </c>
      <c r="T51" s="251">
        <v>0.48499999999999999</v>
      </c>
      <c r="U51" s="251">
        <v>4.8000000000000001E-2</v>
      </c>
      <c r="V51" s="252">
        <v>9.6000000000000002E-2</v>
      </c>
      <c r="W51" s="101">
        <v>5</v>
      </c>
      <c r="X51" s="101">
        <v>5</v>
      </c>
      <c r="Y51" s="101">
        <v>5.5</v>
      </c>
      <c r="Z51" s="253">
        <v>30</v>
      </c>
      <c r="AA51" s="222">
        <v>35</v>
      </c>
      <c r="AB51" s="221">
        <v>21</v>
      </c>
      <c r="AC51" s="222">
        <v>33</v>
      </c>
      <c r="AD51" s="109">
        <v>20</v>
      </c>
      <c r="AE51" s="109">
        <v>16</v>
      </c>
      <c r="AF51" s="197"/>
      <c r="AG51" s="197"/>
      <c r="AH51" s="107"/>
      <c r="AI51" s="88"/>
      <c r="AJ51" s="88"/>
      <c r="AK51" s="88"/>
      <c r="AL51" s="88"/>
      <c r="AM51" s="88"/>
      <c r="AN51" s="88"/>
      <c r="AO51" s="107"/>
      <c r="AP51" s="88"/>
      <c r="AQ51" s="88"/>
      <c r="AR51" s="88"/>
      <c r="AS51" s="88"/>
      <c r="AT51" s="107"/>
      <c r="AU51" s="88"/>
      <c r="AV51" s="88"/>
      <c r="AW51" s="107"/>
    </row>
    <row r="52" spans="3:49" ht="15" x14ac:dyDescent="0.2">
      <c r="C52" s="124" t="s">
        <v>75</v>
      </c>
      <c r="D52" s="191" t="s">
        <v>134</v>
      </c>
      <c r="E52" s="101">
        <v>4.5</v>
      </c>
      <c r="F52" s="101">
        <v>4.75</v>
      </c>
      <c r="G52" s="101">
        <v>5</v>
      </c>
      <c r="H52" s="101">
        <v>5.0838719851505996</v>
      </c>
      <c r="I52" s="101">
        <v>5.5494324137450421</v>
      </c>
      <c r="J52" s="101">
        <v>5.6442819312595267</v>
      </c>
      <c r="K52" s="248">
        <f t="shared" si="6"/>
        <v>9.1575954302997919E-2</v>
      </c>
      <c r="L52" s="249">
        <f t="shared" si="0"/>
        <v>1.7091751091437235E-2</v>
      </c>
      <c r="M52" s="100">
        <v>0.12052979262320029</v>
      </c>
      <c r="N52" s="214">
        <v>0.1029842971831013</v>
      </c>
      <c r="O52" s="68">
        <f t="shared" si="7"/>
        <v>5.3131940202035697</v>
      </c>
      <c r="P52" s="69">
        <f t="shared" si="8"/>
        <v>5.7856708072865146</v>
      </c>
      <c r="Q52" s="69">
        <f t="shared" si="1"/>
        <v>5.4424327087806486</v>
      </c>
      <c r="R52" s="70">
        <f t="shared" si="2"/>
        <v>5.8461311537384049</v>
      </c>
      <c r="S52" s="250">
        <v>8.0000000000000002E-3</v>
      </c>
      <c r="T52" s="251">
        <v>0.89900000000000002</v>
      </c>
      <c r="U52" s="251">
        <v>0.55100000000000005</v>
      </c>
      <c r="V52" s="252">
        <v>0.77800000000000002</v>
      </c>
      <c r="W52" s="101">
        <v>5</v>
      </c>
      <c r="X52" s="101">
        <v>5.2</v>
      </c>
      <c r="Y52" s="101">
        <v>5.5</v>
      </c>
      <c r="Z52" s="253">
        <v>186</v>
      </c>
      <c r="AA52" s="222">
        <v>176</v>
      </c>
      <c r="AB52" s="221">
        <v>154</v>
      </c>
      <c r="AC52" s="222">
        <v>103</v>
      </c>
      <c r="AD52" s="109">
        <v>117</v>
      </c>
      <c r="AE52" s="109">
        <v>76</v>
      </c>
      <c r="AF52" s="197"/>
      <c r="AG52" s="197"/>
      <c r="AH52" s="107"/>
      <c r="AI52" s="88"/>
      <c r="AJ52" s="88"/>
      <c r="AK52" s="88"/>
      <c r="AL52" s="88"/>
      <c r="AM52" s="88"/>
      <c r="AN52" s="88"/>
      <c r="AO52" s="107"/>
      <c r="AP52" s="88"/>
      <c r="AQ52" s="88"/>
      <c r="AR52" s="88"/>
      <c r="AS52" s="88"/>
      <c r="AT52" s="107"/>
      <c r="AU52" s="88"/>
      <c r="AV52" s="88"/>
      <c r="AW52" s="107"/>
    </row>
    <row r="53" spans="3:49" ht="15" x14ac:dyDescent="0.2">
      <c r="C53" s="124" t="s">
        <v>75</v>
      </c>
      <c r="D53" s="191" t="s">
        <v>135</v>
      </c>
      <c r="E53" s="101">
        <v>4</v>
      </c>
      <c r="F53" s="101">
        <v>4</v>
      </c>
      <c r="G53" s="101">
        <v>4.5</v>
      </c>
      <c r="H53" s="101">
        <v>4.5867786386574094</v>
      </c>
      <c r="I53" s="101">
        <v>4.7250326794363806</v>
      </c>
      <c r="J53" s="101">
        <v>4.6986319497849287</v>
      </c>
      <c r="K53" s="248">
        <f t="shared" si="6"/>
        <v>3.0141860261963638E-2</v>
      </c>
      <c r="L53" s="249">
        <f t="shared" si="0"/>
        <v>-5.5874173667305183E-3</v>
      </c>
      <c r="M53" s="100">
        <v>0.16875428859365521</v>
      </c>
      <c r="N53" s="214">
        <v>0.21890213506688799</v>
      </c>
      <c r="O53" s="68">
        <f t="shared" si="7"/>
        <v>4.3942742737928162</v>
      </c>
      <c r="P53" s="69">
        <f t="shared" si="8"/>
        <v>5.055791085079945</v>
      </c>
      <c r="Q53" s="69">
        <f t="shared" si="1"/>
        <v>4.2695837650538282</v>
      </c>
      <c r="R53" s="70">
        <f t="shared" si="2"/>
        <v>5.1276801345160292</v>
      </c>
      <c r="S53" s="250">
        <v>0.53700000000000003</v>
      </c>
      <c r="T53" s="251">
        <v>0.26600000000000001</v>
      </c>
      <c r="U53" s="251">
        <v>0.90600000000000003</v>
      </c>
      <c r="V53" s="252">
        <v>0.55700000000000005</v>
      </c>
      <c r="W53" s="101">
        <v>4.25</v>
      </c>
      <c r="X53" s="101">
        <v>4.5</v>
      </c>
      <c r="Y53" s="101">
        <v>4.5</v>
      </c>
      <c r="Z53" s="253">
        <v>41</v>
      </c>
      <c r="AA53" s="222">
        <v>69</v>
      </c>
      <c r="AB53" s="221">
        <v>50</v>
      </c>
      <c r="AC53" s="222">
        <v>39</v>
      </c>
      <c r="AD53" s="109">
        <v>27</v>
      </c>
      <c r="AE53" s="109">
        <v>20</v>
      </c>
      <c r="AF53" s="197"/>
      <c r="AG53" s="197"/>
      <c r="AH53" s="107"/>
      <c r="AI53" s="88"/>
      <c r="AJ53" s="88"/>
      <c r="AK53" s="88"/>
      <c r="AL53" s="88"/>
      <c r="AM53" s="88"/>
      <c r="AN53" s="88"/>
      <c r="AO53" s="107"/>
      <c r="AP53" s="88"/>
      <c r="AQ53" s="88"/>
      <c r="AR53" s="88"/>
      <c r="AS53" s="88"/>
      <c r="AT53" s="107"/>
      <c r="AU53" s="88"/>
      <c r="AV53" s="88"/>
      <c r="AW53" s="107"/>
    </row>
    <row r="54" spans="3:49" ht="15" x14ac:dyDescent="0.2">
      <c r="C54" s="124" t="s">
        <v>75</v>
      </c>
      <c r="D54" s="191" t="s">
        <v>136</v>
      </c>
      <c r="E54" s="101">
        <v>4.75</v>
      </c>
      <c r="F54" s="101">
        <v>4.75</v>
      </c>
      <c r="G54" s="101">
        <v>5</v>
      </c>
      <c r="H54" s="101">
        <v>5.4689605527408007</v>
      </c>
      <c r="I54" s="101">
        <v>5.2701107858919576</v>
      </c>
      <c r="J54" s="101">
        <v>5.9812465588613861</v>
      </c>
      <c r="K54" s="248">
        <f t="shared" si="6"/>
        <v>-3.6359700336325962E-2</v>
      </c>
      <c r="L54" s="249">
        <f t="shared" si="0"/>
        <v>0.13493753772181272</v>
      </c>
      <c r="M54" s="100">
        <v>0.13104984662843</v>
      </c>
      <c r="N54" s="214">
        <v>0.26886350773149242</v>
      </c>
      <c r="O54" s="68">
        <f t="shared" si="7"/>
        <v>5.0132530865002352</v>
      </c>
      <c r="P54" s="69">
        <f t="shared" si="8"/>
        <v>5.52696848528368</v>
      </c>
      <c r="Q54" s="69">
        <f t="shared" si="1"/>
        <v>5.4542740837076611</v>
      </c>
      <c r="R54" s="70">
        <f t="shared" si="2"/>
        <v>6.5082190340151111</v>
      </c>
      <c r="S54" s="250">
        <v>0.55600000000000005</v>
      </c>
      <c r="T54" s="251">
        <v>0.03</v>
      </c>
      <c r="U54" s="251">
        <v>1.2999999999999999E-2</v>
      </c>
      <c r="V54" s="252">
        <v>9.4E-2</v>
      </c>
      <c r="W54" s="101">
        <v>5</v>
      </c>
      <c r="X54" s="101">
        <v>5</v>
      </c>
      <c r="Y54" s="101">
        <v>5.76</v>
      </c>
      <c r="Z54" s="253">
        <v>107</v>
      </c>
      <c r="AA54" s="222">
        <v>116</v>
      </c>
      <c r="AB54" s="221">
        <v>93</v>
      </c>
      <c r="AC54" s="222">
        <v>83</v>
      </c>
      <c r="AD54" s="109">
        <v>66</v>
      </c>
      <c r="AE54" s="109">
        <v>58</v>
      </c>
      <c r="AF54" s="197"/>
      <c r="AG54" s="197"/>
      <c r="AH54" s="107"/>
      <c r="AI54" s="88"/>
      <c r="AJ54" s="88"/>
      <c r="AK54" s="88"/>
      <c r="AL54" s="88"/>
      <c r="AM54" s="88"/>
      <c r="AN54" s="88"/>
      <c r="AO54" s="107"/>
      <c r="AP54" s="88"/>
      <c r="AQ54" s="88"/>
      <c r="AR54" s="88"/>
      <c r="AS54" s="88"/>
      <c r="AT54" s="107"/>
      <c r="AU54" s="88"/>
      <c r="AV54" s="88"/>
      <c r="AW54" s="107"/>
    </row>
    <row r="55" spans="3:49" ht="15" x14ac:dyDescent="0.2">
      <c r="C55" s="124" t="s">
        <v>75</v>
      </c>
      <c r="D55" s="191" t="s">
        <v>137</v>
      </c>
      <c r="E55" s="101">
        <v>4</v>
      </c>
      <c r="F55" s="101">
        <v>4.5</v>
      </c>
      <c r="G55" s="101">
        <v>4.75</v>
      </c>
      <c r="H55" s="101">
        <v>4.8070602720535165</v>
      </c>
      <c r="I55" s="101">
        <v>5.1788274347719341</v>
      </c>
      <c r="J55" s="101">
        <v>5.3809682121057074</v>
      </c>
      <c r="K55" s="248">
        <f t="shared" si="6"/>
        <v>7.7337736928271061E-2</v>
      </c>
      <c r="L55" s="249">
        <f t="shared" si="0"/>
        <v>3.9032151559356798E-2</v>
      </c>
      <c r="M55" s="100">
        <v>0.2182344707118116</v>
      </c>
      <c r="N55" s="214">
        <v>0.14534860283523141</v>
      </c>
      <c r="O55" s="68">
        <f t="shared" si="7"/>
        <v>4.7510878721767833</v>
      </c>
      <c r="P55" s="69">
        <f t="shared" si="8"/>
        <v>5.6065669973670849</v>
      </c>
      <c r="Q55" s="69">
        <f t="shared" si="1"/>
        <v>5.0960849505486543</v>
      </c>
      <c r="R55" s="70">
        <f t="shared" si="2"/>
        <v>5.6658514736627605</v>
      </c>
      <c r="S55" s="250">
        <v>0.14000000000000001</v>
      </c>
      <c r="T55" s="251">
        <v>0.88700000000000001</v>
      </c>
      <c r="U55" s="251">
        <v>0.40899999999999997</v>
      </c>
      <c r="V55" s="252">
        <v>0.34300000000000003</v>
      </c>
      <c r="W55" s="101">
        <v>4.5</v>
      </c>
      <c r="X55" s="101">
        <v>4.7</v>
      </c>
      <c r="Y55" s="101">
        <v>5</v>
      </c>
      <c r="Z55" s="253">
        <v>98</v>
      </c>
      <c r="AA55" s="222">
        <v>78</v>
      </c>
      <c r="AB55" s="221">
        <v>76</v>
      </c>
      <c r="AC55" s="222">
        <v>69</v>
      </c>
      <c r="AD55" s="109">
        <v>56</v>
      </c>
      <c r="AE55" s="109">
        <v>40</v>
      </c>
      <c r="AF55" s="197"/>
      <c r="AG55" s="197"/>
      <c r="AH55" s="107"/>
      <c r="AI55" s="88"/>
      <c r="AJ55" s="88"/>
      <c r="AK55" s="88"/>
      <c r="AL55" s="88"/>
      <c r="AM55" s="88"/>
      <c r="AN55" s="88"/>
      <c r="AO55" s="107"/>
      <c r="AP55" s="88"/>
      <c r="AQ55" s="88"/>
      <c r="AR55" s="88"/>
      <c r="AS55" s="88"/>
      <c r="AT55" s="107"/>
      <c r="AU55" s="88"/>
      <c r="AV55" s="88"/>
      <c r="AW55" s="107"/>
    </row>
    <row r="56" spans="3:49" ht="15" x14ac:dyDescent="0.2">
      <c r="C56" s="124" t="s">
        <v>75</v>
      </c>
      <c r="D56" s="191" t="s">
        <v>138</v>
      </c>
      <c r="E56" s="101">
        <v>4</v>
      </c>
      <c r="F56" s="101">
        <v>4.25</v>
      </c>
      <c r="G56" s="101">
        <v>4.5</v>
      </c>
      <c r="H56" s="101">
        <v>4.9805366738129839</v>
      </c>
      <c r="I56" s="101">
        <v>5.2026801313301219</v>
      </c>
      <c r="J56" s="101">
        <v>5.663690434742132</v>
      </c>
      <c r="K56" s="248">
        <f t="shared" si="6"/>
        <v>4.4602313378222735E-2</v>
      </c>
      <c r="L56" s="249">
        <f t="shared" si="0"/>
        <v>8.8610157029613168E-2</v>
      </c>
      <c r="M56" s="100">
        <v>0.1692785116140636</v>
      </c>
      <c r="N56" s="214">
        <v>0.27858439144699892</v>
      </c>
      <c r="O56" s="68">
        <f t="shared" si="7"/>
        <v>4.8708942485665574</v>
      </c>
      <c r="P56" s="69">
        <f t="shared" si="8"/>
        <v>5.5344660140936863</v>
      </c>
      <c r="Q56" s="69">
        <f t="shared" si="1"/>
        <v>5.117665027506014</v>
      </c>
      <c r="R56" s="70">
        <f t="shared" si="2"/>
        <v>6.2097158419782499</v>
      </c>
      <c r="S56" s="250">
        <v>0.498</v>
      </c>
      <c r="T56" s="251">
        <v>0.621</v>
      </c>
      <c r="U56" s="251">
        <v>0.104</v>
      </c>
      <c r="V56" s="252">
        <v>0.19900000000000001</v>
      </c>
      <c r="W56" s="101">
        <v>4.7</v>
      </c>
      <c r="X56" s="101">
        <v>5</v>
      </c>
      <c r="Y56" s="101">
        <v>5.25</v>
      </c>
      <c r="Z56" s="253">
        <v>59</v>
      </c>
      <c r="AA56" s="222">
        <v>69</v>
      </c>
      <c r="AB56" s="221">
        <v>60</v>
      </c>
      <c r="AC56" s="222">
        <v>38</v>
      </c>
      <c r="AD56" s="109">
        <v>38</v>
      </c>
      <c r="AE56" s="109">
        <v>20</v>
      </c>
      <c r="AF56" s="197"/>
      <c r="AG56" s="197"/>
      <c r="AH56" s="107"/>
      <c r="AI56" s="88"/>
      <c r="AJ56" s="88"/>
      <c r="AK56" s="88"/>
      <c r="AL56" s="88"/>
      <c r="AM56" s="88"/>
      <c r="AN56" s="88"/>
      <c r="AO56" s="107"/>
      <c r="AP56" s="88"/>
      <c r="AQ56" s="88"/>
      <c r="AR56" s="88"/>
      <c r="AS56" s="88"/>
      <c r="AT56" s="107"/>
      <c r="AU56" s="88"/>
      <c r="AV56" s="88"/>
      <c r="AW56" s="107"/>
    </row>
    <row r="57" spans="3:49" ht="15" x14ac:dyDescent="0.2">
      <c r="C57" s="124" t="s">
        <v>76</v>
      </c>
      <c r="D57" s="191" t="s">
        <v>139</v>
      </c>
      <c r="E57" s="101">
        <v>4.75</v>
      </c>
      <c r="F57" s="101">
        <v>5</v>
      </c>
      <c r="G57" s="101">
        <v>5.25</v>
      </c>
      <c r="H57" s="101">
        <v>5.8843152025091268</v>
      </c>
      <c r="I57" s="101">
        <v>6.1565211247865674</v>
      </c>
      <c r="J57" s="101">
        <v>6.6522453107133863</v>
      </c>
      <c r="K57" s="248">
        <f t="shared" si="6"/>
        <v>4.6259575313261525E-2</v>
      </c>
      <c r="L57" s="249">
        <f t="shared" si="0"/>
        <v>8.0520179477822307E-2</v>
      </c>
      <c r="M57" s="100">
        <v>0.26414659630785298</v>
      </c>
      <c r="N57" s="214">
        <v>0.22239522488562291</v>
      </c>
      <c r="O57" s="68">
        <f t="shared" si="7"/>
        <v>5.638793796023176</v>
      </c>
      <c r="P57" s="69">
        <f t="shared" si="8"/>
        <v>6.6742484535499589</v>
      </c>
      <c r="Q57" s="69">
        <f t="shared" si="1"/>
        <v>6.2163506699375652</v>
      </c>
      <c r="R57" s="70">
        <f t="shared" si="2"/>
        <v>7.0881399514892074</v>
      </c>
      <c r="S57" s="250">
        <v>0.39</v>
      </c>
      <c r="T57" s="251">
        <v>0.36599999999999999</v>
      </c>
      <c r="U57" s="251">
        <v>0.113</v>
      </c>
      <c r="V57" s="252">
        <v>0.114</v>
      </c>
      <c r="W57" s="101">
        <v>5.36</v>
      </c>
      <c r="X57" s="101">
        <v>5.75</v>
      </c>
      <c r="Y57" s="101">
        <v>6.5</v>
      </c>
      <c r="Z57" s="253">
        <v>135</v>
      </c>
      <c r="AA57" s="222">
        <v>86</v>
      </c>
      <c r="AB57" s="221">
        <v>134</v>
      </c>
      <c r="AC57" s="222">
        <v>92</v>
      </c>
      <c r="AD57" s="109">
        <v>87</v>
      </c>
      <c r="AE57" s="109">
        <v>62</v>
      </c>
      <c r="AF57" s="197"/>
      <c r="AG57" s="197"/>
      <c r="AH57" s="107"/>
      <c r="AI57" s="88"/>
      <c r="AJ57" s="88"/>
      <c r="AK57" s="88"/>
      <c r="AL57" s="88"/>
      <c r="AM57" s="88"/>
      <c r="AN57" s="88"/>
      <c r="AO57" s="107"/>
      <c r="AP57" s="88"/>
      <c r="AQ57" s="88"/>
      <c r="AR57" s="88"/>
      <c r="AS57" s="88"/>
      <c r="AT57" s="107"/>
      <c r="AU57" s="88"/>
      <c r="AV57" s="88"/>
      <c r="AW57" s="107"/>
    </row>
    <row r="58" spans="3:49" ht="15" x14ac:dyDescent="0.2">
      <c r="C58" s="124" t="s">
        <v>76</v>
      </c>
      <c r="D58" s="191" t="s">
        <v>140</v>
      </c>
      <c r="E58" s="101">
        <v>5</v>
      </c>
      <c r="F58" s="101">
        <v>4.75</v>
      </c>
      <c r="G58" s="101">
        <v>4.75</v>
      </c>
      <c r="H58" s="101">
        <v>5.264718633767087</v>
      </c>
      <c r="I58" s="101">
        <v>5.904875936869117</v>
      </c>
      <c r="J58" s="101">
        <v>5.9167377389424018</v>
      </c>
      <c r="K58" s="248">
        <f t="shared" si="6"/>
        <v>0.12159383010445435</v>
      </c>
      <c r="L58" s="249">
        <f t="shared" si="0"/>
        <v>2.0088147829189218E-3</v>
      </c>
      <c r="M58" s="100">
        <v>0.32311897852913912</v>
      </c>
      <c r="N58" s="214">
        <v>0.24940127398172951</v>
      </c>
      <c r="O58" s="68">
        <f t="shared" si="7"/>
        <v>5.2715627389520048</v>
      </c>
      <c r="P58" s="69">
        <f t="shared" si="8"/>
        <v>6.5381891347862293</v>
      </c>
      <c r="Q58" s="69">
        <f t="shared" si="1"/>
        <v>5.4279112419382116</v>
      </c>
      <c r="R58" s="70">
        <f t="shared" si="2"/>
        <v>6.4055642359465921</v>
      </c>
      <c r="S58" s="250">
        <v>5.8999999999999997E-2</v>
      </c>
      <c r="T58" s="251">
        <v>0.78200000000000003</v>
      </c>
      <c r="U58" s="251">
        <v>0.97199999999999998</v>
      </c>
      <c r="V58" s="252">
        <v>0.98699999999999999</v>
      </c>
      <c r="W58" s="101">
        <v>5</v>
      </c>
      <c r="X58" s="101">
        <v>5.5</v>
      </c>
      <c r="Y58" s="101">
        <v>5.5</v>
      </c>
      <c r="Z58" s="253">
        <v>57</v>
      </c>
      <c r="AA58" s="222">
        <v>79</v>
      </c>
      <c r="AB58" s="221">
        <v>58</v>
      </c>
      <c r="AC58" s="222">
        <v>52</v>
      </c>
      <c r="AD58" s="109">
        <v>50</v>
      </c>
      <c r="AE58" s="109">
        <v>32</v>
      </c>
      <c r="AF58" s="197"/>
      <c r="AG58" s="197"/>
      <c r="AH58" s="107"/>
      <c r="AI58" s="88"/>
      <c r="AJ58" s="88"/>
      <c r="AK58" s="88"/>
      <c r="AL58" s="88"/>
      <c r="AM58" s="88"/>
      <c r="AN58" s="88"/>
      <c r="AO58" s="107"/>
      <c r="AP58" s="88"/>
      <c r="AQ58" s="88"/>
      <c r="AR58" s="88"/>
      <c r="AS58" s="88"/>
      <c r="AT58" s="107"/>
      <c r="AU58" s="88"/>
      <c r="AV58" s="88"/>
      <c r="AW58" s="107"/>
    </row>
    <row r="59" spans="3:49" ht="15" x14ac:dyDescent="0.2">
      <c r="C59" s="124" t="s">
        <v>76</v>
      </c>
      <c r="D59" s="191" t="s">
        <v>141</v>
      </c>
      <c r="E59" s="101">
        <v>4.5</v>
      </c>
      <c r="F59" s="101">
        <v>4.75</v>
      </c>
      <c r="G59" s="101">
        <v>5</v>
      </c>
      <c r="H59" s="101">
        <v>5.002989332792712</v>
      </c>
      <c r="I59" s="101">
        <v>5.8618173113666989</v>
      </c>
      <c r="J59" s="101">
        <v>5.8582639295327006</v>
      </c>
      <c r="K59" s="248">
        <f t="shared" si="6"/>
        <v>0.17166296416918048</v>
      </c>
      <c r="L59" s="249">
        <f t="shared" si="0"/>
        <v>-6.0619115971216608E-4</v>
      </c>
      <c r="M59" s="100">
        <v>0.30817935523195211</v>
      </c>
      <c r="N59" s="214">
        <v>0.24819048254314671</v>
      </c>
      <c r="O59" s="68">
        <f t="shared" si="7"/>
        <v>5.2577857751120725</v>
      </c>
      <c r="P59" s="69">
        <f t="shared" si="8"/>
        <v>6.4658488476213254</v>
      </c>
      <c r="Q59" s="69">
        <f t="shared" si="1"/>
        <v>5.3718105837481334</v>
      </c>
      <c r="R59" s="70">
        <f t="shared" si="2"/>
        <v>6.3447172753172678</v>
      </c>
      <c r="S59" s="250">
        <v>1.2999999999999999E-2</v>
      </c>
      <c r="T59" s="251">
        <v>0.39200000000000002</v>
      </c>
      <c r="U59" s="251">
        <v>0.99299999999999999</v>
      </c>
      <c r="V59" s="252">
        <v>0.90300000000000002</v>
      </c>
      <c r="W59" s="101">
        <v>5</v>
      </c>
      <c r="X59" s="101">
        <v>5.5</v>
      </c>
      <c r="Y59" s="101">
        <v>5.83</v>
      </c>
      <c r="Z59" s="253">
        <v>53</v>
      </c>
      <c r="AA59" s="222">
        <v>52</v>
      </c>
      <c r="AB59" s="221">
        <v>33</v>
      </c>
      <c r="AC59" s="222">
        <v>36</v>
      </c>
      <c r="AD59" s="109">
        <v>36</v>
      </c>
      <c r="AE59" s="109">
        <v>16</v>
      </c>
      <c r="AF59" s="197"/>
      <c r="AG59" s="197"/>
      <c r="AH59" s="107"/>
      <c r="AI59" s="88"/>
      <c r="AJ59" s="88"/>
      <c r="AK59" s="88"/>
      <c r="AL59" s="88"/>
      <c r="AM59" s="88"/>
      <c r="AN59" s="88"/>
      <c r="AO59" s="107"/>
      <c r="AP59" s="88"/>
      <c r="AQ59" s="88"/>
      <c r="AR59" s="88"/>
      <c r="AS59" s="88"/>
      <c r="AT59" s="107"/>
      <c r="AU59" s="88"/>
      <c r="AV59" s="88"/>
      <c r="AW59" s="107"/>
    </row>
    <row r="60" spans="3:49" ht="15" x14ac:dyDescent="0.2">
      <c r="C60" s="124" t="s">
        <v>76</v>
      </c>
      <c r="D60" s="191" t="s">
        <v>142</v>
      </c>
      <c r="E60" s="101">
        <v>4.5</v>
      </c>
      <c r="F60" s="101">
        <v>4.75</v>
      </c>
      <c r="G60" s="101">
        <v>5</v>
      </c>
      <c r="H60" s="101">
        <v>5.2754656063934329</v>
      </c>
      <c r="I60" s="101">
        <v>5.6588373386902884</v>
      </c>
      <c r="J60" s="101">
        <v>6.5478614802661399</v>
      </c>
      <c r="K60" s="248">
        <f t="shared" si="6"/>
        <v>7.2670691252775921E-2</v>
      </c>
      <c r="L60" s="249">
        <f t="shared" si="0"/>
        <v>0.15710367490110833</v>
      </c>
      <c r="M60" s="100">
        <v>0.170988891153395</v>
      </c>
      <c r="N60" s="214">
        <v>0.53317638383283283</v>
      </c>
      <c r="O60" s="68">
        <f t="shared" si="7"/>
        <v>5.323699112029634</v>
      </c>
      <c r="P60" s="69">
        <f t="shared" si="8"/>
        <v>5.9939755653509428</v>
      </c>
      <c r="Q60" s="69">
        <f t="shared" si="1"/>
        <v>5.5028357679537878</v>
      </c>
      <c r="R60" s="70">
        <f t="shared" si="2"/>
        <v>7.592887192578492</v>
      </c>
      <c r="S60" s="250">
        <v>0.113</v>
      </c>
      <c r="T60" s="251">
        <v>0.71099999999999997</v>
      </c>
      <c r="U60" s="251">
        <v>0.14599999999999999</v>
      </c>
      <c r="V60" s="252">
        <v>0.19500000000000001</v>
      </c>
      <c r="W60" s="101">
        <v>5</v>
      </c>
      <c r="X60" s="101">
        <v>5.5</v>
      </c>
      <c r="Y60" s="101">
        <v>5.5</v>
      </c>
      <c r="Z60" s="253">
        <v>40</v>
      </c>
      <c r="AA60" s="222">
        <v>50</v>
      </c>
      <c r="AB60" s="221">
        <v>45</v>
      </c>
      <c r="AC60" s="222">
        <v>37</v>
      </c>
      <c r="AD60" s="109">
        <v>45</v>
      </c>
      <c r="AE60" s="109">
        <v>22</v>
      </c>
      <c r="AF60" s="197"/>
      <c r="AG60" s="197"/>
      <c r="AH60" s="107"/>
      <c r="AI60" s="88"/>
      <c r="AJ60" s="88"/>
      <c r="AK60" s="88"/>
      <c r="AL60" s="88"/>
      <c r="AM60" s="88"/>
      <c r="AN60" s="88"/>
      <c r="AO60" s="107"/>
      <c r="AP60" s="88"/>
      <c r="AQ60" s="88"/>
      <c r="AR60" s="88"/>
      <c r="AS60" s="88"/>
      <c r="AT60" s="107"/>
      <c r="AU60" s="88"/>
      <c r="AV60" s="88"/>
      <c r="AW60" s="107"/>
    </row>
    <row r="61" spans="3:49" ht="15" x14ac:dyDescent="0.2">
      <c r="C61" s="124" t="s">
        <v>76</v>
      </c>
      <c r="D61" s="191" t="s">
        <v>143</v>
      </c>
      <c r="E61" s="101">
        <v>4.5</v>
      </c>
      <c r="F61" s="101">
        <v>4.5</v>
      </c>
      <c r="G61" s="101">
        <v>5</v>
      </c>
      <c r="H61" s="101">
        <v>5.1704580900677879</v>
      </c>
      <c r="I61" s="101">
        <v>5.2387343324249516</v>
      </c>
      <c r="J61" s="101">
        <v>7.3394262541489779</v>
      </c>
      <c r="K61" s="248">
        <f t="shared" si="6"/>
        <v>1.3205066392147913E-2</v>
      </c>
      <c r="L61" s="249">
        <f t="shared" si="0"/>
        <v>0.40099226042478842</v>
      </c>
      <c r="M61" s="100">
        <v>0.27264103890404062</v>
      </c>
      <c r="N61" s="214">
        <v>0.6365759143549512</v>
      </c>
      <c r="O61" s="68">
        <f t="shared" si="7"/>
        <v>4.7043578961730317</v>
      </c>
      <c r="P61" s="69">
        <f t="shared" si="8"/>
        <v>5.7731107686768715</v>
      </c>
      <c r="Q61" s="69">
        <f t="shared" si="1"/>
        <v>6.091737462013274</v>
      </c>
      <c r="R61" s="70">
        <f t="shared" si="2"/>
        <v>8.5871150462846817</v>
      </c>
      <c r="S61" s="250">
        <v>0.85299999999999998</v>
      </c>
      <c r="T61" s="251">
        <v>0.27100000000000002</v>
      </c>
      <c r="U61" s="251">
        <v>6.0000000000000001E-3</v>
      </c>
      <c r="V61" s="252">
        <v>5.0000000000000001E-3</v>
      </c>
      <c r="W61" s="101">
        <v>5</v>
      </c>
      <c r="X61" s="101">
        <v>5</v>
      </c>
      <c r="Y61" s="101">
        <v>6.5</v>
      </c>
      <c r="Z61" s="253">
        <v>46</v>
      </c>
      <c r="AA61" s="222">
        <v>48</v>
      </c>
      <c r="AB61" s="221">
        <v>46</v>
      </c>
      <c r="AC61" s="222">
        <v>28</v>
      </c>
      <c r="AD61" s="109">
        <v>26</v>
      </c>
      <c r="AE61" s="109">
        <v>20</v>
      </c>
      <c r="AF61" s="197"/>
      <c r="AG61" s="197"/>
      <c r="AH61" s="107"/>
      <c r="AI61" s="88"/>
      <c r="AJ61" s="88"/>
      <c r="AK61" s="88"/>
      <c r="AL61" s="88"/>
      <c r="AM61" s="88"/>
      <c r="AN61" s="88"/>
      <c r="AO61" s="107"/>
      <c r="AP61" s="88"/>
      <c r="AQ61" s="88"/>
      <c r="AR61" s="88"/>
      <c r="AS61" s="88"/>
      <c r="AT61" s="107"/>
      <c r="AU61" s="88"/>
      <c r="AV61" s="88"/>
      <c r="AW61" s="107"/>
    </row>
    <row r="62" spans="3:49" ht="15" x14ac:dyDescent="0.2">
      <c r="C62" s="124" t="s">
        <v>76</v>
      </c>
      <c r="D62" s="191" t="s">
        <v>144</v>
      </c>
      <c r="E62" s="101">
        <v>4</v>
      </c>
      <c r="F62" s="101">
        <v>4.25</v>
      </c>
      <c r="G62" s="101">
        <v>5</v>
      </c>
      <c r="H62" s="101">
        <v>4.5447170279103508</v>
      </c>
      <c r="I62" s="101">
        <v>5.7973151467977164</v>
      </c>
      <c r="J62" s="101">
        <v>5.4655975212949954</v>
      </c>
      <c r="K62" s="248">
        <f t="shared" si="6"/>
        <v>0.27561630596466569</v>
      </c>
      <c r="L62" s="249">
        <f t="shared" si="0"/>
        <v>-5.7219181138695396E-2</v>
      </c>
      <c r="M62" s="100">
        <v>0.53121522776561381</v>
      </c>
      <c r="N62" s="214">
        <v>0.18526021540593821</v>
      </c>
      <c r="O62" s="68">
        <f t="shared" si="7"/>
        <v>4.7561333003771136</v>
      </c>
      <c r="P62" s="69">
        <f t="shared" si="8"/>
        <v>6.8384969932183193</v>
      </c>
      <c r="Q62" s="69">
        <f t="shared" si="1"/>
        <v>5.1024874990993565</v>
      </c>
      <c r="R62" s="70">
        <f t="shared" si="2"/>
        <v>5.8287075434906344</v>
      </c>
      <c r="S62" s="250">
        <v>1.6E-2</v>
      </c>
      <c r="T62" s="251">
        <v>7.1000000000000008E-2</v>
      </c>
      <c r="U62" s="251">
        <v>0.53100000000000003</v>
      </c>
      <c r="V62" s="252">
        <v>0.85099999999999998</v>
      </c>
      <c r="W62" s="101">
        <v>4.5</v>
      </c>
      <c r="X62" s="101">
        <v>5</v>
      </c>
      <c r="Y62" s="101">
        <v>5.5</v>
      </c>
      <c r="Z62" s="253">
        <v>83</v>
      </c>
      <c r="AA62" s="222">
        <v>89</v>
      </c>
      <c r="AB62" s="221">
        <v>89</v>
      </c>
      <c r="AC62" s="222">
        <v>74</v>
      </c>
      <c r="AD62" s="109">
        <v>66</v>
      </c>
      <c r="AE62" s="109">
        <v>41</v>
      </c>
      <c r="AF62" s="197"/>
      <c r="AG62" s="197"/>
      <c r="AH62" s="107"/>
      <c r="AI62" s="88"/>
      <c r="AJ62" s="88"/>
      <c r="AK62" s="88"/>
      <c r="AL62" s="88"/>
      <c r="AM62" s="88"/>
      <c r="AN62" s="88"/>
      <c r="AO62" s="107"/>
      <c r="AP62" s="88"/>
      <c r="AQ62" s="88"/>
      <c r="AR62" s="88"/>
      <c r="AS62" s="88"/>
      <c r="AT62" s="107"/>
      <c r="AU62" s="88"/>
      <c r="AV62" s="88"/>
      <c r="AW62" s="107"/>
    </row>
    <row r="63" spans="3:49" ht="15" x14ac:dyDescent="0.2">
      <c r="C63" s="124" t="s">
        <v>76</v>
      </c>
      <c r="D63" s="191" t="s">
        <v>145</v>
      </c>
      <c r="E63" s="101">
        <v>4.5</v>
      </c>
      <c r="F63" s="101">
        <v>4.75</v>
      </c>
      <c r="G63" s="101">
        <v>5</v>
      </c>
      <c r="H63" s="101">
        <v>5.8511689781420984</v>
      </c>
      <c r="I63" s="101">
        <v>5.6351698752977439</v>
      </c>
      <c r="J63" s="101">
        <v>5.4902707357846241</v>
      </c>
      <c r="K63" s="248">
        <f t="shared" si="6"/>
        <v>-3.6915546902038021E-2</v>
      </c>
      <c r="L63" s="249">
        <f t="shared" si="0"/>
        <v>-2.5713357843620277E-2</v>
      </c>
      <c r="M63" s="100">
        <v>0.43239749119069482</v>
      </c>
      <c r="N63" s="214">
        <v>0.27999196725996228</v>
      </c>
      <c r="O63" s="68">
        <f t="shared" si="7"/>
        <v>4.7876707925639819</v>
      </c>
      <c r="P63" s="69">
        <f t="shared" si="8"/>
        <v>6.482668958031506</v>
      </c>
      <c r="Q63" s="69">
        <f t="shared" si="1"/>
        <v>4.9414864799550982</v>
      </c>
      <c r="R63" s="70">
        <f t="shared" si="2"/>
        <v>6.03905499161415</v>
      </c>
      <c r="S63" s="250">
        <v>0.59499999999999997</v>
      </c>
      <c r="T63" s="251">
        <v>1.9E-2</v>
      </c>
      <c r="U63" s="251">
        <v>0.68900000000000006</v>
      </c>
      <c r="V63" s="252">
        <v>0.63700000000000001</v>
      </c>
      <c r="W63" s="101">
        <v>5.8</v>
      </c>
      <c r="X63" s="101">
        <v>5</v>
      </c>
      <c r="Y63" s="101">
        <v>5</v>
      </c>
      <c r="Z63" s="253">
        <v>50</v>
      </c>
      <c r="AA63" s="222">
        <v>48</v>
      </c>
      <c r="AB63" s="221">
        <v>36</v>
      </c>
      <c r="AC63" s="222">
        <v>33</v>
      </c>
      <c r="AD63" s="109">
        <v>36</v>
      </c>
      <c r="AE63" s="109">
        <v>17</v>
      </c>
      <c r="AF63" s="197"/>
      <c r="AG63" s="197"/>
      <c r="AH63" s="107"/>
      <c r="AI63" s="88"/>
      <c r="AJ63" s="88"/>
      <c r="AK63" s="88"/>
      <c r="AL63" s="88"/>
      <c r="AM63" s="88"/>
      <c r="AN63" s="88"/>
      <c r="AO63" s="107"/>
      <c r="AP63" s="88"/>
      <c r="AQ63" s="88"/>
      <c r="AR63" s="88"/>
      <c r="AS63" s="88"/>
      <c r="AT63" s="107"/>
      <c r="AU63" s="88"/>
      <c r="AV63" s="88"/>
      <c r="AW63" s="107"/>
    </row>
    <row r="64" spans="3:49" ht="15" x14ac:dyDescent="0.2">
      <c r="C64" s="124" t="s">
        <v>76</v>
      </c>
      <c r="D64" s="191" t="s">
        <v>146</v>
      </c>
      <c r="E64" s="101">
        <v>4.5</v>
      </c>
      <c r="F64" s="101">
        <v>4.75</v>
      </c>
      <c r="G64" s="101">
        <v>5</v>
      </c>
      <c r="H64" s="101">
        <v>5.1679139406502692</v>
      </c>
      <c r="I64" s="101">
        <v>5.4570024442643454</v>
      </c>
      <c r="J64" s="101">
        <v>5.6015897702085526</v>
      </c>
      <c r="K64" s="248">
        <f t="shared" si="6"/>
        <v>5.5939109461583092E-2</v>
      </c>
      <c r="L64" s="249">
        <f t="shared" si="0"/>
        <v>2.6495741466302292E-2</v>
      </c>
      <c r="M64" s="100">
        <v>0.1327428191014004</v>
      </c>
      <c r="N64" s="214">
        <v>0.18725021988901611</v>
      </c>
      <c r="O64" s="68">
        <f t="shared" si="7"/>
        <v>5.1968265188256009</v>
      </c>
      <c r="P64" s="69">
        <f t="shared" si="8"/>
        <v>5.71717836970309</v>
      </c>
      <c r="Q64" s="69">
        <f t="shared" si="1"/>
        <v>5.2345793392260811</v>
      </c>
      <c r="R64" s="70">
        <f t="shared" si="2"/>
        <v>5.9686002011910242</v>
      </c>
      <c r="S64" s="250">
        <v>0.14499999999999999</v>
      </c>
      <c r="T64" s="251">
        <v>0.33300000000000002</v>
      </c>
      <c r="U64" s="251">
        <v>0.56200000000000006</v>
      </c>
      <c r="V64" s="252">
        <v>0.96899999999999997</v>
      </c>
      <c r="W64" s="101">
        <v>4.8</v>
      </c>
      <c r="X64" s="101">
        <v>5</v>
      </c>
      <c r="Y64" s="101">
        <v>5</v>
      </c>
      <c r="Z64" s="253">
        <v>203</v>
      </c>
      <c r="AA64" s="222">
        <v>139</v>
      </c>
      <c r="AB64" s="221">
        <v>195</v>
      </c>
      <c r="AC64" s="222">
        <v>129</v>
      </c>
      <c r="AD64" s="109">
        <v>153</v>
      </c>
      <c r="AE64" s="109">
        <v>100</v>
      </c>
      <c r="AF64" s="197"/>
      <c r="AG64" s="197"/>
      <c r="AH64" s="107"/>
      <c r="AI64" s="88"/>
      <c r="AJ64" s="88"/>
      <c r="AK64" s="88"/>
      <c r="AL64" s="88"/>
      <c r="AM64" s="88"/>
      <c r="AN64" s="88"/>
      <c r="AO64" s="107"/>
      <c r="AP64" s="88"/>
      <c r="AQ64" s="88"/>
      <c r="AR64" s="88"/>
      <c r="AS64" s="88"/>
      <c r="AT64" s="107"/>
      <c r="AU64" s="88"/>
      <c r="AV64" s="88"/>
      <c r="AW64" s="107"/>
    </row>
    <row r="65" spans="3:49" ht="15" x14ac:dyDescent="0.2">
      <c r="C65" s="124" t="s">
        <v>76</v>
      </c>
      <c r="D65" s="191" t="s">
        <v>147</v>
      </c>
      <c r="E65" s="101">
        <v>4.75</v>
      </c>
      <c r="F65" s="101">
        <v>4.25</v>
      </c>
      <c r="G65" s="101">
        <v>6.25</v>
      </c>
      <c r="H65" s="101">
        <v>5.3502997508501222</v>
      </c>
      <c r="I65" s="101">
        <v>5.3468977027944868</v>
      </c>
      <c r="J65" s="101">
        <v>6.0049758283869989</v>
      </c>
      <c r="K65" s="248">
        <f t="shared" si="6"/>
        <v>-6.3586120667258328E-4</v>
      </c>
      <c r="L65" s="249">
        <f t="shared" si="0"/>
        <v>0.12307662539505415</v>
      </c>
      <c r="M65" s="100">
        <v>0.31640799794572377</v>
      </c>
      <c r="N65" s="214">
        <v>0.48033263474388238</v>
      </c>
      <c r="O65" s="68">
        <f t="shared" si="7"/>
        <v>4.7267380268208683</v>
      </c>
      <c r="P65" s="69">
        <f t="shared" si="8"/>
        <v>5.9670573787681054</v>
      </c>
      <c r="Q65" s="69">
        <f t="shared" si="1"/>
        <v>5.0635238642889897</v>
      </c>
      <c r="R65" s="70">
        <f t="shared" si="2"/>
        <v>6.9464277924850082</v>
      </c>
      <c r="S65" s="250">
        <v>0.995</v>
      </c>
      <c r="T65" s="251">
        <v>0.40300000000000002</v>
      </c>
      <c r="U65" s="251">
        <v>0.254</v>
      </c>
      <c r="V65" s="252">
        <v>0.40100000000000002</v>
      </c>
      <c r="W65" s="101">
        <v>4.75</v>
      </c>
      <c r="X65" s="101">
        <v>5</v>
      </c>
      <c r="Y65" s="101">
        <v>5.27</v>
      </c>
      <c r="Z65" s="253">
        <v>33</v>
      </c>
      <c r="AA65" s="222">
        <v>35</v>
      </c>
      <c r="AB65" s="221">
        <v>30</v>
      </c>
      <c r="AC65" s="222">
        <v>23</v>
      </c>
      <c r="AD65" s="109">
        <v>28</v>
      </c>
      <c r="AE65" s="109">
        <v>25</v>
      </c>
      <c r="AF65" s="197"/>
      <c r="AG65" s="197"/>
      <c r="AH65" s="107"/>
      <c r="AI65" s="88"/>
      <c r="AJ65" s="88"/>
      <c r="AK65" s="88"/>
      <c r="AL65" s="88"/>
      <c r="AM65" s="88"/>
      <c r="AN65" s="88"/>
      <c r="AO65" s="107"/>
      <c r="AP65" s="88"/>
      <c r="AQ65" s="88"/>
      <c r="AR65" s="88"/>
      <c r="AS65" s="88"/>
      <c r="AT65" s="107"/>
      <c r="AU65" s="88"/>
      <c r="AV65" s="88"/>
      <c r="AW65" s="107"/>
    </row>
    <row r="66" spans="3:49" ht="15" x14ac:dyDescent="0.2">
      <c r="C66" s="124" t="s">
        <v>76</v>
      </c>
      <c r="D66" s="191" t="s">
        <v>148</v>
      </c>
      <c r="E66" s="101">
        <v>4</v>
      </c>
      <c r="F66" s="101">
        <v>4.25</v>
      </c>
      <c r="G66" s="101">
        <v>4.75</v>
      </c>
      <c r="H66" s="101">
        <v>4.6498778621732404</v>
      </c>
      <c r="I66" s="101">
        <v>4.964830786321679</v>
      </c>
      <c r="J66" s="101">
        <v>5.5723729757751714</v>
      </c>
      <c r="K66" s="248">
        <f t="shared" si="6"/>
        <v>6.7733590748819683E-2</v>
      </c>
      <c r="L66" s="249">
        <f t="shared" si="0"/>
        <v>0.12236916334133618</v>
      </c>
      <c r="M66" s="100">
        <v>0.1675099038899926</v>
      </c>
      <c r="N66" s="214">
        <v>0.20395867381653571</v>
      </c>
      <c r="O66" s="68">
        <f t="shared" si="7"/>
        <v>4.6365113746972932</v>
      </c>
      <c r="P66" s="69">
        <f t="shared" si="8"/>
        <v>5.2931501979460647</v>
      </c>
      <c r="Q66" s="69">
        <f t="shared" si="1"/>
        <v>5.1726139750947615</v>
      </c>
      <c r="R66" s="70">
        <f t="shared" si="2"/>
        <v>5.9721319764555814</v>
      </c>
      <c r="S66" s="250">
        <v>0.1</v>
      </c>
      <c r="T66" s="251">
        <v>0.629</v>
      </c>
      <c r="U66" s="251">
        <v>2.5999999999999999E-2</v>
      </c>
      <c r="V66" s="252">
        <v>7.4999999999999997E-2</v>
      </c>
      <c r="W66" s="101">
        <v>4.5</v>
      </c>
      <c r="X66" s="101">
        <v>4.8</v>
      </c>
      <c r="Y66" s="101">
        <v>6</v>
      </c>
      <c r="Z66" s="253">
        <v>53</v>
      </c>
      <c r="AA66" s="222">
        <v>46</v>
      </c>
      <c r="AB66" s="221">
        <v>29</v>
      </c>
      <c r="AC66" s="222">
        <v>26</v>
      </c>
      <c r="AD66" s="109">
        <v>18</v>
      </c>
      <c r="AE66" s="109">
        <v>16</v>
      </c>
      <c r="AF66" s="197"/>
      <c r="AG66" s="197"/>
      <c r="AH66" s="107"/>
      <c r="AI66" s="88"/>
      <c r="AJ66" s="88"/>
      <c r="AK66" s="88"/>
      <c r="AL66" s="88"/>
      <c r="AM66" s="88"/>
      <c r="AN66" s="88"/>
      <c r="AO66" s="107"/>
      <c r="AP66" s="88"/>
      <c r="AQ66" s="88"/>
      <c r="AR66" s="88"/>
      <c r="AS66" s="88"/>
      <c r="AT66" s="107"/>
      <c r="AU66" s="88"/>
      <c r="AV66" s="88"/>
      <c r="AW66" s="107"/>
    </row>
    <row r="67" spans="3:49" ht="15" x14ac:dyDescent="0.2">
      <c r="C67" s="124" t="s">
        <v>76</v>
      </c>
      <c r="D67" s="191" t="s">
        <v>149</v>
      </c>
      <c r="E67" s="101">
        <v>5.75</v>
      </c>
      <c r="F67" s="101">
        <v>4.75</v>
      </c>
      <c r="G67" s="101">
        <v>6</v>
      </c>
      <c r="H67" s="101">
        <v>4.663003316457945</v>
      </c>
      <c r="I67" s="101">
        <v>5.4950858726580138</v>
      </c>
      <c r="J67" s="101">
        <v>5.8614004099454906</v>
      </c>
      <c r="K67" s="248">
        <f t="shared" si="6"/>
        <v>0.17844348367998286</v>
      </c>
      <c r="L67" s="249">
        <f t="shared" si="0"/>
        <v>6.6662204336087605E-2</v>
      </c>
      <c r="M67" s="100">
        <v>0.28179185818791169</v>
      </c>
      <c r="N67" s="214">
        <v>0.41147523459725821</v>
      </c>
      <c r="O67" s="68">
        <f t="shared" si="7"/>
        <v>4.9427738306097071</v>
      </c>
      <c r="P67" s="69">
        <f t="shared" si="8"/>
        <v>6.0473979147063206</v>
      </c>
      <c r="Q67" s="69">
        <f t="shared" si="1"/>
        <v>5.0549089501348643</v>
      </c>
      <c r="R67" s="70">
        <f t="shared" si="2"/>
        <v>6.6678918697561169</v>
      </c>
      <c r="S67" s="250">
        <v>0.01</v>
      </c>
      <c r="T67" s="251">
        <v>0.32900000000000001</v>
      </c>
      <c r="U67" s="251">
        <v>0.42699999999999999</v>
      </c>
      <c r="V67" s="252">
        <v>0.43</v>
      </c>
      <c r="W67" s="101">
        <v>4.5</v>
      </c>
      <c r="X67" s="101">
        <v>5.15</v>
      </c>
      <c r="Y67" s="101">
        <v>5.5</v>
      </c>
      <c r="Z67" s="253">
        <v>33</v>
      </c>
      <c r="AA67" s="222">
        <v>35</v>
      </c>
      <c r="AB67" s="221">
        <v>31</v>
      </c>
      <c r="AC67" s="222">
        <v>21</v>
      </c>
      <c r="AD67" s="109">
        <v>30</v>
      </c>
      <c r="AE67" s="109">
        <v>12</v>
      </c>
      <c r="AF67" s="197"/>
      <c r="AG67" s="197"/>
      <c r="AH67" s="107"/>
      <c r="AI67" s="88"/>
      <c r="AJ67" s="88"/>
      <c r="AK67" s="88"/>
      <c r="AL67" s="88"/>
      <c r="AM67" s="88"/>
      <c r="AN67" s="88"/>
      <c r="AO67" s="107"/>
      <c r="AP67" s="88"/>
      <c r="AQ67" s="88"/>
      <c r="AR67" s="88"/>
      <c r="AS67" s="88"/>
      <c r="AT67" s="107"/>
      <c r="AU67" s="88"/>
      <c r="AV67" s="88"/>
      <c r="AW67" s="107"/>
    </row>
    <row r="68" spans="3:49" ht="15" x14ac:dyDescent="0.2">
      <c r="C68" s="124" t="s">
        <v>76</v>
      </c>
      <c r="D68" s="191" t="s">
        <v>150</v>
      </c>
      <c r="E68" s="101">
        <v>4.75</v>
      </c>
      <c r="F68" s="101">
        <v>4.75</v>
      </c>
      <c r="G68" s="101">
        <v>5.25</v>
      </c>
      <c r="H68" s="101">
        <v>5.5736211793211163</v>
      </c>
      <c r="I68" s="101">
        <v>5.7299918403368117</v>
      </c>
      <c r="J68" s="101">
        <v>6.1647101612414037</v>
      </c>
      <c r="K68" s="248">
        <f t="shared" si="6"/>
        <v>2.8055487803127166E-2</v>
      </c>
      <c r="L68" s="249">
        <f t="shared" si="0"/>
        <v>7.5867179747857838E-2</v>
      </c>
      <c r="M68" s="100">
        <v>0.15230544587540551</v>
      </c>
      <c r="N68" s="214">
        <v>0.13580607975005479</v>
      </c>
      <c r="O68" s="68">
        <f t="shared" si="7"/>
        <v>5.431473166421017</v>
      </c>
      <c r="P68" s="69">
        <f t="shared" si="8"/>
        <v>6.0285105142526065</v>
      </c>
      <c r="Q68" s="69">
        <f t="shared" si="1"/>
        <v>5.8985302449312966</v>
      </c>
      <c r="R68" s="70">
        <f t="shared" si="2"/>
        <v>6.4308900775515108</v>
      </c>
      <c r="S68" s="250">
        <v>0.61499999999999999</v>
      </c>
      <c r="T68" s="251">
        <v>0.313</v>
      </c>
      <c r="U68" s="251">
        <v>3.5999999999999997E-2</v>
      </c>
      <c r="V68" s="252">
        <v>9.6000000000000002E-2</v>
      </c>
      <c r="W68" s="101">
        <v>5</v>
      </c>
      <c r="X68" s="101">
        <v>5.5</v>
      </c>
      <c r="Y68" s="101">
        <v>6</v>
      </c>
      <c r="Z68" s="253">
        <v>161</v>
      </c>
      <c r="AA68" s="222">
        <v>161</v>
      </c>
      <c r="AB68" s="221">
        <v>143</v>
      </c>
      <c r="AC68" s="222">
        <v>109</v>
      </c>
      <c r="AD68" s="109">
        <v>97</v>
      </c>
      <c r="AE68" s="109">
        <v>71</v>
      </c>
      <c r="AF68" s="197"/>
      <c r="AG68" s="197"/>
      <c r="AH68" s="107"/>
      <c r="AI68" s="88"/>
      <c r="AJ68" s="88"/>
      <c r="AK68" s="88"/>
      <c r="AL68" s="88"/>
      <c r="AM68" s="88"/>
      <c r="AN68" s="88"/>
      <c r="AO68" s="107"/>
      <c r="AP68" s="88"/>
      <c r="AQ68" s="88"/>
      <c r="AR68" s="88"/>
      <c r="AS68" s="88"/>
      <c r="AT68" s="107"/>
      <c r="AU68" s="88"/>
      <c r="AV68" s="88"/>
      <c r="AW68" s="107"/>
    </row>
    <row r="69" spans="3:49" ht="15" x14ac:dyDescent="0.25">
      <c r="C69" s="124" t="s">
        <v>76</v>
      </c>
      <c r="D69" s="191" t="s">
        <v>151</v>
      </c>
      <c r="E69" s="101">
        <v>4</v>
      </c>
      <c r="F69" s="101">
        <v>4.75</v>
      </c>
      <c r="G69" s="101">
        <v>4.75</v>
      </c>
      <c r="H69" s="101">
        <v>4.8172798495461207</v>
      </c>
      <c r="I69" s="101">
        <v>4.8516510214356918</v>
      </c>
      <c r="J69" s="239" t="s">
        <v>44</v>
      </c>
      <c r="K69" s="248">
        <f t="shared" si="6"/>
        <v>7.1349751235252334E-3</v>
      </c>
      <c r="L69" s="201" t="s">
        <v>44</v>
      </c>
      <c r="M69" s="100">
        <v>0.42659171630991899</v>
      </c>
      <c r="N69" s="201" t="s">
        <v>44</v>
      </c>
      <c r="O69" s="68">
        <f t="shared" si="7"/>
        <v>4.0155312574682505</v>
      </c>
      <c r="P69" s="69">
        <f t="shared" si="8"/>
        <v>5.6877707854031332</v>
      </c>
      <c r="Q69" s="201" t="s">
        <v>44</v>
      </c>
      <c r="R69" s="201" t="s">
        <v>44</v>
      </c>
      <c r="S69" s="250">
        <v>0.93200000000000005</v>
      </c>
      <c r="T69" s="251">
        <v>0.34699999999999998</v>
      </c>
      <c r="U69" s="201" t="s">
        <v>44</v>
      </c>
      <c r="V69" s="254" t="s">
        <v>44</v>
      </c>
      <c r="W69" s="101">
        <v>5</v>
      </c>
      <c r="X69" s="101">
        <v>5</v>
      </c>
      <c r="Y69" s="201" t="s">
        <v>44</v>
      </c>
      <c r="Z69" s="253">
        <v>30</v>
      </c>
      <c r="AA69" s="222">
        <v>20</v>
      </c>
      <c r="AB69" s="221">
        <v>21</v>
      </c>
      <c r="AC69" s="222">
        <v>21</v>
      </c>
      <c r="AD69" s="109">
        <v>12</v>
      </c>
      <c r="AE69" s="109">
        <v>6</v>
      </c>
      <c r="AF69" s="197"/>
      <c r="AG69" s="197"/>
      <c r="AH69" s="107"/>
      <c r="AI69" s="88"/>
      <c r="AJ69" s="88"/>
      <c r="AK69" s="88"/>
      <c r="AL69" s="88"/>
      <c r="AM69" s="88"/>
      <c r="AN69" s="88"/>
      <c r="AO69" s="107"/>
      <c r="AP69" s="88"/>
      <c r="AQ69" s="88"/>
      <c r="AR69" s="88"/>
      <c r="AS69" s="88"/>
      <c r="AT69" s="107"/>
      <c r="AU69" s="88"/>
      <c r="AV69" s="88"/>
      <c r="AW69" s="107"/>
    </row>
    <row r="70" spans="3:49" ht="15" x14ac:dyDescent="0.2">
      <c r="C70" s="124" t="s">
        <v>76</v>
      </c>
      <c r="D70" s="191" t="s">
        <v>152</v>
      </c>
      <c r="E70" s="101">
        <v>4.75</v>
      </c>
      <c r="F70" s="101">
        <v>4.75</v>
      </c>
      <c r="G70" s="101">
        <v>5.25</v>
      </c>
      <c r="H70" s="101">
        <v>5.4539953392714278</v>
      </c>
      <c r="I70" s="101">
        <v>5.7810941963596214</v>
      </c>
      <c r="J70" s="101">
        <v>6.3656411159139408</v>
      </c>
      <c r="K70" s="248">
        <f t="shared" si="6"/>
        <v>5.9974172462693875E-2</v>
      </c>
      <c r="L70" s="249">
        <f t="shared" si="0"/>
        <v>0.10111354350918744</v>
      </c>
      <c r="M70" s="100">
        <v>0.3251403702541153</v>
      </c>
      <c r="N70" s="214">
        <v>0.23261901725471679</v>
      </c>
      <c r="O70" s="68">
        <f t="shared" si="7"/>
        <v>5.1438190706615554</v>
      </c>
      <c r="P70" s="69">
        <f t="shared" si="8"/>
        <v>6.4183693220576874</v>
      </c>
      <c r="Q70" s="69">
        <f t="shared" si="1"/>
        <v>5.9097078420946962</v>
      </c>
      <c r="R70" s="70">
        <f t="shared" si="2"/>
        <v>6.8215743897331853</v>
      </c>
      <c r="S70" s="250">
        <v>0.39800000000000002</v>
      </c>
      <c r="T70" s="251">
        <v>0.44500000000000001</v>
      </c>
      <c r="U70" s="251">
        <v>0.16800000000000001</v>
      </c>
      <c r="V70" s="252">
        <v>3.9E-2</v>
      </c>
      <c r="W70" s="101">
        <v>5</v>
      </c>
      <c r="X70" s="101">
        <v>5.3</v>
      </c>
      <c r="Y70" s="101">
        <v>6</v>
      </c>
      <c r="Z70" s="253">
        <v>135</v>
      </c>
      <c r="AA70" s="222">
        <v>146</v>
      </c>
      <c r="AB70" s="221">
        <v>135</v>
      </c>
      <c r="AC70" s="222">
        <v>97</v>
      </c>
      <c r="AD70" s="109">
        <v>90</v>
      </c>
      <c r="AE70" s="109">
        <v>62</v>
      </c>
      <c r="AF70" s="197"/>
      <c r="AG70" s="197"/>
      <c r="AH70" s="107"/>
      <c r="AI70" s="88"/>
      <c r="AJ70" s="88"/>
      <c r="AK70" s="88"/>
      <c r="AL70" s="88"/>
      <c r="AM70" s="88"/>
      <c r="AN70" s="88"/>
      <c r="AO70" s="107"/>
      <c r="AP70" s="88"/>
      <c r="AQ70" s="88"/>
      <c r="AR70" s="88"/>
      <c r="AS70" s="88"/>
      <c r="AT70" s="107"/>
      <c r="AU70" s="88"/>
      <c r="AV70" s="88"/>
      <c r="AW70" s="107"/>
    </row>
    <row r="71" spans="3:49" ht="15" x14ac:dyDescent="0.2">
      <c r="C71" s="124" t="s">
        <v>77</v>
      </c>
      <c r="D71" s="191" t="s">
        <v>153</v>
      </c>
      <c r="E71" s="101">
        <v>4.75</v>
      </c>
      <c r="F71" s="101">
        <v>4.5</v>
      </c>
      <c r="G71" s="101">
        <v>4.75</v>
      </c>
      <c r="H71" s="101">
        <v>4.8926084815588222</v>
      </c>
      <c r="I71" s="101">
        <v>5.4051279041741376</v>
      </c>
      <c r="J71" s="101">
        <v>5.9235159669780471</v>
      </c>
      <c r="K71" s="248">
        <f t="shared" si="6"/>
        <v>0.10475381885697566</v>
      </c>
      <c r="L71" s="249">
        <f t="shared" si="0"/>
        <v>9.5906715251563579E-2</v>
      </c>
      <c r="M71" s="100">
        <v>0.20901514893624201</v>
      </c>
      <c r="N71" s="214">
        <v>0.21624491995725581</v>
      </c>
      <c r="O71" s="68">
        <f t="shared" si="7"/>
        <v>4.9954582122591029</v>
      </c>
      <c r="P71" s="69">
        <f t="shared" si="8"/>
        <v>5.8147975960891722</v>
      </c>
      <c r="Q71" s="69">
        <f t="shared" ref="Q71:Q134" si="9">J71-1.96*N71</f>
        <v>5.499675923861826</v>
      </c>
      <c r="R71" s="70">
        <f t="shared" ref="R71:R134" si="10">J71+1.96*N71</f>
        <v>6.3473560100942681</v>
      </c>
      <c r="S71" s="250">
        <v>4.9000000000000002E-2</v>
      </c>
      <c r="T71" s="251">
        <v>0.70200000000000007</v>
      </c>
      <c r="U71" s="251">
        <v>7.2000000000000008E-2</v>
      </c>
      <c r="V71" s="252">
        <v>9.2999999999999999E-2</v>
      </c>
      <c r="W71" s="101">
        <v>4.5999999999999996</v>
      </c>
      <c r="X71" s="101">
        <v>5</v>
      </c>
      <c r="Y71" s="101">
        <v>6</v>
      </c>
      <c r="Z71" s="253">
        <v>64</v>
      </c>
      <c r="AA71" s="222">
        <v>55</v>
      </c>
      <c r="AB71" s="221">
        <v>43</v>
      </c>
      <c r="AC71" s="222">
        <v>38</v>
      </c>
      <c r="AD71" s="109">
        <v>38</v>
      </c>
      <c r="AE71" s="109">
        <v>22</v>
      </c>
      <c r="AF71" s="197"/>
      <c r="AG71" s="197"/>
      <c r="AH71" s="107"/>
      <c r="AI71" s="88"/>
      <c r="AJ71" s="88"/>
      <c r="AK71" s="88"/>
      <c r="AL71" s="88"/>
      <c r="AM71" s="88"/>
      <c r="AN71" s="88"/>
      <c r="AO71" s="107"/>
      <c r="AP71" s="88"/>
      <c r="AQ71" s="88"/>
      <c r="AR71" s="88"/>
      <c r="AS71" s="88"/>
      <c r="AT71" s="107"/>
      <c r="AU71" s="88"/>
      <c r="AV71" s="88"/>
      <c r="AW71" s="107"/>
    </row>
    <row r="72" spans="3:49" ht="15" x14ac:dyDescent="0.2">
      <c r="C72" s="124" t="s">
        <v>77</v>
      </c>
      <c r="D72" s="191" t="s">
        <v>154</v>
      </c>
      <c r="E72" s="101">
        <v>4.5</v>
      </c>
      <c r="F72" s="101">
        <v>4.5</v>
      </c>
      <c r="G72" s="101">
        <v>5</v>
      </c>
      <c r="H72" s="101">
        <v>5.056650229520594</v>
      </c>
      <c r="I72" s="101">
        <v>5.1819573354327506</v>
      </c>
      <c r="J72" s="101">
        <v>6.1087119004254271</v>
      </c>
      <c r="K72" s="248">
        <f t="shared" si="6"/>
        <v>2.4780655221240622E-2</v>
      </c>
      <c r="L72" s="249">
        <f t="shared" ref="L72:L135" si="11">J72/I72-1</f>
        <v>0.1788425695163085</v>
      </c>
      <c r="M72" s="100">
        <v>0.11722488265681121</v>
      </c>
      <c r="N72" s="214">
        <v>0.19965803515110339</v>
      </c>
      <c r="O72" s="68">
        <f t="shared" si="7"/>
        <v>4.9521965654254005</v>
      </c>
      <c r="P72" s="69">
        <f t="shared" si="8"/>
        <v>5.4117181054401007</v>
      </c>
      <c r="Q72" s="69">
        <f t="shared" si="9"/>
        <v>5.7173821515292644</v>
      </c>
      <c r="R72" s="70">
        <f t="shared" si="10"/>
        <v>6.5000416493215898</v>
      </c>
      <c r="S72" s="250">
        <v>0.57300000000000006</v>
      </c>
      <c r="T72" s="251">
        <v>0.158</v>
      </c>
      <c r="U72" s="251">
        <v>0</v>
      </c>
      <c r="V72" s="252">
        <v>1E-3</v>
      </c>
      <c r="W72" s="101">
        <v>4.5</v>
      </c>
      <c r="X72" s="101">
        <v>5</v>
      </c>
      <c r="Y72" s="101">
        <v>5.5</v>
      </c>
      <c r="Z72" s="253">
        <v>198</v>
      </c>
      <c r="AA72" s="222">
        <v>125</v>
      </c>
      <c r="AB72" s="221">
        <v>142</v>
      </c>
      <c r="AC72" s="222">
        <v>123</v>
      </c>
      <c r="AD72" s="109">
        <v>131</v>
      </c>
      <c r="AE72" s="109">
        <v>98</v>
      </c>
      <c r="AF72" s="197"/>
      <c r="AG72" s="197"/>
      <c r="AH72" s="107"/>
      <c r="AI72" s="88"/>
      <c r="AJ72" s="88"/>
      <c r="AK72" s="88"/>
      <c r="AL72" s="88"/>
      <c r="AM72" s="88"/>
      <c r="AN72" s="88"/>
      <c r="AO72" s="107"/>
      <c r="AP72" s="88"/>
      <c r="AQ72" s="88"/>
      <c r="AR72" s="88"/>
      <c r="AS72" s="88"/>
      <c r="AT72" s="107"/>
      <c r="AU72" s="88"/>
      <c r="AV72" s="88"/>
      <c r="AW72" s="107"/>
    </row>
    <row r="73" spans="3:49" ht="15" x14ac:dyDescent="0.2">
      <c r="C73" s="124" t="s">
        <v>77</v>
      </c>
      <c r="D73" s="191" t="s">
        <v>155</v>
      </c>
      <c r="E73" s="101">
        <v>4.75</v>
      </c>
      <c r="F73" s="101">
        <v>5.25</v>
      </c>
      <c r="G73" s="101">
        <v>5</v>
      </c>
      <c r="H73" s="101">
        <v>5.8250813842186409</v>
      </c>
      <c r="I73" s="101">
        <v>6.1915371856256582</v>
      </c>
      <c r="J73" s="101">
        <v>6.1468849540824477</v>
      </c>
      <c r="K73" s="248">
        <f t="shared" si="6"/>
        <v>6.2909988244940651E-2</v>
      </c>
      <c r="L73" s="249">
        <f t="shared" si="11"/>
        <v>-7.2118167434859215E-3</v>
      </c>
      <c r="M73" s="100">
        <v>0.46951172273117792</v>
      </c>
      <c r="N73" s="214">
        <v>0.50851027419506267</v>
      </c>
      <c r="O73" s="68">
        <f t="shared" si="7"/>
        <v>5.2712942090725496</v>
      </c>
      <c r="P73" s="69">
        <f t="shared" si="8"/>
        <v>7.1117801621787669</v>
      </c>
      <c r="Q73" s="69">
        <f t="shared" si="9"/>
        <v>5.1502048166601249</v>
      </c>
      <c r="R73" s="70">
        <f t="shared" si="10"/>
        <v>7.1435650915047706</v>
      </c>
      <c r="S73" s="250">
        <v>0.51800000000000002</v>
      </c>
      <c r="T73" s="251">
        <v>0.69000000000000006</v>
      </c>
      <c r="U73" s="251">
        <v>0.94900000000000007</v>
      </c>
      <c r="V73" s="252">
        <v>0.88300000000000001</v>
      </c>
      <c r="W73" s="101">
        <v>5.6</v>
      </c>
      <c r="X73" s="101">
        <v>6</v>
      </c>
      <c r="Y73" s="101">
        <v>5.39</v>
      </c>
      <c r="Z73" s="253">
        <v>44</v>
      </c>
      <c r="AA73" s="222">
        <v>52</v>
      </c>
      <c r="AB73" s="221">
        <v>32</v>
      </c>
      <c r="AC73" s="222">
        <v>42</v>
      </c>
      <c r="AD73" s="109">
        <v>27</v>
      </c>
      <c r="AE73" s="109">
        <v>17</v>
      </c>
      <c r="AF73" s="197"/>
      <c r="AG73" s="197"/>
      <c r="AH73" s="107"/>
      <c r="AI73" s="88"/>
      <c r="AJ73" s="88"/>
      <c r="AK73" s="88"/>
      <c r="AL73" s="88"/>
      <c r="AM73" s="88"/>
      <c r="AN73" s="88"/>
      <c r="AO73" s="107"/>
      <c r="AP73" s="88"/>
      <c r="AQ73" s="88"/>
      <c r="AR73" s="88"/>
      <c r="AS73" s="88"/>
      <c r="AT73" s="107"/>
      <c r="AU73" s="88"/>
      <c r="AV73" s="88"/>
      <c r="AW73" s="107"/>
    </row>
    <row r="74" spans="3:49" ht="15" x14ac:dyDescent="0.2">
      <c r="C74" s="124" t="s">
        <v>77</v>
      </c>
      <c r="D74" s="191" t="s">
        <v>156</v>
      </c>
      <c r="E74" s="101">
        <v>4.25</v>
      </c>
      <c r="F74" s="101">
        <v>4.5</v>
      </c>
      <c r="G74" s="101">
        <v>4.5</v>
      </c>
      <c r="H74" s="101">
        <v>5.0031094328808505</v>
      </c>
      <c r="I74" s="101">
        <v>4.9646391496398614</v>
      </c>
      <c r="J74" s="101">
        <v>5.54159423552922</v>
      </c>
      <c r="K74" s="248">
        <f t="shared" si="6"/>
        <v>-7.6892747914245607E-3</v>
      </c>
      <c r="L74" s="249">
        <f t="shared" si="11"/>
        <v>0.11621289453256867</v>
      </c>
      <c r="M74" s="100">
        <v>8.9801722800716133E-2</v>
      </c>
      <c r="N74" s="214">
        <v>0.15818230381532111</v>
      </c>
      <c r="O74" s="68">
        <f t="shared" si="7"/>
        <v>4.7886277729504574</v>
      </c>
      <c r="P74" s="69">
        <f t="shared" si="8"/>
        <v>5.1406505263292654</v>
      </c>
      <c r="Q74" s="69">
        <f t="shared" si="9"/>
        <v>5.2315569200511902</v>
      </c>
      <c r="R74" s="70">
        <f t="shared" si="10"/>
        <v>5.8516315510072499</v>
      </c>
      <c r="S74" s="250">
        <v>0.81</v>
      </c>
      <c r="T74" s="251">
        <v>3.0000000000000001E-3</v>
      </c>
      <c r="U74" s="251">
        <v>3.0000000000000001E-3</v>
      </c>
      <c r="V74" s="252">
        <v>0.02</v>
      </c>
      <c r="W74" s="101">
        <v>4.5999999999999996</v>
      </c>
      <c r="X74" s="101">
        <v>4.9000000000000004</v>
      </c>
      <c r="Y74" s="101">
        <v>5.3</v>
      </c>
      <c r="Z74" s="253">
        <v>144</v>
      </c>
      <c r="AA74" s="222">
        <v>106</v>
      </c>
      <c r="AB74" s="221">
        <v>148</v>
      </c>
      <c r="AC74" s="222">
        <v>107</v>
      </c>
      <c r="AD74" s="109">
        <v>112</v>
      </c>
      <c r="AE74" s="109">
        <v>91</v>
      </c>
      <c r="AF74" s="197"/>
      <c r="AG74" s="197"/>
      <c r="AH74" s="107"/>
      <c r="AI74" s="88"/>
      <c r="AJ74" s="88"/>
      <c r="AK74" s="88"/>
      <c r="AL74" s="88"/>
      <c r="AM74" s="88"/>
      <c r="AN74" s="88"/>
      <c r="AO74" s="107"/>
      <c r="AP74" s="88"/>
      <c r="AQ74" s="88"/>
      <c r="AR74" s="88"/>
      <c r="AS74" s="88"/>
      <c r="AT74" s="107"/>
      <c r="AU74" s="88"/>
      <c r="AV74" s="88"/>
      <c r="AW74" s="107"/>
    </row>
    <row r="75" spans="3:49" ht="15" x14ac:dyDescent="0.2">
      <c r="C75" s="124" t="s">
        <v>77</v>
      </c>
      <c r="D75" s="191" t="s">
        <v>157</v>
      </c>
      <c r="E75" s="101">
        <v>4.25</v>
      </c>
      <c r="F75" s="101">
        <v>4.5</v>
      </c>
      <c r="G75" s="101">
        <v>4.75</v>
      </c>
      <c r="H75" s="101">
        <v>4.8965288023200007</v>
      </c>
      <c r="I75" s="101">
        <v>5.4004318699690996</v>
      </c>
      <c r="J75" s="101">
        <v>5.6347196112103379</v>
      </c>
      <c r="K75" s="248">
        <f t="shared" si="6"/>
        <v>0.1029102631665002</v>
      </c>
      <c r="L75" s="249">
        <f t="shared" si="11"/>
        <v>4.3383149141103639E-2</v>
      </c>
      <c r="M75" s="100">
        <v>0.14374198662999341</v>
      </c>
      <c r="N75" s="214">
        <v>0.14581798159491721</v>
      </c>
      <c r="O75" s="68">
        <f t="shared" si="7"/>
        <v>5.1186975761743128</v>
      </c>
      <c r="P75" s="69">
        <f t="shared" si="8"/>
        <v>5.6821661637638865</v>
      </c>
      <c r="Q75" s="69">
        <f t="shared" si="9"/>
        <v>5.3489163672842999</v>
      </c>
      <c r="R75" s="70">
        <f t="shared" si="10"/>
        <v>5.920522855136376</v>
      </c>
      <c r="S75" s="250">
        <v>0.01</v>
      </c>
      <c r="T75" s="251">
        <v>0.58699999999999997</v>
      </c>
      <c r="U75" s="251">
        <v>0.24</v>
      </c>
      <c r="V75" s="252">
        <v>0.28799999999999998</v>
      </c>
      <c r="W75" s="101">
        <v>4.5</v>
      </c>
      <c r="X75" s="101">
        <v>5</v>
      </c>
      <c r="Y75" s="101">
        <v>5.2</v>
      </c>
      <c r="Z75" s="253">
        <v>191</v>
      </c>
      <c r="AA75" s="222">
        <v>141</v>
      </c>
      <c r="AB75" s="221">
        <v>183</v>
      </c>
      <c r="AC75" s="222">
        <v>131</v>
      </c>
      <c r="AD75" s="109">
        <v>142</v>
      </c>
      <c r="AE75" s="109">
        <v>90</v>
      </c>
      <c r="AF75" s="197"/>
      <c r="AG75" s="197"/>
      <c r="AH75" s="107"/>
      <c r="AI75" s="88"/>
      <c r="AJ75" s="88"/>
      <c r="AK75" s="88"/>
      <c r="AL75" s="88"/>
      <c r="AM75" s="88"/>
      <c r="AN75" s="88"/>
      <c r="AO75" s="107"/>
      <c r="AP75" s="88"/>
      <c r="AQ75" s="88"/>
      <c r="AR75" s="88"/>
      <c r="AS75" s="88"/>
      <c r="AT75" s="107"/>
      <c r="AU75" s="88"/>
      <c r="AV75" s="88"/>
      <c r="AW75" s="107"/>
    </row>
    <row r="76" spans="3:49" ht="15" x14ac:dyDescent="0.2">
      <c r="C76" s="124" t="s">
        <v>77</v>
      </c>
      <c r="D76" s="191" t="s">
        <v>158</v>
      </c>
      <c r="E76" s="101"/>
      <c r="F76" s="101"/>
      <c r="G76" s="101"/>
      <c r="H76" s="101">
        <v>5.3681105341020681</v>
      </c>
      <c r="I76" s="101">
        <v>5.3857243182444154</v>
      </c>
      <c r="J76" s="101">
        <v>5.8460624563017278</v>
      </c>
      <c r="K76" s="248">
        <f t="shared" ref="K76:K91" si="12">I76/H76-1</f>
        <v>3.281188796402823E-3</v>
      </c>
      <c r="L76" s="249">
        <f t="shared" si="11"/>
        <v>8.547376561735498E-2</v>
      </c>
      <c r="M76" s="100">
        <v>0.17022301755701161</v>
      </c>
      <c r="N76" s="214">
        <v>0.21265320759391521</v>
      </c>
      <c r="O76" s="68">
        <f t="shared" ref="O76:O107" si="13">I76-1.96*M76</f>
        <v>5.0520872038326727</v>
      </c>
      <c r="P76" s="69">
        <f t="shared" ref="P76:P107" si="14">I76+1.96*M76</f>
        <v>5.7193614326561582</v>
      </c>
      <c r="Q76" s="69">
        <f t="shared" si="9"/>
        <v>5.4292621694176537</v>
      </c>
      <c r="R76" s="70">
        <f t="shared" si="10"/>
        <v>6.2628627431858019</v>
      </c>
      <c r="S76" s="250">
        <v>0.94500000000000006</v>
      </c>
      <c r="T76" s="251">
        <v>7.0000000000000007E-2</v>
      </c>
      <c r="U76" s="251">
        <v>5.5E-2</v>
      </c>
      <c r="V76" s="252">
        <v>0.111</v>
      </c>
      <c r="W76" s="101">
        <v>5</v>
      </c>
      <c r="X76" s="101">
        <v>5</v>
      </c>
      <c r="Y76" s="101">
        <v>5.5</v>
      </c>
      <c r="Z76" s="253"/>
      <c r="AA76" s="222"/>
      <c r="AB76" s="221"/>
      <c r="AC76" s="222">
        <v>64</v>
      </c>
      <c r="AD76" s="109">
        <v>60</v>
      </c>
      <c r="AE76" s="109">
        <v>44</v>
      </c>
      <c r="AF76" s="197"/>
      <c r="AG76" s="197"/>
      <c r="AH76" s="107"/>
      <c r="AI76" s="88"/>
      <c r="AJ76" s="88"/>
      <c r="AK76" s="88"/>
      <c r="AL76" s="88"/>
      <c r="AM76" s="88"/>
      <c r="AN76" s="88"/>
      <c r="AO76" s="107"/>
      <c r="AP76" s="88"/>
      <c r="AQ76" s="88"/>
      <c r="AR76" s="88"/>
      <c r="AS76" s="88"/>
      <c r="AT76" s="107"/>
      <c r="AU76" s="88"/>
      <c r="AV76" s="88"/>
      <c r="AW76" s="107"/>
    </row>
    <row r="77" spans="3:49" ht="15" x14ac:dyDescent="0.2">
      <c r="C77" s="124" t="s">
        <v>77</v>
      </c>
      <c r="D77" s="191" t="s">
        <v>159</v>
      </c>
      <c r="E77" s="101">
        <v>4.75</v>
      </c>
      <c r="F77" s="101">
        <v>4.75</v>
      </c>
      <c r="G77" s="101">
        <v>5</v>
      </c>
      <c r="H77" s="101">
        <v>5.9192259110016909</v>
      </c>
      <c r="I77" s="101">
        <v>5.4337612421135688</v>
      </c>
      <c r="J77" s="101">
        <v>6.3628640834362784</v>
      </c>
      <c r="K77" s="259">
        <f t="shared" si="12"/>
        <v>-8.2014891167748738E-2</v>
      </c>
      <c r="L77" s="249">
        <f t="shared" si="11"/>
        <v>0.17098705664905456</v>
      </c>
      <c r="M77" s="260">
        <v>0.19229258956080439</v>
      </c>
      <c r="N77" s="214">
        <v>0.3860262467215082</v>
      </c>
      <c r="O77" s="68">
        <v>5.056867766574392</v>
      </c>
      <c r="P77" s="69">
        <v>5.8106547176527457</v>
      </c>
      <c r="Q77" s="69">
        <f t="shared" si="9"/>
        <v>5.606252639862122</v>
      </c>
      <c r="R77" s="70">
        <f t="shared" si="10"/>
        <v>7.1194755270104348</v>
      </c>
      <c r="S77" s="261">
        <v>0.35899999999999999</v>
      </c>
      <c r="T77" s="262">
        <v>9.8000000000000004E-2</v>
      </c>
      <c r="U77" s="251">
        <v>2.5000000000000001E-2</v>
      </c>
      <c r="V77" s="252">
        <v>4.8000000000000001E-2</v>
      </c>
      <c r="W77" s="101">
        <v>5</v>
      </c>
      <c r="X77" s="101">
        <v>5.5</v>
      </c>
      <c r="Y77" s="101">
        <v>6</v>
      </c>
      <c r="Z77" s="263">
        <v>52</v>
      </c>
      <c r="AA77" s="264">
        <v>53</v>
      </c>
      <c r="AB77" s="265">
        <v>45</v>
      </c>
      <c r="AC77" s="264">
        <v>29</v>
      </c>
      <c r="AD77" s="266">
        <v>25</v>
      </c>
      <c r="AE77" s="109">
        <v>20</v>
      </c>
      <c r="AF77" s="197"/>
      <c r="AG77" s="197"/>
      <c r="AH77" s="107"/>
      <c r="AI77" s="88"/>
      <c r="AJ77" s="88"/>
      <c r="AK77" s="88"/>
      <c r="AL77" s="88"/>
      <c r="AM77" s="88"/>
      <c r="AN77" s="88"/>
      <c r="AO77" s="107"/>
      <c r="AP77" s="88"/>
      <c r="AQ77" s="88"/>
      <c r="AR77" s="88"/>
      <c r="AS77" s="88"/>
      <c r="AT77" s="107"/>
      <c r="AU77" s="88"/>
      <c r="AV77" s="88"/>
      <c r="AW77" s="107"/>
    </row>
    <row r="78" spans="3:49" s="24" customFormat="1" ht="15" x14ac:dyDescent="0.2">
      <c r="C78" s="124" t="s">
        <v>77</v>
      </c>
      <c r="D78" s="191" t="s">
        <v>160</v>
      </c>
      <c r="E78" s="101">
        <v>4.25</v>
      </c>
      <c r="F78" s="101">
        <v>4.5</v>
      </c>
      <c r="G78" s="101">
        <v>4.75</v>
      </c>
      <c r="H78" s="101">
        <v>4.8979265052359784</v>
      </c>
      <c r="I78" s="101">
        <v>5.4471613570306721</v>
      </c>
      <c r="J78" s="101">
        <v>5.9079507686285728</v>
      </c>
      <c r="K78" s="259">
        <f t="shared" si="12"/>
        <v>0.1121361970637067</v>
      </c>
      <c r="L78" s="249">
        <f t="shared" si="11"/>
        <v>8.4592576095282812E-2</v>
      </c>
      <c r="M78" s="260">
        <v>0.18919134999648099</v>
      </c>
      <c r="N78" s="214">
        <v>0.1708711119306128</v>
      </c>
      <c r="O78" s="68">
        <v>5.0763463110375691</v>
      </c>
      <c r="P78" s="69">
        <v>5.8179764030237751</v>
      </c>
      <c r="Q78" s="69">
        <f t="shared" si="9"/>
        <v>5.5730433892445719</v>
      </c>
      <c r="R78" s="70">
        <f t="shared" si="10"/>
        <v>6.2428581480125738</v>
      </c>
      <c r="S78" s="261">
        <v>4.0000000000000001E-3</v>
      </c>
      <c r="T78" s="262">
        <v>0.79100000000000004</v>
      </c>
      <c r="U78" s="251">
        <v>4.3999999999999997E-2</v>
      </c>
      <c r="V78" s="252">
        <v>6.0999999999999999E-2</v>
      </c>
      <c r="W78" s="101">
        <v>4.75</v>
      </c>
      <c r="X78" s="101">
        <v>5</v>
      </c>
      <c r="Y78" s="101">
        <v>6</v>
      </c>
      <c r="Z78" s="263">
        <v>145</v>
      </c>
      <c r="AA78" s="264">
        <v>130</v>
      </c>
      <c r="AB78" s="265">
        <v>131</v>
      </c>
      <c r="AC78" s="264">
        <v>105</v>
      </c>
      <c r="AD78" s="266">
        <v>93</v>
      </c>
      <c r="AE78" s="109">
        <v>85</v>
      </c>
      <c r="AF78" s="197"/>
      <c r="AG78" s="197"/>
      <c r="AH78" s="107"/>
      <c r="AI78" s="88"/>
      <c r="AJ78" s="88"/>
      <c r="AK78" s="88"/>
      <c r="AL78" s="88"/>
      <c r="AM78" s="88"/>
      <c r="AN78" s="88"/>
      <c r="AO78" s="107"/>
      <c r="AP78" s="88"/>
      <c r="AQ78" s="88"/>
      <c r="AR78" s="88"/>
      <c r="AS78" s="88"/>
      <c r="AT78" s="107"/>
      <c r="AU78" s="88"/>
      <c r="AV78" s="88"/>
      <c r="AW78" s="107"/>
    </row>
    <row r="79" spans="3:49" ht="15" x14ac:dyDescent="0.25">
      <c r="C79" s="124" t="s">
        <v>77</v>
      </c>
      <c r="D79" s="191" t="s">
        <v>161</v>
      </c>
      <c r="E79" s="101">
        <v>4.5</v>
      </c>
      <c r="F79" s="101">
        <v>5</v>
      </c>
      <c r="G79" s="101">
        <v>5</v>
      </c>
      <c r="H79" s="101">
        <v>5.9722014472906055</v>
      </c>
      <c r="I79" s="101">
        <v>6.0031812242802527</v>
      </c>
      <c r="J79" s="239" t="s">
        <v>44</v>
      </c>
      <c r="K79" s="248">
        <f t="shared" si="12"/>
        <v>5.187329540550234E-3</v>
      </c>
      <c r="L79" s="201" t="s">
        <v>44</v>
      </c>
      <c r="M79" s="100">
        <v>0.57399922570602047</v>
      </c>
      <c r="N79" s="201" t="s">
        <v>44</v>
      </c>
      <c r="O79" s="68">
        <v>4.8781427418964523</v>
      </c>
      <c r="P79" s="69">
        <v>7.1282197066640531</v>
      </c>
      <c r="Q79" s="201" t="s">
        <v>44</v>
      </c>
      <c r="R79" s="201" t="s">
        <v>44</v>
      </c>
      <c r="S79" s="250">
        <v>0.97299999999999998</v>
      </c>
      <c r="T79" s="251">
        <v>0.495</v>
      </c>
      <c r="U79" s="201" t="s">
        <v>44</v>
      </c>
      <c r="V79" s="254" t="s">
        <v>44</v>
      </c>
      <c r="W79" s="101">
        <v>5.24</v>
      </c>
      <c r="X79" s="101">
        <v>5</v>
      </c>
      <c r="Y79" s="201" t="s">
        <v>44</v>
      </c>
      <c r="Z79" s="253">
        <v>10</v>
      </c>
      <c r="AA79" s="222">
        <v>14</v>
      </c>
      <c r="AB79" s="221">
        <v>11</v>
      </c>
      <c r="AC79" s="222">
        <v>11</v>
      </c>
      <c r="AD79" s="109">
        <v>10</v>
      </c>
      <c r="AE79" s="109">
        <v>3</v>
      </c>
      <c r="AF79" s="197"/>
      <c r="AG79" s="197"/>
      <c r="AH79" s="107"/>
      <c r="AI79" s="88"/>
      <c r="AJ79" s="88"/>
      <c r="AK79" s="88"/>
      <c r="AL79" s="88"/>
      <c r="AM79" s="88"/>
      <c r="AN79" s="88"/>
      <c r="AO79" s="107"/>
      <c r="AP79" s="88"/>
      <c r="AQ79" s="88"/>
      <c r="AR79" s="88"/>
      <c r="AS79" s="88"/>
      <c r="AT79" s="107"/>
      <c r="AU79" s="88"/>
      <c r="AV79" s="88"/>
      <c r="AW79" s="107"/>
    </row>
    <row r="80" spans="3:49" ht="15" x14ac:dyDescent="0.2">
      <c r="C80" s="124" t="s">
        <v>77</v>
      </c>
      <c r="D80" s="191" t="s">
        <v>162</v>
      </c>
      <c r="E80" s="101"/>
      <c r="F80" s="101"/>
      <c r="G80" s="101"/>
      <c r="H80" s="101">
        <v>5.0176380442068691</v>
      </c>
      <c r="I80" s="101">
        <v>5.4574908910787716</v>
      </c>
      <c r="J80" s="101">
        <v>6.0738940697801054</v>
      </c>
      <c r="K80" s="248">
        <f t="shared" si="12"/>
        <v>8.7661334475837016E-2</v>
      </c>
      <c r="L80" s="249">
        <f t="shared" si="11"/>
        <v>0.11294625882178799</v>
      </c>
      <c r="M80" s="100">
        <v>0.15401044207950851</v>
      </c>
      <c r="N80" s="214">
        <v>0.33938042493621279</v>
      </c>
      <c r="O80" s="68">
        <v>5.1556304246029345</v>
      </c>
      <c r="P80" s="69">
        <v>5.7593513575546087</v>
      </c>
      <c r="Q80" s="69">
        <f t="shared" si="9"/>
        <v>5.4087084369051279</v>
      </c>
      <c r="R80" s="70">
        <f t="shared" si="10"/>
        <v>6.7390797026550828</v>
      </c>
      <c r="S80" s="250">
        <v>2.4E-2</v>
      </c>
      <c r="T80" s="251">
        <v>0.80200000000000005</v>
      </c>
      <c r="U80" s="251">
        <v>6.4000000000000001E-2</v>
      </c>
      <c r="V80" s="252">
        <v>0.157</v>
      </c>
      <c r="W80" s="101">
        <v>4.9000000000000004</v>
      </c>
      <c r="X80" s="101">
        <v>5</v>
      </c>
      <c r="Y80" s="101">
        <v>5.15</v>
      </c>
      <c r="Z80" s="253"/>
      <c r="AA80" s="222"/>
      <c r="AB80" s="221"/>
      <c r="AC80" s="222">
        <v>82</v>
      </c>
      <c r="AD80" s="109">
        <v>86</v>
      </c>
      <c r="AE80" s="109">
        <v>61</v>
      </c>
      <c r="AF80" s="197"/>
      <c r="AG80" s="197"/>
      <c r="AH80" s="107"/>
      <c r="AI80" s="88"/>
      <c r="AJ80" s="88"/>
      <c r="AK80" s="88"/>
      <c r="AL80" s="88"/>
      <c r="AM80" s="88"/>
      <c r="AN80" s="88"/>
      <c r="AO80" s="107"/>
      <c r="AP80" s="88"/>
      <c r="AQ80" s="88"/>
      <c r="AR80" s="88"/>
      <c r="AS80" s="88"/>
      <c r="AT80" s="107"/>
      <c r="AU80" s="88"/>
      <c r="AV80" s="88"/>
      <c r="AW80" s="107"/>
    </row>
    <row r="81" spans="3:49" ht="15" x14ac:dyDescent="0.2">
      <c r="C81" s="124" t="s">
        <v>78</v>
      </c>
      <c r="D81" s="191" t="s">
        <v>163</v>
      </c>
      <c r="E81" s="101">
        <v>4.75</v>
      </c>
      <c r="F81" s="101">
        <v>5</v>
      </c>
      <c r="G81" s="101">
        <v>5</v>
      </c>
      <c r="H81" s="101">
        <v>5.7086879357150959</v>
      </c>
      <c r="I81" s="101">
        <v>5.8202901080401626</v>
      </c>
      <c r="J81" s="101">
        <v>6.6075907479157747</v>
      </c>
      <c r="K81" s="248">
        <f t="shared" si="12"/>
        <v>1.9549531097479145E-2</v>
      </c>
      <c r="L81" s="249">
        <f t="shared" si="11"/>
        <v>0.1352682813504491</v>
      </c>
      <c r="M81" s="100">
        <v>0.13512817569229379</v>
      </c>
      <c r="N81" s="214">
        <v>0.56492203882408842</v>
      </c>
      <c r="O81" s="68">
        <v>5.5554388836832667</v>
      </c>
      <c r="P81" s="69">
        <v>6.0851413323970585</v>
      </c>
      <c r="Q81" s="69">
        <f t="shared" si="9"/>
        <v>5.5003435518205617</v>
      </c>
      <c r="R81" s="70">
        <f t="shared" si="10"/>
        <v>7.7148379440109878</v>
      </c>
      <c r="S81" s="250">
        <v>0.69200000000000006</v>
      </c>
      <c r="T81" s="251">
        <v>0.23599999999999999</v>
      </c>
      <c r="U81" s="251">
        <v>0.1</v>
      </c>
      <c r="V81" s="252">
        <v>0.11799999999999999</v>
      </c>
      <c r="W81" s="101">
        <v>5.5</v>
      </c>
      <c r="X81" s="101">
        <v>5.82</v>
      </c>
      <c r="Y81" s="101">
        <v>6</v>
      </c>
      <c r="Z81" s="253">
        <v>34</v>
      </c>
      <c r="AA81" s="222">
        <v>40</v>
      </c>
      <c r="AB81" s="221">
        <v>52</v>
      </c>
      <c r="AC81" s="222">
        <v>32</v>
      </c>
      <c r="AD81" s="109">
        <v>32</v>
      </c>
      <c r="AE81" s="109">
        <v>18</v>
      </c>
      <c r="AF81" s="197"/>
      <c r="AG81" s="197"/>
      <c r="AH81" s="107"/>
      <c r="AI81" s="88"/>
      <c r="AJ81" s="88"/>
      <c r="AK81" s="88"/>
      <c r="AL81" s="88"/>
      <c r="AM81" s="88"/>
      <c r="AN81" s="88"/>
      <c r="AO81" s="107"/>
      <c r="AP81" s="88"/>
      <c r="AQ81" s="88"/>
      <c r="AR81" s="88"/>
      <c r="AS81" s="88"/>
      <c r="AT81" s="107"/>
      <c r="AU81" s="88"/>
      <c r="AV81" s="88"/>
      <c r="AW81" s="107"/>
    </row>
    <row r="82" spans="3:49" ht="15" x14ac:dyDescent="0.2">
      <c r="C82" s="124" t="s">
        <v>78</v>
      </c>
      <c r="D82" s="191" t="s">
        <v>164</v>
      </c>
      <c r="E82" s="101">
        <v>4.75</v>
      </c>
      <c r="F82" s="101">
        <v>5</v>
      </c>
      <c r="G82" s="101">
        <v>5.25</v>
      </c>
      <c r="H82" s="101">
        <v>5.5405925275631933</v>
      </c>
      <c r="I82" s="101">
        <v>5.9397034671024054</v>
      </c>
      <c r="J82" s="101">
        <v>6.3160524524731603</v>
      </c>
      <c r="K82" s="248">
        <f t="shared" si="12"/>
        <v>7.2033981483699661E-2</v>
      </c>
      <c r="L82" s="249">
        <f t="shared" si="11"/>
        <v>6.336157814193899E-2</v>
      </c>
      <c r="M82" s="100">
        <v>0.15123299620113231</v>
      </c>
      <c r="N82" s="214">
        <v>0.15370858855955469</v>
      </c>
      <c r="O82" s="68">
        <v>5.6432867945481862</v>
      </c>
      <c r="P82" s="69">
        <v>6.2361201396566246</v>
      </c>
      <c r="Q82" s="69">
        <f t="shared" si="9"/>
        <v>6.0147836188964332</v>
      </c>
      <c r="R82" s="70">
        <f t="shared" si="10"/>
        <v>6.6173212860498873</v>
      </c>
      <c r="S82" s="250">
        <v>4.1000000000000002E-2</v>
      </c>
      <c r="T82" s="251">
        <v>0.73099999999999998</v>
      </c>
      <c r="U82" s="251">
        <v>6.6000000000000003E-2</v>
      </c>
      <c r="V82" s="252">
        <v>0.24299999999999999</v>
      </c>
      <c r="W82" s="101">
        <v>5</v>
      </c>
      <c r="X82" s="101">
        <v>5.5</v>
      </c>
      <c r="Y82" s="101">
        <v>6</v>
      </c>
      <c r="Z82" s="253">
        <v>185</v>
      </c>
      <c r="AA82" s="222">
        <v>154</v>
      </c>
      <c r="AB82" s="221">
        <v>170</v>
      </c>
      <c r="AC82" s="222">
        <v>128</v>
      </c>
      <c r="AD82" s="109">
        <v>122</v>
      </c>
      <c r="AE82" s="109">
        <v>116</v>
      </c>
      <c r="AF82" s="197"/>
      <c r="AG82" s="197"/>
      <c r="AH82" s="107"/>
      <c r="AI82" s="88"/>
      <c r="AJ82" s="88"/>
      <c r="AK82" s="88"/>
      <c r="AL82" s="88"/>
      <c r="AM82" s="88"/>
      <c r="AN82" s="88"/>
      <c r="AO82" s="107"/>
      <c r="AP82" s="88"/>
      <c r="AQ82" s="88"/>
      <c r="AR82" s="88"/>
      <c r="AS82" s="88"/>
      <c r="AT82" s="107"/>
      <c r="AU82" s="88"/>
      <c r="AV82" s="88"/>
      <c r="AW82" s="107"/>
    </row>
    <row r="83" spans="3:49" ht="15" x14ac:dyDescent="0.2">
      <c r="C83" s="124" t="s">
        <v>78</v>
      </c>
      <c r="D83" s="191" t="s">
        <v>165</v>
      </c>
      <c r="E83" s="101">
        <v>5</v>
      </c>
      <c r="F83" s="101">
        <v>5</v>
      </c>
      <c r="G83" s="101">
        <v>5.5</v>
      </c>
      <c r="H83" s="101">
        <v>5.537103342135933</v>
      </c>
      <c r="I83" s="101">
        <v>5.580961363142519</v>
      </c>
      <c r="J83" s="101">
        <v>6.135235555517645</v>
      </c>
      <c r="K83" s="248">
        <f t="shared" si="12"/>
        <v>7.9207517535093697E-3</v>
      </c>
      <c r="L83" s="249">
        <f t="shared" si="11"/>
        <v>9.9315181795673002E-2</v>
      </c>
      <c r="M83" s="100">
        <v>0.1029032275411758</v>
      </c>
      <c r="N83" s="214">
        <v>0.12376044324572461</v>
      </c>
      <c r="O83" s="68">
        <v>5.3792710371618142</v>
      </c>
      <c r="P83" s="69">
        <v>5.7826516891232238</v>
      </c>
      <c r="Q83" s="69">
        <f t="shared" si="9"/>
        <v>5.8926650867560246</v>
      </c>
      <c r="R83" s="70">
        <f t="shared" si="10"/>
        <v>6.3778060242792654</v>
      </c>
      <c r="S83" s="250">
        <v>0.77100000000000002</v>
      </c>
      <c r="T83" s="251">
        <v>2E-3</v>
      </c>
      <c r="U83" s="251">
        <v>0</v>
      </c>
      <c r="V83" s="252">
        <v>3.0000000000000001E-3</v>
      </c>
      <c r="W83" s="101">
        <v>5.5</v>
      </c>
      <c r="X83" s="101">
        <v>5.5</v>
      </c>
      <c r="Y83" s="101">
        <v>6</v>
      </c>
      <c r="Z83" s="253">
        <v>124</v>
      </c>
      <c r="AA83" s="222">
        <v>118</v>
      </c>
      <c r="AB83" s="221">
        <v>91</v>
      </c>
      <c r="AC83" s="222">
        <v>72</v>
      </c>
      <c r="AD83" s="109">
        <v>70</v>
      </c>
      <c r="AE83" s="109">
        <v>47</v>
      </c>
      <c r="AF83" s="197"/>
      <c r="AG83" s="197"/>
      <c r="AH83" s="107"/>
      <c r="AI83" s="88"/>
      <c r="AJ83" s="88"/>
      <c r="AK83" s="88"/>
      <c r="AL83" s="88"/>
      <c r="AM83" s="88"/>
      <c r="AN83" s="88"/>
      <c r="AO83" s="107"/>
      <c r="AP83" s="88"/>
      <c r="AQ83" s="88"/>
      <c r="AR83" s="88"/>
      <c r="AS83" s="88"/>
      <c r="AT83" s="107"/>
      <c r="AU83" s="88"/>
      <c r="AV83" s="88"/>
      <c r="AW83" s="107"/>
    </row>
    <row r="84" spans="3:49" ht="15" x14ac:dyDescent="0.2">
      <c r="C84" s="124" t="s">
        <v>78</v>
      </c>
      <c r="D84" s="191" t="s">
        <v>166</v>
      </c>
      <c r="E84" s="101">
        <v>5.25</v>
      </c>
      <c r="F84" s="101">
        <v>5.25</v>
      </c>
      <c r="G84" s="101">
        <v>5.75</v>
      </c>
      <c r="H84" s="101">
        <v>6.1674430347264888</v>
      </c>
      <c r="I84" s="101">
        <v>6.5152917920820217</v>
      </c>
      <c r="J84" s="101">
        <v>6.8679387100058582</v>
      </c>
      <c r="K84" s="248">
        <f t="shared" si="12"/>
        <v>5.6400805876427373E-2</v>
      </c>
      <c r="L84" s="249">
        <f t="shared" si="11"/>
        <v>5.4126035974690456E-2</v>
      </c>
      <c r="M84" s="100">
        <v>0.16522778382790859</v>
      </c>
      <c r="N84" s="214">
        <v>0.17942997402811359</v>
      </c>
      <c r="O84" s="68">
        <f t="shared" si="13"/>
        <v>6.1914453357793207</v>
      </c>
      <c r="P84" s="69">
        <f t="shared" si="14"/>
        <v>6.8391382483847227</v>
      </c>
      <c r="Q84" s="69">
        <f t="shared" si="9"/>
        <v>6.5162559609107555</v>
      </c>
      <c r="R84" s="70">
        <f t="shared" si="10"/>
        <v>7.2196214591009609</v>
      </c>
      <c r="S84" s="250">
        <v>9.0999999999999998E-2</v>
      </c>
      <c r="T84" s="251">
        <v>0.309</v>
      </c>
      <c r="U84" s="251">
        <v>0.13100000000000001</v>
      </c>
      <c r="V84" s="252">
        <v>0.17499999999999999</v>
      </c>
      <c r="W84" s="101">
        <v>5.58</v>
      </c>
      <c r="X84" s="101">
        <v>6</v>
      </c>
      <c r="Y84" s="101">
        <v>6.5</v>
      </c>
      <c r="Z84" s="253">
        <v>225</v>
      </c>
      <c r="AA84" s="222">
        <v>279</v>
      </c>
      <c r="AB84" s="221">
        <v>261</v>
      </c>
      <c r="AC84" s="222">
        <v>211</v>
      </c>
      <c r="AD84" s="109">
        <v>221</v>
      </c>
      <c r="AE84" s="109">
        <v>218</v>
      </c>
      <c r="AF84" s="197"/>
      <c r="AG84" s="197"/>
      <c r="AH84" s="107"/>
      <c r="AI84" s="88"/>
      <c r="AJ84" s="88"/>
      <c r="AK84" s="88"/>
      <c r="AL84" s="88"/>
      <c r="AM84" s="88"/>
      <c r="AN84" s="88"/>
      <c r="AO84" s="107"/>
      <c r="AP84" s="88"/>
      <c r="AQ84" s="88"/>
      <c r="AR84" s="88"/>
      <c r="AS84" s="88"/>
      <c r="AT84" s="107"/>
      <c r="AU84" s="88"/>
      <c r="AV84" s="88"/>
      <c r="AW84" s="107"/>
    </row>
    <row r="85" spans="3:49" ht="15" x14ac:dyDescent="0.2">
      <c r="C85" s="124" t="s">
        <v>78</v>
      </c>
      <c r="D85" s="191" t="s">
        <v>167</v>
      </c>
      <c r="E85" s="101">
        <v>5.75</v>
      </c>
      <c r="F85" s="101">
        <v>5.75</v>
      </c>
      <c r="G85" s="101">
        <v>6.25</v>
      </c>
      <c r="H85" s="101">
        <v>6.4908929012946404</v>
      </c>
      <c r="I85" s="101">
        <v>6.7601600182410992</v>
      </c>
      <c r="J85" s="101">
        <v>7.2047115244345887</v>
      </c>
      <c r="K85" s="248">
        <f t="shared" si="12"/>
        <v>4.148383297046121E-2</v>
      </c>
      <c r="L85" s="249">
        <f t="shared" si="11"/>
        <v>6.5760500490217089E-2</v>
      </c>
      <c r="M85" s="100">
        <v>0.1827017146973928</v>
      </c>
      <c r="N85" s="214">
        <v>0.1114043421350196</v>
      </c>
      <c r="O85" s="68">
        <f t="shared" si="13"/>
        <v>6.4020646574342095</v>
      </c>
      <c r="P85" s="69">
        <f t="shared" si="14"/>
        <v>7.118255379047989</v>
      </c>
      <c r="Q85" s="69">
        <f t="shared" si="9"/>
        <v>6.9863590138499507</v>
      </c>
      <c r="R85" s="70">
        <f t="shared" si="10"/>
        <v>7.4230640350192267</v>
      </c>
      <c r="S85" s="250">
        <v>0.14000000000000001</v>
      </c>
      <c r="T85" s="251">
        <v>7.9000000000000001E-2</v>
      </c>
      <c r="U85" s="251">
        <v>7.0000000000000001E-3</v>
      </c>
      <c r="V85" s="252">
        <v>0.151</v>
      </c>
      <c r="W85" s="101">
        <v>6</v>
      </c>
      <c r="X85" s="101">
        <v>6.5</v>
      </c>
      <c r="Y85" s="101">
        <v>7</v>
      </c>
      <c r="Z85" s="253">
        <v>189</v>
      </c>
      <c r="AA85" s="222">
        <v>206</v>
      </c>
      <c r="AB85" s="221">
        <v>203</v>
      </c>
      <c r="AC85" s="222">
        <v>157</v>
      </c>
      <c r="AD85" s="109">
        <v>151</v>
      </c>
      <c r="AE85" s="109">
        <v>240</v>
      </c>
      <c r="AF85" s="197"/>
      <c r="AG85" s="197"/>
      <c r="AH85" s="107"/>
      <c r="AI85" s="88"/>
      <c r="AJ85" s="88"/>
      <c r="AK85" s="88"/>
      <c r="AL85" s="88"/>
      <c r="AM85" s="88"/>
      <c r="AN85" s="88"/>
      <c r="AO85" s="107"/>
      <c r="AP85" s="88"/>
      <c r="AQ85" s="88"/>
      <c r="AR85" s="88"/>
      <c r="AS85" s="88"/>
      <c r="AT85" s="107"/>
      <c r="AU85" s="88"/>
      <c r="AV85" s="88"/>
      <c r="AW85" s="107"/>
    </row>
    <row r="86" spans="3:49" ht="15" x14ac:dyDescent="0.2">
      <c r="C86" s="124" t="s">
        <v>78</v>
      </c>
      <c r="D86" s="191" t="s">
        <v>168</v>
      </c>
      <c r="E86" s="101">
        <v>4.75</v>
      </c>
      <c r="F86" s="101">
        <v>4.75</v>
      </c>
      <c r="G86" s="101">
        <v>5</v>
      </c>
      <c r="H86" s="101">
        <v>5.5002701117810631</v>
      </c>
      <c r="I86" s="101">
        <v>5.6880249355426171</v>
      </c>
      <c r="J86" s="101">
        <v>6.2774833495513134</v>
      </c>
      <c r="K86" s="248">
        <f t="shared" si="12"/>
        <v>3.4135564244272443E-2</v>
      </c>
      <c r="L86" s="249">
        <f t="shared" si="11"/>
        <v>0.10363147501786818</v>
      </c>
      <c r="M86" s="100">
        <v>0.12966601179437379</v>
      </c>
      <c r="N86" s="214">
        <v>0.33654107599717048</v>
      </c>
      <c r="O86" s="68">
        <f t="shared" si="13"/>
        <v>5.4338795524256449</v>
      </c>
      <c r="P86" s="69">
        <f t="shared" si="14"/>
        <v>5.9421703186595893</v>
      </c>
      <c r="Q86" s="69">
        <f t="shared" si="9"/>
        <v>5.6178628405968594</v>
      </c>
      <c r="R86" s="70">
        <f t="shared" si="10"/>
        <v>6.9371038585057674</v>
      </c>
      <c r="S86" s="250">
        <v>0.246</v>
      </c>
      <c r="T86" s="251">
        <v>5.3999999999999999E-2</v>
      </c>
      <c r="U86" s="251">
        <v>7.2000000000000008E-2</v>
      </c>
      <c r="V86" s="252">
        <v>0.155</v>
      </c>
      <c r="W86" s="101">
        <v>5.5</v>
      </c>
      <c r="X86" s="101">
        <v>5.5</v>
      </c>
      <c r="Y86" s="101">
        <v>6</v>
      </c>
      <c r="Z86" s="253">
        <v>40</v>
      </c>
      <c r="AA86" s="222">
        <v>30</v>
      </c>
      <c r="AB86" s="221">
        <v>37</v>
      </c>
      <c r="AC86" s="222">
        <v>31</v>
      </c>
      <c r="AD86" s="109">
        <v>34</v>
      </c>
      <c r="AE86" s="109">
        <v>16</v>
      </c>
      <c r="AF86" s="197"/>
      <c r="AG86" s="197"/>
      <c r="AH86" s="107"/>
      <c r="AI86" s="88"/>
      <c r="AJ86" s="88"/>
      <c r="AK86" s="88"/>
      <c r="AL86" s="88"/>
      <c r="AM86" s="88"/>
      <c r="AN86" s="88"/>
      <c r="AO86" s="107"/>
      <c r="AP86" s="88"/>
      <c r="AQ86" s="88"/>
      <c r="AR86" s="88"/>
      <c r="AS86" s="88"/>
      <c r="AT86" s="107"/>
      <c r="AU86" s="88"/>
      <c r="AV86" s="88"/>
      <c r="AW86" s="107"/>
    </row>
    <row r="87" spans="3:49" ht="15" x14ac:dyDescent="0.2">
      <c r="C87" s="124" t="s">
        <v>78</v>
      </c>
      <c r="D87" s="191" t="s">
        <v>169</v>
      </c>
      <c r="E87" s="101">
        <v>4.25</v>
      </c>
      <c r="F87" s="101">
        <v>4.5</v>
      </c>
      <c r="G87" s="101">
        <v>4.75</v>
      </c>
      <c r="H87" s="101">
        <v>5.0939840276990234</v>
      </c>
      <c r="I87" s="101">
        <v>5.3464685592602379</v>
      </c>
      <c r="J87" s="101">
        <v>5.7665277244788253</v>
      </c>
      <c r="K87" s="248">
        <f t="shared" si="12"/>
        <v>4.9565238168848946E-2</v>
      </c>
      <c r="L87" s="249">
        <f t="shared" si="11"/>
        <v>7.8567592900370187E-2</v>
      </c>
      <c r="M87" s="100">
        <v>0.1174576209849432</v>
      </c>
      <c r="N87" s="214">
        <v>0.17999094249637901</v>
      </c>
      <c r="O87" s="68">
        <f t="shared" si="13"/>
        <v>5.1162516221297496</v>
      </c>
      <c r="P87" s="69">
        <f t="shared" si="14"/>
        <v>5.5766854963907262</v>
      </c>
      <c r="Q87" s="69">
        <f t="shared" si="9"/>
        <v>5.4137454771859224</v>
      </c>
      <c r="R87" s="70">
        <f t="shared" si="10"/>
        <v>6.1193099717717283</v>
      </c>
      <c r="S87" s="250">
        <v>0.16200000000000001</v>
      </c>
      <c r="T87" s="251">
        <v>0.13800000000000001</v>
      </c>
      <c r="U87" s="251">
        <v>3.2000000000000001E-2</v>
      </c>
      <c r="V87" s="252">
        <v>6.7000000000000004E-2</v>
      </c>
      <c r="W87" s="101">
        <v>5</v>
      </c>
      <c r="X87" s="101">
        <v>5</v>
      </c>
      <c r="Y87" s="101">
        <v>5.5</v>
      </c>
      <c r="Z87" s="253">
        <v>222</v>
      </c>
      <c r="AA87" s="222">
        <v>161</v>
      </c>
      <c r="AB87" s="221">
        <v>197</v>
      </c>
      <c r="AC87" s="222">
        <v>129</v>
      </c>
      <c r="AD87" s="109">
        <v>141</v>
      </c>
      <c r="AE87" s="109">
        <v>97</v>
      </c>
      <c r="AF87" s="197"/>
      <c r="AG87" s="197"/>
      <c r="AH87" s="107"/>
      <c r="AI87" s="88"/>
      <c r="AJ87" s="88"/>
      <c r="AK87" s="88"/>
      <c r="AL87" s="88"/>
      <c r="AM87" s="88"/>
      <c r="AN87" s="88"/>
      <c r="AO87" s="107"/>
      <c r="AP87" s="88"/>
      <c r="AQ87" s="88"/>
      <c r="AR87" s="88"/>
      <c r="AS87" s="88"/>
      <c r="AT87" s="107"/>
      <c r="AU87" s="88"/>
      <c r="AV87" s="88"/>
      <c r="AW87" s="107"/>
    </row>
    <row r="88" spans="3:49" ht="15" x14ac:dyDescent="0.2">
      <c r="C88" s="124" t="s">
        <v>78</v>
      </c>
      <c r="D88" s="191" t="s">
        <v>170</v>
      </c>
      <c r="E88" s="101">
        <v>4.5</v>
      </c>
      <c r="F88" s="101">
        <v>4.5</v>
      </c>
      <c r="G88" s="101">
        <v>4.75</v>
      </c>
      <c r="H88" s="101">
        <v>4.8912915893248741</v>
      </c>
      <c r="I88" s="101">
        <v>5.8941391155499696</v>
      </c>
      <c r="J88" s="101">
        <v>6.0733561790090969</v>
      </c>
      <c r="K88" s="248">
        <f t="shared" si="12"/>
        <v>0.20502714015532963</v>
      </c>
      <c r="L88" s="249">
        <f t="shared" si="11"/>
        <v>3.0405977861349687E-2</v>
      </c>
      <c r="M88" s="100">
        <v>0.54900609350455143</v>
      </c>
      <c r="N88" s="214">
        <v>0.43047281010150501</v>
      </c>
      <c r="O88" s="68">
        <f t="shared" si="13"/>
        <v>4.8180871722810483</v>
      </c>
      <c r="P88" s="69">
        <f t="shared" si="14"/>
        <v>6.9701910588188909</v>
      </c>
      <c r="Q88" s="69">
        <f t="shared" si="9"/>
        <v>5.2296294712101474</v>
      </c>
      <c r="R88" s="70">
        <f t="shared" si="10"/>
        <v>6.9170828868080463</v>
      </c>
      <c r="S88" s="250">
        <v>1.6E-2</v>
      </c>
      <c r="T88" s="251">
        <v>0.21</v>
      </c>
      <c r="U88" s="251">
        <v>0.73499999999999999</v>
      </c>
      <c r="V88" s="252">
        <v>0.84</v>
      </c>
      <c r="W88" s="101">
        <v>4.8</v>
      </c>
      <c r="X88" s="101">
        <v>5.5</v>
      </c>
      <c r="Y88" s="101">
        <v>6</v>
      </c>
      <c r="Z88" s="253">
        <v>50</v>
      </c>
      <c r="AA88" s="222">
        <v>54</v>
      </c>
      <c r="AB88" s="221">
        <v>61</v>
      </c>
      <c r="AC88" s="222">
        <v>44</v>
      </c>
      <c r="AD88" s="109">
        <v>40</v>
      </c>
      <c r="AE88" s="109">
        <v>26</v>
      </c>
      <c r="AF88" s="197"/>
      <c r="AG88" s="197"/>
      <c r="AH88" s="107"/>
      <c r="AI88" s="88"/>
      <c r="AJ88" s="88"/>
      <c r="AK88" s="88"/>
      <c r="AL88" s="88"/>
      <c r="AM88" s="88"/>
      <c r="AN88" s="88"/>
      <c r="AO88" s="107"/>
      <c r="AP88" s="88"/>
      <c r="AQ88" s="88"/>
      <c r="AR88" s="88"/>
      <c r="AS88" s="88"/>
      <c r="AT88" s="107"/>
      <c r="AU88" s="88"/>
      <c r="AV88" s="88"/>
      <c r="AW88" s="107"/>
    </row>
    <row r="89" spans="3:49" ht="15" x14ac:dyDescent="0.2">
      <c r="C89" s="124" t="s">
        <v>78</v>
      </c>
      <c r="D89" s="191" t="s">
        <v>171</v>
      </c>
      <c r="E89" s="101">
        <v>5.25</v>
      </c>
      <c r="F89" s="101">
        <v>5.25</v>
      </c>
      <c r="G89" s="101">
        <v>5.75</v>
      </c>
      <c r="H89" s="101">
        <v>6.1932736521102383</v>
      </c>
      <c r="I89" s="101">
        <v>6.9112930340772607</v>
      </c>
      <c r="J89" s="101">
        <v>7.08930786052212</v>
      </c>
      <c r="K89" s="248">
        <f t="shared" si="12"/>
        <v>0.11593535540325606</v>
      </c>
      <c r="L89" s="249">
        <f t="shared" si="11"/>
        <v>2.5757094304514006E-2</v>
      </c>
      <c r="M89" s="100">
        <v>0.47254300159386792</v>
      </c>
      <c r="N89" s="214">
        <v>0.3414231616564431</v>
      </c>
      <c r="O89" s="68">
        <f t="shared" si="13"/>
        <v>5.9851087509532794</v>
      </c>
      <c r="P89" s="69">
        <f t="shared" si="14"/>
        <v>7.837477317201242</v>
      </c>
      <c r="Q89" s="69">
        <f t="shared" si="9"/>
        <v>6.4201184636754913</v>
      </c>
      <c r="R89" s="70">
        <f t="shared" si="10"/>
        <v>7.7584972573687487</v>
      </c>
      <c r="S89" s="250">
        <v>0.156</v>
      </c>
      <c r="T89" s="251">
        <v>0.90200000000000002</v>
      </c>
      <c r="U89" s="251">
        <v>0.72699999999999998</v>
      </c>
      <c r="V89" s="252">
        <v>0.56600000000000006</v>
      </c>
      <c r="W89" s="101">
        <v>6</v>
      </c>
      <c r="X89" s="101">
        <v>6</v>
      </c>
      <c r="Y89" s="101">
        <v>6.5</v>
      </c>
      <c r="Z89" s="253">
        <v>49</v>
      </c>
      <c r="AA89" s="222">
        <v>49</v>
      </c>
      <c r="AB89" s="221">
        <v>37</v>
      </c>
      <c r="AC89" s="222">
        <v>38</v>
      </c>
      <c r="AD89" s="109">
        <v>35</v>
      </c>
      <c r="AE89" s="109">
        <v>19</v>
      </c>
      <c r="AF89" s="197"/>
      <c r="AG89" s="197"/>
      <c r="AH89" s="107"/>
      <c r="AI89" s="88"/>
      <c r="AJ89" s="88"/>
      <c r="AK89" s="88"/>
      <c r="AL89" s="88"/>
      <c r="AM89" s="88"/>
      <c r="AN89" s="88"/>
      <c r="AO89" s="107"/>
      <c r="AP89" s="88"/>
      <c r="AQ89" s="88"/>
      <c r="AR89" s="88"/>
      <c r="AS89" s="88"/>
      <c r="AT89" s="107"/>
      <c r="AU89" s="88"/>
      <c r="AV89" s="88"/>
      <c r="AW89" s="107"/>
    </row>
    <row r="90" spans="3:49" ht="15" x14ac:dyDescent="0.2">
      <c r="C90" s="124" t="s">
        <v>78</v>
      </c>
      <c r="D90" s="191" t="s">
        <v>172</v>
      </c>
      <c r="E90" s="101">
        <v>4.5</v>
      </c>
      <c r="F90" s="101">
        <v>4.5</v>
      </c>
      <c r="G90" s="101">
        <v>5</v>
      </c>
      <c r="H90" s="101">
        <v>5.3322303778423645</v>
      </c>
      <c r="I90" s="101">
        <v>5.5711697823957769</v>
      </c>
      <c r="J90" s="101">
        <v>6.5084194844839907</v>
      </c>
      <c r="K90" s="248">
        <f t="shared" si="12"/>
        <v>4.4810405331754843E-2</v>
      </c>
      <c r="L90" s="249">
        <f t="shared" si="11"/>
        <v>0.16823211976949781</v>
      </c>
      <c r="M90" s="100">
        <v>0.126563211243405</v>
      </c>
      <c r="N90" s="214">
        <v>0.25302729352403269</v>
      </c>
      <c r="O90" s="68">
        <f t="shared" si="13"/>
        <v>5.323105888358703</v>
      </c>
      <c r="P90" s="69">
        <f t="shared" si="14"/>
        <v>5.8192336764328507</v>
      </c>
      <c r="Q90" s="69">
        <f t="shared" si="9"/>
        <v>6.0124859891768869</v>
      </c>
      <c r="R90" s="70">
        <f t="shared" si="10"/>
        <v>7.0043529797910944</v>
      </c>
      <c r="S90" s="250">
        <v>0.20100000000000001</v>
      </c>
      <c r="T90" s="251">
        <v>0.309</v>
      </c>
      <c r="U90" s="251">
        <v>2E-3</v>
      </c>
      <c r="V90" s="252">
        <v>5.0000000000000001E-3</v>
      </c>
      <c r="W90" s="101">
        <v>5</v>
      </c>
      <c r="X90" s="101">
        <v>5.2</v>
      </c>
      <c r="Y90" s="101">
        <v>5.92</v>
      </c>
      <c r="Z90" s="253">
        <v>192</v>
      </c>
      <c r="AA90" s="222">
        <v>174</v>
      </c>
      <c r="AB90" s="221">
        <v>168</v>
      </c>
      <c r="AC90" s="222">
        <v>132</v>
      </c>
      <c r="AD90" s="109">
        <v>120</v>
      </c>
      <c r="AE90" s="109">
        <v>105</v>
      </c>
      <c r="AF90" s="197"/>
      <c r="AG90" s="197"/>
      <c r="AH90" s="107"/>
      <c r="AI90" s="88"/>
      <c r="AJ90" s="88"/>
      <c r="AK90" s="88"/>
      <c r="AL90" s="88"/>
      <c r="AM90" s="88"/>
      <c r="AN90" s="88"/>
      <c r="AO90" s="107"/>
      <c r="AP90" s="88"/>
      <c r="AQ90" s="88"/>
      <c r="AR90" s="88"/>
      <c r="AS90" s="88"/>
      <c r="AT90" s="107"/>
      <c r="AU90" s="88"/>
      <c r="AV90" s="88"/>
      <c r="AW90" s="107"/>
    </row>
    <row r="91" spans="3:49" ht="15" x14ac:dyDescent="0.2">
      <c r="C91" s="124" t="s">
        <v>78</v>
      </c>
      <c r="D91" s="191" t="s">
        <v>173</v>
      </c>
      <c r="E91" s="101">
        <v>5</v>
      </c>
      <c r="F91" s="101">
        <v>4.75</v>
      </c>
      <c r="G91" s="101">
        <v>5.25</v>
      </c>
      <c r="H91" s="101">
        <v>5.5808881118808529</v>
      </c>
      <c r="I91" s="101">
        <v>6.4581236328402634</v>
      </c>
      <c r="J91" s="101">
        <v>7.0122072710848293</v>
      </c>
      <c r="K91" s="248">
        <f t="shared" si="12"/>
        <v>0.15718564919656974</v>
      </c>
      <c r="L91" s="249">
        <f t="shared" si="11"/>
        <v>8.5796381386536114E-2</v>
      </c>
      <c r="M91" s="100">
        <v>0.56634252078236502</v>
      </c>
      <c r="N91" s="214">
        <v>0.53507969507932218</v>
      </c>
      <c r="O91" s="68">
        <f t="shared" si="13"/>
        <v>5.3480922921068279</v>
      </c>
      <c r="P91" s="69">
        <f t="shared" si="14"/>
        <v>7.5681549735736988</v>
      </c>
      <c r="Q91" s="69">
        <f t="shared" si="9"/>
        <v>5.9634510687293574</v>
      </c>
      <c r="R91" s="70">
        <f t="shared" si="10"/>
        <v>8.0609634734403013</v>
      </c>
      <c r="S91" s="250">
        <v>0.15</v>
      </c>
      <c r="T91" s="251">
        <v>0.78600000000000003</v>
      </c>
      <c r="U91" s="251">
        <v>0.46200000000000002</v>
      </c>
      <c r="V91" s="252">
        <v>0.375</v>
      </c>
      <c r="W91" s="101">
        <v>5.5</v>
      </c>
      <c r="X91" s="101">
        <v>6</v>
      </c>
      <c r="Y91" s="101">
        <v>6</v>
      </c>
      <c r="Z91" s="253">
        <v>39</v>
      </c>
      <c r="AA91" s="222">
        <v>31</v>
      </c>
      <c r="AB91" s="221">
        <v>31</v>
      </c>
      <c r="AC91" s="222">
        <v>30</v>
      </c>
      <c r="AD91" s="109">
        <v>22</v>
      </c>
      <c r="AE91" s="109">
        <v>19</v>
      </c>
      <c r="AF91" s="197"/>
      <c r="AG91" s="197"/>
      <c r="AH91" s="107"/>
      <c r="AI91" s="88"/>
      <c r="AJ91" s="88"/>
      <c r="AK91" s="88"/>
      <c r="AL91" s="88"/>
      <c r="AM91" s="88"/>
      <c r="AN91" s="88"/>
      <c r="AO91" s="107"/>
      <c r="AP91" s="88"/>
      <c r="AQ91" s="88"/>
      <c r="AR91" s="88"/>
      <c r="AS91" s="88"/>
      <c r="AT91" s="107"/>
      <c r="AU91" s="88"/>
      <c r="AV91" s="88"/>
      <c r="AW91" s="107"/>
    </row>
    <row r="92" spans="3:49" ht="15" x14ac:dyDescent="0.2">
      <c r="C92" s="124" t="s">
        <v>79</v>
      </c>
      <c r="D92" s="191" t="s">
        <v>174</v>
      </c>
      <c r="E92" s="101">
        <v>5.75</v>
      </c>
      <c r="F92" s="101">
        <v>7.25</v>
      </c>
      <c r="G92" s="101">
        <v>6</v>
      </c>
      <c r="H92" s="101" t="s">
        <v>44</v>
      </c>
      <c r="I92" s="101">
        <v>7.0142679016400278</v>
      </c>
      <c r="J92" s="101">
        <v>6.98771993688369</v>
      </c>
      <c r="K92" s="248" t="s">
        <v>44</v>
      </c>
      <c r="L92" s="249">
        <f t="shared" si="11"/>
        <v>-3.7848518375139806E-3</v>
      </c>
      <c r="M92" s="100">
        <v>0.88991558446559826</v>
      </c>
      <c r="N92" s="214">
        <v>0.43915686263566472</v>
      </c>
      <c r="O92" s="68">
        <f t="shared" si="13"/>
        <v>5.2700333560874553</v>
      </c>
      <c r="P92" s="69">
        <f t="shared" si="14"/>
        <v>8.7585024471926012</v>
      </c>
      <c r="Q92" s="69">
        <f t="shared" si="9"/>
        <v>6.1269724861177872</v>
      </c>
      <c r="R92" s="70">
        <f t="shared" si="10"/>
        <v>7.8484673876495927</v>
      </c>
      <c r="S92" s="250">
        <v>0.46500000000000002</v>
      </c>
      <c r="T92" s="251">
        <v>0.20200000000000001</v>
      </c>
      <c r="U92" s="251">
        <v>0.97399999999999998</v>
      </c>
      <c r="V92" s="252">
        <v>0.94400000000000006</v>
      </c>
      <c r="W92" s="101" t="s">
        <v>44</v>
      </c>
      <c r="X92" s="101">
        <v>6.33</v>
      </c>
      <c r="Y92" s="101">
        <v>7</v>
      </c>
      <c r="Z92" s="253">
        <v>23</v>
      </c>
      <c r="AA92" s="222">
        <v>27</v>
      </c>
      <c r="AB92" s="221">
        <v>23</v>
      </c>
      <c r="AC92" s="109">
        <v>9</v>
      </c>
      <c r="AD92" s="109">
        <v>12</v>
      </c>
      <c r="AE92" s="109">
        <v>16</v>
      </c>
      <c r="AF92" s="197"/>
      <c r="AG92" s="197"/>
      <c r="AH92" s="107"/>
      <c r="AI92" s="88"/>
      <c r="AJ92" s="88"/>
      <c r="AK92" s="88"/>
      <c r="AL92" s="88"/>
      <c r="AM92" s="88"/>
      <c r="AN92" s="88"/>
      <c r="AO92" s="107"/>
      <c r="AP92" s="88"/>
      <c r="AQ92" s="88"/>
      <c r="AR92" s="88"/>
      <c r="AS92" s="88"/>
      <c r="AT92" s="107"/>
      <c r="AU92" s="88"/>
      <c r="AV92" s="88"/>
      <c r="AW92" s="107"/>
    </row>
    <row r="93" spans="3:49" ht="15" x14ac:dyDescent="0.2">
      <c r="C93" s="124" t="s">
        <v>79</v>
      </c>
      <c r="D93" s="191" t="s">
        <v>175</v>
      </c>
      <c r="E93" s="101">
        <v>6.75</v>
      </c>
      <c r="F93" s="101">
        <v>6.75</v>
      </c>
      <c r="G93" s="101">
        <v>7.75</v>
      </c>
      <c r="H93" s="101">
        <v>7.5897815197600327</v>
      </c>
      <c r="I93" s="101">
        <v>8.4216474712960956</v>
      </c>
      <c r="J93" s="101">
        <v>8.9828665029140495</v>
      </c>
      <c r="K93" s="248">
        <f t="shared" ref="K93:K136" si="15">I93/H93-1</f>
        <v>0.10960341208377278</v>
      </c>
      <c r="L93" s="249">
        <f t="shared" si="11"/>
        <v>6.6640052736805178E-2</v>
      </c>
      <c r="M93" s="100">
        <v>0.26862071382374181</v>
      </c>
      <c r="N93" s="214">
        <v>0.29745698074027532</v>
      </c>
      <c r="O93" s="68">
        <f t="shared" si="13"/>
        <v>7.8951508722015618</v>
      </c>
      <c r="P93" s="69">
        <f t="shared" si="14"/>
        <v>8.9481440703906294</v>
      </c>
      <c r="Q93" s="69">
        <f t="shared" si="9"/>
        <v>8.3998508206631097</v>
      </c>
      <c r="R93" s="70">
        <f t="shared" si="10"/>
        <v>9.5658821851649893</v>
      </c>
      <c r="S93" s="250">
        <v>2.1000000000000001E-2</v>
      </c>
      <c r="T93" s="251">
        <v>0.78800000000000003</v>
      </c>
      <c r="U93" s="251">
        <v>0.214</v>
      </c>
      <c r="V93" s="252">
        <v>0.28799999999999998</v>
      </c>
      <c r="W93" s="101">
        <v>7.5</v>
      </c>
      <c r="X93" s="101">
        <v>8</v>
      </c>
      <c r="Y93" s="101">
        <v>8.6</v>
      </c>
      <c r="Z93" s="253">
        <v>77</v>
      </c>
      <c r="AA93" s="222">
        <v>83</v>
      </c>
      <c r="AB93" s="221">
        <v>62</v>
      </c>
      <c r="AC93" s="222">
        <v>62</v>
      </c>
      <c r="AD93" s="109">
        <v>57</v>
      </c>
      <c r="AE93" s="109">
        <v>44</v>
      </c>
      <c r="AF93" s="197"/>
      <c r="AG93" s="197"/>
      <c r="AH93" s="107"/>
      <c r="AI93" s="88"/>
      <c r="AJ93" s="88"/>
      <c r="AK93" s="88"/>
      <c r="AL93" s="88"/>
      <c r="AM93" s="88"/>
      <c r="AN93" s="88"/>
      <c r="AO93" s="107"/>
      <c r="AP93" s="88"/>
      <c r="AQ93" s="88"/>
      <c r="AR93" s="88"/>
      <c r="AS93" s="88"/>
      <c r="AT93" s="107"/>
      <c r="AU93" s="88"/>
      <c r="AV93" s="88"/>
      <c r="AW93" s="107"/>
    </row>
    <row r="94" spans="3:49" ht="15" x14ac:dyDescent="0.2">
      <c r="C94" s="124" t="s">
        <v>79</v>
      </c>
      <c r="D94" s="191" t="s">
        <v>176</v>
      </c>
      <c r="E94" s="101">
        <v>5.5</v>
      </c>
      <c r="F94" s="101">
        <v>6</v>
      </c>
      <c r="G94" s="101">
        <v>5.5</v>
      </c>
      <c r="H94" s="101">
        <v>6.7487409119807422</v>
      </c>
      <c r="I94" s="101">
        <v>6.8217230161225029</v>
      </c>
      <c r="J94" s="101">
        <v>6.4313739772472003</v>
      </c>
      <c r="K94" s="248">
        <f t="shared" si="15"/>
        <v>1.0814180762547698E-2</v>
      </c>
      <c r="L94" s="249">
        <f t="shared" si="11"/>
        <v>-5.7221472925938044E-2</v>
      </c>
      <c r="M94" s="100">
        <v>0.57579932479119622</v>
      </c>
      <c r="N94" s="214">
        <v>0.22044486700787791</v>
      </c>
      <c r="O94" s="68">
        <f t="shared" si="13"/>
        <v>5.6931563395317584</v>
      </c>
      <c r="P94" s="69">
        <f t="shared" si="14"/>
        <v>7.9502896927132474</v>
      </c>
      <c r="Q94" s="69">
        <f t="shared" si="9"/>
        <v>5.9993020379117592</v>
      </c>
      <c r="R94" s="70">
        <f t="shared" si="10"/>
        <v>6.8634459165826414</v>
      </c>
      <c r="S94" s="250">
        <v>0.91400000000000003</v>
      </c>
      <c r="T94" s="251">
        <v>0.189</v>
      </c>
      <c r="U94" s="251">
        <v>0.49099999999999999</v>
      </c>
      <c r="V94" s="252">
        <v>0.51300000000000001</v>
      </c>
      <c r="W94" s="101">
        <v>6</v>
      </c>
      <c r="X94" s="101">
        <v>6</v>
      </c>
      <c r="Y94" s="101">
        <v>6.5</v>
      </c>
      <c r="Z94" s="253">
        <v>63</v>
      </c>
      <c r="AA94" s="222">
        <v>61</v>
      </c>
      <c r="AB94" s="221">
        <v>52</v>
      </c>
      <c r="AC94" s="222">
        <v>39</v>
      </c>
      <c r="AD94" s="109">
        <v>37</v>
      </c>
      <c r="AE94" s="109">
        <v>32</v>
      </c>
      <c r="AF94" s="197"/>
      <c r="AG94" s="197"/>
      <c r="AH94" s="107"/>
      <c r="AI94" s="88"/>
      <c r="AJ94" s="88"/>
      <c r="AK94" s="88"/>
      <c r="AL94" s="88"/>
      <c r="AM94" s="88"/>
      <c r="AN94" s="88"/>
      <c r="AO94" s="107"/>
      <c r="AP94" s="88"/>
      <c r="AQ94" s="88"/>
      <c r="AR94" s="88"/>
      <c r="AS94" s="88"/>
      <c r="AT94" s="107"/>
      <c r="AU94" s="88"/>
      <c r="AV94" s="88"/>
      <c r="AW94" s="107"/>
    </row>
    <row r="95" spans="3:49" ht="15" x14ac:dyDescent="0.2">
      <c r="C95" s="124" t="s">
        <v>79</v>
      </c>
      <c r="D95" s="191" t="s">
        <v>177</v>
      </c>
      <c r="E95" s="101">
        <v>6.75</v>
      </c>
      <c r="F95" s="101">
        <v>6.75</v>
      </c>
      <c r="G95" s="101">
        <v>7</v>
      </c>
      <c r="H95" s="101">
        <v>8.2789565060461356</v>
      </c>
      <c r="I95" s="101">
        <v>7.7688624742669843</v>
      </c>
      <c r="J95" s="101">
        <v>8.6518788190823805</v>
      </c>
      <c r="K95" s="248">
        <f t="shared" si="15"/>
        <v>-6.1613324264553015E-2</v>
      </c>
      <c r="L95" s="249">
        <f t="shared" si="11"/>
        <v>0.11366095715302404</v>
      </c>
      <c r="M95" s="100">
        <v>0.30247791547709751</v>
      </c>
      <c r="N95" s="214">
        <v>0.70459699637286843</v>
      </c>
      <c r="O95" s="68">
        <f t="shared" si="13"/>
        <v>7.176005759931873</v>
      </c>
      <c r="P95" s="69">
        <f t="shared" si="14"/>
        <v>8.3617191886020947</v>
      </c>
      <c r="Q95" s="69">
        <f t="shared" si="9"/>
        <v>7.2708687061915587</v>
      </c>
      <c r="R95" s="70">
        <f t="shared" si="10"/>
        <v>10.032888931973202</v>
      </c>
      <c r="S95" s="250">
        <v>0.44500000000000001</v>
      </c>
      <c r="T95" s="251">
        <v>0.10199999999999999</v>
      </c>
      <c r="U95" s="251">
        <v>0.25</v>
      </c>
      <c r="V95" s="252">
        <v>0.64</v>
      </c>
      <c r="W95" s="101">
        <v>7.5</v>
      </c>
      <c r="X95" s="101">
        <v>7.7</v>
      </c>
      <c r="Y95" s="101">
        <v>7.91</v>
      </c>
      <c r="Z95" s="253">
        <v>32</v>
      </c>
      <c r="AA95" s="222">
        <v>54</v>
      </c>
      <c r="AB95" s="221">
        <v>37</v>
      </c>
      <c r="AC95" s="222">
        <v>36</v>
      </c>
      <c r="AD95" s="109">
        <v>31</v>
      </c>
      <c r="AE95" s="109">
        <v>27</v>
      </c>
      <c r="AF95" s="197"/>
      <c r="AG95" s="197"/>
      <c r="AH95" s="107"/>
      <c r="AI95" s="88"/>
      <c r="AJ95" s="88"/>
      <c r="AK95" s="88"/>
      <c r="AL95" s="88"/>
      <c r="AM95" s="88"/>
      <c r="AN95" s="88"/>
      <c r="AO95" s="107"/>
      <c r="AP95" s="88"/>
      <c r="AQ95" s="88"/>
      <c r="AR95" s="88"/>
      <c r="AS95" s="88"/>
      <c r="AT95" s="107"/>
      <c r="AU95" s="88"/>
      <c r="AV95" s="88"/>
      <c r="AW95" s="107"/>
    </row>
    <row r="96" spans="3:49" ht="15" x14ac:dyDescent="0.2">
      <c r="C96" s="124" t="s">
        <v>79</v>
      </c>
      <c r="D96" s="191" t="s">
        <v>178</v>
      </c>
      <c r="E96" s="101">
        <v>6</v>
      </c>
      <c r="F96" s="101">
        <v>6.25</v>
      </c>
      <c r="G96" s="101">
        <v>6.5</v>
      </c>
      <c r="H96" s="101">
        <v>6.5566032399330441</v>
      </c>
      <c r="I96" s="101">
        <v>6.9744847938538594</v>
      </c>
      <c r="J96" s="101">
        <v>7.449814831761584</v>
      </c>
      <c r="K96" s="248">
        <f t="shared" si="15"/>
        <v>6.373445801565425E-2</v>
      </c>
      <c r="L96" s="249">
        <f t="shared" si="11"/>
        <v>6.8152709763823704E-2</v>
      </c>
      <c r="M96" s="100">
        <v>0.1601296726114165</v>
      </c>
      <c r="N96" s="214">
        <v>0.1467299234414883</v>
      </c>
      <c r="O96" s="68">
        <f t="shared" si="13"/>
        <v>6.6606306355354832</v>
      </c>
      <c r="P96" s="69">
        <f t="shared" si="14"/>
        <v>7.2883389521722357</v>
      </c>
      <c r="Q96" s="69">
        <f t="shared" si="9"/>
        <v>7.1622241818162671</v>
      </c>
      <c r="R96" s="70">
        <f t="shared" si="10"/>
        <v>7.7374054817069009</v>
      </c>
      <c r="S96" s="250">
        <v>1.9E-2</v>
      </c>
      <c r="T96" s="251">
        <v>0.25900000000000001</v>
      </c>
      <c r="U96" s="251">
        <v>2.1999999999999999E-2</v>
      </c>
      <c r="V96" s="252">
        <v>8.7000000000000008E-2</v>
      </c>
      <c r="W96" s="101">
        <v>6.5</v>
      </c>
      <c r="X96" s="101">
        <v>7</v>
      </c>
      <c r="Y96" s="101">
        <v>7.3</v>
      </c>
      <c r="Z96" s="253">
        <v>102</v>
      </c>
      <c r="AA96" s="222">
        <v>71</v>
      </c>
      <c r="AB96" s="221">
        <v>83</v>
      </c>
      <c r="AC96" s="222">
        <v>77</v>
      </c>
      <c r="AD96" s="109">
        <v>59</v>
      </c>
      <c r="AE96" s="109">
        <v>60</v>
      </c>
      <c r="AF96" s="197"/>
      <c r="AG96" s="197"/>
      <c r="AH96" s="107"/>
      <c r="AI96" s="88"/>
      <c r="AJ96" s="88"/>
      <c r="AK96" s="88"/>
      <c r="AL96" s="88"/>
      <c r="AM96" s="88"/>
      <c r="AN96" s="88"/>
      <c r="AO96" s="107"/>
      <c r="AP96" s="88"/>
      <c r="AQ96" s="88"/>
      <c r="AR96" s="88"/>
      <c r="AS96" s="88"/>
      <c r="AT96" s="107"/>
      <c r="AU96" s="88"/>
      <c r="AV96" s="88"/>
      <c r="AW96" s="107"/>
    </row>
    <row r="97" spans="3:49" ht="15" x14ac:dyDescent="0.2">
      <c r="C97" s="124" t="s">
        <v>79</v>
      </c>
      <c r="D97" s="191" t="s">
        <v>179</v>
      </c>
      <c r="E97" s="101">
        <v>8.25</v>
      </c>
      <c r="F97" s="101">
        <v>8.25</v>
      </c>
      <c r="G97" s="101">
        <v>8.25</v>
      </c>
      <c r="H97" s="101">
        <v>8.8556024104362585</v>
      </c>
      <c r="I97" s="101">
        <v>9.6875279148552611</v>
      </c>
      <c r="J97" s="101">
        <v>8.9546606608418724</v>
      </c>
      <c r="K97" s="248">
        <f t="shared" si="15"/>
        <v>9.394341184949595E-2</v>
      </c>
      <c r="L97" s="249">
        <f t="shared" si="11"/>
        <v>-7.5650595327790393E-2</v>
      </c>
      <c r="M97" s="100">
        <v>0.48459833153787568</v>
      </c>
      <c r="N97" s="214">
        <v>0.6451784558546495</v>
      </c>
      <c r="O97" s="68">
        <f t="shared" si="13"/>
        <v>8.737715185041024</v>
      </c>
      <c r="P97" s="69">
        <f t="shared" si="14"/>
        <v>10.637340644669498</v>
      </c>
      <c r="Q97" s="69">
        <f t="shared" si="9"/>
        <v>7.6901108873667594</v>
      </c>
      <c r="R97" s="70">
        <f t="shared" si="10"/>
        <v>10.219210434316985</v>
      </c>
      <c r="S97" s="250">
        <v>0.19900000000000001</v>
      </c>
      <c r="T97" s="251">
        <v>0.76100000000000001</v>
      </c>
      <c r="U97" s="251">
        <v>0.28499999999999998</v>
      </c>
      <c r="V97" s="252">
        <v>0.129</v>
      </c>
      <c r="W97" s="101">
        <v>8</v>
      </c>
      <c r="X97" s="101">
        <v>10</v>
      </c>
      <c r="Y97" s="101">
        <v>8</v>
      </c>
      <c r="Z97" s="253">
        <v>29</v>
      </c>
      <c r="AA97" s="222">
        <v>24</v>
      </c>
      <c r="AB97" s="221">
        <v>21</v>
      </c>
      <c r="AC97" s="222">
        <v>16</v>
      </c>
      <c r="AD97" s="109">
        <v>12</v>
      </c>
      <c r="AE97" s="109">
        <v>12</v>
      </c>
      <c r="AF97" s="197"/>
      <c r="AG97" s="197"/>
      <c r="AH97" s="107"/>
      <c r="AI97" s="88"/>
      <c r="AJ97" s="88"/>
      <c r="AK97" s="88"/>
      <c r="AL97" s="88"/>
      <c r="AM97" s="88"/>
      <c r="AN97" s="88"/>
      <c r="AO97" s="107"/>
      <c r="AP97" s="88"/>
      <c r="AQ97" s="88"/>
      <c r="AR97" s="88"/>
      <c r="AS97" s="88"/>
      <c r="AT97" s="107"/>
      <c r="AU97" s="88"/>
      <c r="AV97" s="88"/>
      <c r="AW97" s="107"/>
    </row>
    <row r="98" spans="3:49" ht="15" x14ac:dyDescent="0.2">
      <c r="C98" s="124" t="s">
        <v>79</v>
      </c>
      <c r="D98" s="191" t="s">
        <v>180</v>
      </c>
      <c r="E98" s="101">
        <v>6</v>
      </c>
      <c r="F98" s="101">
        <v>5.75</v>
      </c>
      <c r="G98" s="101">
        <v>6.5</v>
      </c>
      <c r="H98" s="101">
        <v>6.6468966023608429</v>
      </c>
      <c r="I98" s="101">
        <v>6.958121275360301</v>
      </c>
      <c r="J98" s="101">
        <v>7.6263900714340664</v>
      </c>
      <c r="K98" s="248">
        <f t="shared" si="15"/>
        <v>4.6822553684514601E-2</v>
      </c>
      <c r="L98" s="249">
        <f t="shared" si="11"/>
        <v>9.6041556280457518E-2</v>
      </c>
      <c r="M98" s="100">
        <v>0.33228488168889109</v>
      </c>
      <c r="N98" s="214">
        <v>0.3333541883224207</v>
      </c>
      <c r="O98" s="68">
        <f t="shared" si="13"/>
        <v>6.3068429072500747</v>
      </c>
      <c r="P98" s="69">
        <f t="shared" si="14"/>
        <v>7.6093996434705273</v>
      </c>
      <c r="Q98" s="69">
        <f t="shared" si="9"/>
        <v>6.9730158623221214</v>
      </c>
      <c r="R98" s="70">
        <f t="shared" si="10"/>
        <v>8.2797642805460114</v>
      </c>
      <c r="S98" s="250">
        <v>0.34599999999999997</v>
      </c>
      <c r="T98" s="251">
        <v>0.155</v>
      </c>
      <c r="U98" s="251">
        <v>0.13300000000000001</v>
      </c>
      <c r="V98" s="252">
        <v>0.121</v>
      </c>
      <c r="W98" s="101">
        <v>6.5</v>
      </c>
      <c r="X98" s="101">
        <v>6.5</v>
      </c>
      <c r="Y98" s="101">
        <v>7.25</v>
      </c>
      <c r="Z98" s="253">
        <v>84</v>
      </c>
      <c r="AA98" s="222">
        <v>78</v>
      </c>
      <c r="AB98" s="221">
        <v>58</v>
      </c>
      <c r="AC98" s="222">
        <v>50</v>
      </c>
      <c r="AD98" s="109">
        <v>51</v>
      </c>
      <c r="AE98" s="109">
        <v>41</v>
      </c>
      <c r="AF98" s="197"/>
      <c r="AG98" s="197"/>
      <c r="AH98" s="107"/>
      <c r="AI98" s="88"/>
      <c r="AJ98" s="88"/>
      <c r="AK98" s="88"/>
      <c r="AL98" s="88"/>
      <c r="AM98" s="88"/>
      <c r="AN98" s="88"/>
      <c r="AO98" s="107"/>
      <c r="AP98" s="88"/>
      <c r="AQ98" s="88"/>
      <c r="AR98" s="88"/>
      <c r="AS98" s="88"/>
      <c r="AT98" s="107"/>
      <c r="AU98" s="88"/>
      <c r="AV98" s="88"/>
      <c r="AW98" s="107"/>
    </row>
    <row r="99" spans="3:49" ht="15" x14ac:dyDescent="0.2">
      <c r="C99" s="124" t="s">
        <v>79</v>
      </c>
      <c r="D99" s="191" t="s">
        <v>181</v>
      </c>
      <c r="E99" s="101">
        <v>6.5</v>
      </c>
      <c r="F99" s="101">
        <v>7</v>
      </c>
      <c r="G99" s="101">
        <v>7.5</v>
      </c>
      <c r="H99" s="101">
        <v>7.2507680787003785</v>
      </c>
      <c r="I99" s="101">
        <v>7.9754014983803962</v>
      </c>
      <c r="J99" s="101">
        <v>8.8690448958907879</v>
      </c>
      <c r="K99" s="248">
        <f t="shared" si="15"/>
        <v>9.9938849486673975E-2</v>
      </c>
      <c r="L99" s="249">
        <f t="shared" si="11"/>
        <v>0.11204995732087819</v>
      </c>
      <c r="M99" s="100">
        <v>0.29632977290053097</v>
      </c>
      <c r="N99" s="214">
        <v>0.6614518320158298</v>
      </c>
      <c r="O99" s="68">
        <f t="shared" si="13"/>
        <v>7.3945951434953558</v>
      </c>
      <c r="P99" s="69">
        <f t="shared" si="14"/>
        <v>8.5562078532654375</v>
      </c>
      <c r="Q99" s="69">
        <f t="shared" si="9"/>
        <v>7.5725993051397618</v>
      </c>
      <c r="R99" s="70">
        <f t="shared" si="10"/>
        <v>10.165490486641815</v>
      </c>
      <c r="S99" s="250">
        <v>6.6000000000000003E-2</v>
      </c>
      <c r="T99" s="251">
        <v>0.85299999999999998</v>
      </c>
      <c r="U99" s="251">
        <v>0.17399999999999999</v>
      </c>
      <c r="V99" s="252">
        <v>0.27900000000000003</v>
      </c>
      <c r="W99" s="101">
        <v>7</v>
      </c>
      <c r="X99" s="101">
        <v>8</v>
      </c>
      <c r="Y99" s="101">
        <v>8</v>
      </c>
      <c r="Z99" s="253">
        <v>59</v>
      </c>
      <c r="AA99" s="222">
        <v>60</v>
      </c>
      <c r="AB99" s="221">
        <v>46</v>
      </c>
      <c r="AC99" s="222">
        <v>46</v>
      </c>
      <c r="AD99" s="109">
        <v>37</v>
      </c>
      <c r="AE99" s="109">
        <v>21</v>
      </c>
      <c r="AF99" s="197"/>
      <c r="AG99" s="197"/>
      <c r="AH99" s="107"/>
      <c r="AI99" s="88"/>
      <c r="AJ99" s="88"/>
      <c r="AK99" s="88"/>
      <c r="AL99" s="88"/>
      <c r="AM99" s="88"/>
      <c r="AN99" s="88"/>
      <c r="AO99" s="107"/>
      <c r="AP99" s="88"/>
      <c r="AQ99" s="88"/>
      <c r="AR99" s="88"/>
      <c r="AS99" s="88"/>
      <c r="AT99" s="107"/>
      <c r="AU99" s="88"/>
      <c r="AV99" s="88"/>
      <c r="AW99" s="107"/>
    </row>
    <row r="100" spans="3:49" ht="15" x14ac:dyDescent="0.2">
      <c r="C100" s="124" t="s">
        <v>79</v>
      </c>
      <c r="D100" s="191" t="s">
        <v>182</v>
      </c>
      <c r="E100" s="101">
        <v>6.5</v>
      </c>
      <c r="F100" s="101">
        <v>6.25</v>
      </c>
      <c r="G100" s="101">
        <v>6.75</v>
      </c>
      <c r="H100" s="101">
        <v>7.7453044611908668</v>
      </c>
      <c r="I100" s="101">
        <v>8.1812871382196732</v>
      </c>
      <c r="J100" s="101">
        <v>7.7086325799906792</v>
      </c>
      <c r="K100" s="248">
        <f t="shared" si="15"/>
        <v>5.6289934012713205E-2</v>
      </c>
      <c r="L100" s="249">
        <f t="shared" si="11"/>
        <v>-5.7772640202413017E-2</v>
      </c>
      <c r="M100" s="100">
        <v>0.64598442650918741</v>
      </c>
      <c r="N100" s="214">
        <v>0.31194412335332522</v>
      </c>
      <c r="O100" s="68">
        <f t="shared" si="13"/>
        <v>6.9151576622616657</v>
      </c>
      <c r="P100" s="69">
        <f t="shared" si="14"/>
        <v>9.4474166141776799</v>
      </c>
      <c r="Q100" s="69">
        <f t="shared" si="9"/>
        <v>7.097222098218162</v>
      </c>
      <c r="R100" s="70">
        <f t="shared" si="10"/>
        <v>8.3200430617631973</v>
      </c>
      <c r="S100" s="250">
        <v>0.505</v>
      </c>
      <c r="T100" s="251">
        <v>0.374</v>
      </c>
      <c r="U100" s="251">
        <v>0.46600000000000003</v>
      </c>
      <c r="V100" s="252">
        <v>0.54900000000000004</v>
      </c>
      <c r="W100" s="101">
        <v>7</v>
      </c>
      <c r="X100" s="101">
        <v>7.2</v>
      </c>
      <c r="Y100" s="101">
        <v>7</v>
      </c>
      <c r="Z100" s="253">
        <v>67</v>
      </c>
      <c r="AA100" s="222">
        <v>63</v>
      </c>
      <c r="AB100" s="221">
        <v>55</v>
      </c>
      <c r="AC100" s="222">
        <v>41</v>
      </c>
      <c r="AD100" s="109">
        <v>31</v>
      </c>
      <c r="AE100" s="109">
        <v>26</v>
      </c>
      <c r="AF100" s="197"/>
      <c r="AG100" s="197"/>
      <c r="AH100" s="107"/>
      <c r="AI100" s="88"/>
      <c r="AJ100" s="88"/>
      <c r="AK100" s="88"/>
      <c r="AL100" s="88"/>
      <c r="AM100" s="88"/>
      <c r="AN100" s="88"/>
      <c r="AO100" s="107"/>
      <c r="AP100" s="88"/>
      <c r="AQ100" s="88"/>
      <c r="AR100" s="88"/>
      <c r="AS100" s="88"/>
      <c r="AT100" s="107"/>
      <c r="AU100" s="88"/>
      <c r="AV100" s="88"/>
      <c r="AW100" s="107"/>
    </row>
    <row r="101" spans="3:49" ht="15" x14ac:dyDescent="0.2">
      <c r="C101" s="124" t="s">
        <v>79</v>
      </c>
      <c r="D101" s="191" t="s">
        <v>183</v>
      </c>
      <c r="E101" s="101">
        <v>6.25</v>
      </c>
      <c r="F101" s="101">
        <v>6.5</v>
      </c>
      <c r="G101" s="101">
        <v>6.75</v>
      </c>
      <c r="H101" s="101">
        <v>6.6141042227490718</v>
      </c>
      <c r="I101" s="101">
        <v>7.1460244073544192</v>
      </c>
      <c r="J101" s="101">
        <v>7.0759973814761006</v>
      </c>
      <c r="K101" s="248">
        <f t="shared" si="15"/>
        <v>8.0422105048756132E-2</v>
      </c>
      <c r="L101" s="249">
        <f t="shared" si="11"/>
        <v>-9.7994383851039979E-3</v>
      </c>
      <c r="M101" s="100">
        <v>0.20023898764704401</v>
      </c>
      <c r="N101" s="214">
        <v>0.22454514624248509</v>
      </c>
      <c r="O101" s="68">
        <f t="shared" si="13"/>
        <v>6.7535559915662127</v>
      </c>
      <c r="P101" s="69">
        <f t="shared" si="14"/>
        <v>7.5384928231426258</v>
      </c>
      <c r="Q101" s="69">
        <f t="shared" si="9"/>
        <v>6.6358888948408294</v>
      </c>
      <c r="R101" s="70">
        <f t="shared" si="10"/>
        <v>7.5161058681113717</v>
      </c>
      <c r="S101" s="250">
        <v>6.4000000000000001E-2</v>
      </c>
      <c r="T101" s="251">
        <v>0.89400000000000002</v>
      </c>
      <c r="U101" s="251">
        <v>0.80100000000000005</v>
      </c>
      <c r="V101" s="252">
        <v>0.47899999999999998</v>
      </c>
      <c r="W101" s="101">
        <v>6.2</v>
      </c>
      <c r="X101" s="101">
        <v>7</v>
      </c>
      <c r="Y101" s="101">
        <v>7</v>
      </c>
      <c r="Z101" s="253">
        <v>57</v>
      </c>
      <c r="AA101" s="222">
        <v>65</v>
      </c>
      <c r="AB101" s="221">
        <v>53</v>
      </c>
      <c r="AC101" s="222">
        <v>45</v>
      </c>
      <c r="AD101" s="109">
        <v>46</v>
      </c>
      <c r="AE101" s="109">
        <v>34</v>
      </c>
      <c r="AF101" s="197"/>
      <c r="AG101" s="197"/>
      <c r="AH101" s="107"/>
      <c r="AI101" s="88"/>
      <c r="AJ101" s="88"/>
      <c r="AK101" s="88"/>
      <c r="AL101" s="88"/>
      <c r="AM101" s="88"/>
      <c r="AN101" s="88"/>
      <c r="AO101" s="107"/>
      <c r="AP101" s="88"/>
      <c r="AQ101" s="88"/>
      <c r="AR101" s="88"/>
      <c r="AS101" s="88"/>
      <c r="AT101" s="107"/>
      <c r="AU101" s="88"/>
      <c r="AV101" s="88"/>
      <c r="AW101" s="107"/>
    </row>
    <row r="102" spans="3:49" ht="15" x14ac:dyDescent="0.2">
      <c r="C102" s="124" t="s">
        <v>79</v>
      </c>
      <c r="D102" s="191" t="s">
        <v>184</v>
      </c>
      <c r="E102" s="101">
        <v>6</v>
      </c>
      <c r="F102" s="101">
        <v>7.25</v>
      </c>
      <c r="G102" s="101">
        <v>7.75</v>
      </c>
      <c r="H102" s="101">
        <v>7.2751369271924107</v>
      </c>
      <c r="I102" s="101">
        <v>7.7390314790212393</v>
      </c>
      <c r="J102" s="101">
        <v>9.2911436584242182</v>
      </c>
      <c r="K102" s="248">
        <f t="shared" si="15"/>
        <v>6.3764373986546108E-2</v>
      </c>
      <c r="L102" s="249">
        <f t="shared" si="11"/>
        <v>0.20055638533198938</v>
      </c>
      <c r="M102" s="100">
        <v>0.43025377362735873</v>
      </c>
      <c r="N102" s="214">
        <v>0.49844459760500859</v>
      </c>
      <c r="O102" s="68">
        <f t="shared" si="13"/>
        <v>6.8957340827116163</v>
      </c>
      <c r="P102" s="69">
        <f t="shared" si="14"/>
        <v>8.5823288753308624</v>
      </c>
      <c r="Q102" s="69">
        <f t="shared" si="9"/>
        <v>8.3141922471184007</v>
      </c>
      <c r="R102" s="70">
        <f t="shared" si="10"/>
        <v>10.268095069730036</v>
      </c>
      <c r="S102" s="250">
        <v>0.39100000000000001</v>
      </c>
      <c r="T102" s="251">
        <v>0.86199999999999999</v>
      </c>
      <c r="U102" s="251">
        <v>1.6E-2</v>
      </c>
      <c r="V102" s="252">
        <v>0.11899999999999999</v>
      </c>
      <c r="W102" s="101">
        <v>7.5</v>
      </c>
      <c r="X102" s="101">
        <v>8</v>
      </c>
      <c r="Y102" s="101">
        <v>9.5</v>
      </c>
      <c r="Z102" s="253">
        <v>39</v>
      </c>
      <c r="AA102" s="222">
        <v>52</v>
      </c>
      <c r="AB102" s="221">
        <v>41</v>
      </c>
      <c r="AC102" s="222">
        <v>25</v>
      </c>
      <c r="AD102" s="109">
        <v>22</v>
      </c>
      <c r="AE102" s="109">
        <v>34</v>
      </c>
      <c r="AF102" s="197"/>
      <c r="AG102" s="197"/>
      <c r="AH102" s="107"/>
      <c r="AI102" s="88"/>
      <c r="AJ102" s="88"/>
      <c r="AK102" s="88"/>
      <c r="AL102" s="88"/>
      <c r="AM102" s="88"/>
      <c r="AN102" s="88"/>
      <c r="AO102" s="107"/>
      <c r="AP102" s="88"/>
      <c r="AQ102" s="88"/>
      <c r="AR102" s="88"/>
      <c r="AS102" s="88"/>
      <c r="AT102" s="107"/>
      <c r="AU102" s="88"/>
      <c r="AV102" s="88"/>
      <c r="AW102" s="107"/>
    </row>
    <row r="103" spans="3:49" ht="27" customHeight="1" x14ac:dyDescent="0.2">
      <c r="C103" s="124" t="s">
        <v>79</v>
      </c>
      <c r="D103" s="191" t="s">
        <v>185</v>
      </c>
      <c r="E103" s="101">
        <v>8.25</v>
      </c>
      <c r="F103" s="101">
        <v>8</v>
      </c>
      <c r="G103" s="101">
        <v>7.75</v>
      </c>
      <c r="H103" s="101">
        <v>9.6099504671960965</v>
      </c>
      <c r="I103" s="101">
        <v>9.9382467487178339</v>
      </c>
      <c r="J103" s="101">
        <v>9.7868859306660045</v>
      </c>
      <c r="K103" s="248">
        <f t="shared" si="15"/>
        <v>3.4162120048629729E-2</v>
      </c>
      <c r="L103" s="249">
        <f t="shared" si="11"/>
        <v>-1.5230132827136478E-2</v>
      </c>
      <c r="M103" s="100">
        <v>0.82711847637344749</v>
      </c>
      <c r="N103" s="214">
        <v>0.41024224846076662</v>
      </c>
      <c r="O103" s="68">
        <f t="shared" si="13"/>
        <v>8.3170945350258769</v>
      </c>
      <c r="P103" s="69">
        <f t="shared" si="14"/>
        <v>11.559398962409791</v>
      </c>
      <c r="Q103" s="69">
        <f t="shared" si="9"/>
        <v>8.982811123682902</v>
      </c>
      <c r="R103" s="70">
        <f t="shared" si="10"/>
        <v>10.590960737649107</v>
      </c>
      <c r="S103" s="250">
        <v>0.69400000000000006</v>
      </c>
      <c r="T103" s="251">
        <v>0.39700000000000002</v>
      </c>
      <c r="U103" s="251">
        <v>0.84799999999999998</v>
      </c>
      <c r="V103" s="252">
        <v>0.88300000000000001</v>
      </c>
      <c r="W103" s="101">
        <v>9.1</v>
      </c>
      <c r="X103" s="101">
        <v>9.5</v>
      </c>
      <c r="Y103" s="101">
        <v>9.75</v>
      </c>
      <c r="Z103" s="253">
        <v>21</v>
      </c>
      <c r="AA103" s="222">
        <v>23</v>
      </c>
      <c r="AB103" s="221">
        <v>28</v>
      </c>
      <c r="AC103" s="222">
        <v>20</v>
      </c>
      <c r="AD103" s="109">
        <v>16</v>
      </c>
      <c r="AE103" s="109">
        <v>17</v>
      </c>
      <c r="AF103" s="197"/>
      <c r="AG103" s="197"/>
      <c r="AH103" s="107"/>
      <c r="AI103" s="88"/>
      <c r="AJ103" s="88"/>
      <c r="AK103" s="88"/>
      <c r="AL103" s="88"/>
      <c r="AM103" s="88"/>
      <c r="AN103" s="88"/>
      <c r="AO103" s="107"/>
      <c r="AP103" s="88"/>
      <c r="AQ103" s="88"/>
      <c r="AR103" s="88"/>
      <c r="AS103" s="88"/>
      <c r="AT103" s="107"/>
      <c r="AU103" s="88"/>
      <c r="AV103" s="88"/>
      <c r="AW103" s="107"/>
    </row>
    <row r="104" spans="3:49" ht="15" x14ac:dyDescent="0.2">
      <c r="C104" s="124" t="s">
        <v>79</v>
      </c>
      <c r="D104" s="191" t="s">
        <v>186</v>
      </c>
      <c r="E104" s="101">
        <v>7</v>
      </c>
      <c r="F104" s="101">
        <v>7.25</v>
      </c>
      <c r="G104" s="101">
        <v>7.5</v>
      </c>
      <c r="H104" s="101">
        <v>7.5809026738772669</v>
      </c>
      <c r="I104" s="101">
        <v>8.3779885915521337</v>
      </c>
      <c r="J104" s="101">
        <v>10.112449062403661</v>
      </c>
      <c r="K104" s="248">
        <f t="shared" si="15"/>
        <v>0.10514393232108277</v>
      </c>
      <c r="L104" s="249">
        <f t="shared" si="11"/>
        <v>0.2070258812002268</v>
      </c>
      <c r="M104" s="100">
        <v>0.38234736099901567</v>
      </c>
      <c r="N104" s="214">
        <v>0.37933021780687892</v>
      </c>
      <c r="O104" s="68">
        <f t="shared" si="13"/>
        <v>7.6285877639940631</v>
      </c>
      <c r="P104" s="69">
        <f t="shared" si="14"/>
        <v>9.1273894191102052</v>
      </c>
      <c r="Q104" s="69">
        <f t="shared" si="9"/>
        <v>9.3689618355021782</v>
      </c>
      <c r="R104" s="70">
        <f t="shared" si="10"/>
        <v>10.855936289305143</v>
      </c>
      <c r="S104" s="250">
        <v>0.10100000000000001</v>
      </c>
      <c r="T104" s="251">
        <v>0.73399999999999999</v>
      </c>
      <c r="U104" s="251">
        <v>3.0000000000000001E-3</v>
      </c>
      <c r="V104" s="252">
        <v>5.0000000000000001E-3</v>
      </c>
      <c r="W104" s="101">
        <v>7.5</v>
      </c>
      <c r="X104" s="101">
        <v>8</v>
      </c>
      <c r="Y104" s="101">
        <v>10</v>
      </c>
      <c r="Z104" s="253">
        <v>39</v>
      </c>
      <c r="AA104" s="222">
        <v>51</v>
      </c>
      <c r="AB104" s="221">
        <v>35</v>
      </c>
      <c r="AC104" s="222">
        <v>31</v>
      </c>
      <c r="AD104" s="109">
        <v>19</v>
      </c>
      <c r="AE104" s="109">
        <v>12</v>
      </c>
      <c r="AF104" s="197"/>
      <c r="AG104" s="197"/>
      <c r="AH104" s="107"/>
      <c r="AI104" s="88"/>
      <c r="AJ104" s="88"/>
      <c r="AK104" s="88"/>
      <c r="AL104" s="88"/>
      <c r="AM104" s="88"/>
      <c r="AN104" s="88"/>
      <c r="AO104" s="107"/>
      <c r="AP104" s="88"/>
      <c r="AQ104" s="88"/>
      <c r="AR104" s="88"/>
      <c r="AS104" s="88"/>
      <c r="AT104" s="107"/>
      <c r="AU104" s="88"/>
      <c r="AV104" s="88"/>
      <c r="AW104" s="107"/>
    </row>
    <row r="105" spans="3:49" ht="15" x14ac:dyDescent="0.2">
      <c r="C105" s="124" t="s">
        <v>79</v>
      </c>
      <c r="D105" s="191" t="s">
        <v>187</v>
      </c>
      <c r="E105" s="101">
        <v>6.5</v>
      </c>
      <c r="F105" s="101">
        <v>6.75</v>
      </c>
      <c r="G105" s="101">
        <v>6.75</v>
      </c>
      <c r="H105" s="101">
        <v>7.4943790980184515</v>
      </c>
      <c r="I105" s="101">
        <v>8.1620097487976029</v>
      </c>
      <c r="J105" s="101">
        <v>8.2607364283310574</v>
      </c>
      <c r="K105" s="248">
        <f t="shared" si="15"/>
        <v>8.9084184566494029E-2</v>
      </c>
      <c r="L105" s="249">
        <f t="shared" si="11"/>
        <v>1.2095878658806791E-2</v>
      </c>
      <c r="M105" s="100">
        <v>0.29756169039481678</v>
      </c>
      <c r="N105" s="214">
        <v>0.26793069172581507</v>
      </c>
      <c r="O105" s="68">
        <f t="shared" si="13"/>
        <v>7.5787888356237616</v>
      </c>
      <c r="P105" s="69">
        <f t="shared" si="14"/>
        <v>8.7452306619714442</v>
      </c>
      <c r="Q105" s="69">
        <f t="shared" si="9"/>
        <v>7.7355922725484598</v>
      </c>
      <c r="R105" s="70">
        <f t="shared" si="10"/>
        <v>8.7858805841136558</v>
      </c>
      <c r="S105" s="250">
        <v>0.17299999999999999</v>
      </c>
      <c r="T105" s="251">
        <v>0.84599999999999997</v>
      </c>
      <c r="U105" s="251">
        <v>0.80400000000000005</v>
      </c>
      <c r="V105" s="252">
        <v>0.92</v>
      </c>
      <c r="W105" s="101">
        <v>7</v>
      </c>
      <c r="X105" s="101">
        <v>7.69</v>
      </c>
      <c r="Y105" s="101">
        <v>8</v>
      </c>
      <c r="Z105" s="253">
        <v>41</v>
      </c>
      <c r="AA105" s="222">
        <v>44</v>
      </c>
      <c r="AB105" s="221">
        <v>41</v>
      </c>
      <c r="AC105" s="222">
        <v>37</v>
      </c>
      <c r="AD105" s="109">
        <v>44</v>
      </c>
      <c r="AE105" s="109">
        <v>22</v>
      </c>
      <c r="AF105" s="197"/>
      <c r="AG105" s="197"/>
      <c r="AH105" s="107"/>
      <c r="AI105" s="88"/>
      <c r="AJ105" s="88"/>
      <c r="AK105" s="88"/>
      <c r="AL105" s="88"/>
      <c r="AM105" s="88"/>
      <c r="AN105" s="88"/>
      <c r="AO105" s="107"/>
      <c r="AP105" s="88"/>
      <c r="AQ105" s="88"/>
      <c r="AR105" s="88"/>
      <c r="AS105" s="88"/>
      <c r="AT105" s="107"/>
      <c r="AU105" s="88"/>
      <c r="AV105" s="88"/>
      <c r="AW105" s="107"/>
    </row>
    <row r="106" spans="3:49" ht="15" x14ac:dyDescent="0.2">
      <c r="C106" s="124" t="s">
        <v>79</v>
      </c>
      <c r="D106" s="191" t="s">
        <v>188</v>
      </c>
      <c r="E106" s="101">
        <v>5.75</v>
      </c>
      <c r="F106" s="101">
        <v>5.5</v>
      </c>
      <c r="G106" s="101">
        <v>7.25</v>
      </c>
      <c r="H106" s="101">
        <v>5.7012599405206723</v>
      </c>
      <c r="I106" s="101">
        <v>6.298254274102578</v>
      </c>
      <c r="J106" s="101">
        <v>6.5845695803147484</v>
      </c>
      <c r="K106" s="248">
        <f t="shared" si="15"/>
        <v>0.10471270207114691</v>
      </c>
      <c r="L106" s="249">
        <f t="shared" si="11"/>
        <v>4.5459470791684886E-2</v>
      </c>
      <c r="M106" s="100">
        <v>0.38668384914738191</v>
      </c>
      <c r="N106" s="214">
        <v>0.32430928933891973</v>
      </c>
      <c r="O106" s="68">
        <f t="shared" si="13"/>
        <v>5.5403539297737092</v>
      </c>
      <c r="P106" s="69">
        <f t="shared" si="14"/>
        <v>7.0561546184314468</v>
      </c>
      <c r="Q106" s="69">
        <f t="shared" si="9"/>
        <v>5.9489233732104658</v>
      </c>
      <c r="R106" s="70">
        <f t="shared" si="10"/>
        <v>7.2202157874190309</v>
      </c>
      <c r="S106" s="250">
        <v>0.16800000000000001</v>
      </c>
      <c r="T106" s="251">
        <v>0.83100000000000007</v>
      </c>
      <c r="U106" s="251">
        <v>0.57699999999999996</v>
      </c>
      <c r="V106" s="252">
        <v>0.46600000000000003</v>
      </c>
      <c r="W106" s="101">
        <v>5.5</v>
      </c>
      <c r="X106" s="101">
        <v>6</v>
      </c>
      <c r="Y106" s="101">
        <v>6.5</v>
      </c>
      <c r="Z106" s="253">
        <v>66</v>
      </c>
      <c r="AA106" s="222">
        <v>51</v>
      </c>
      <c r="AB106" s="221">
        <v>58</v>
      </c>
      <c r="AC106" s="222">
        <v>49</v>
      </c>
      <c r="AD106" s="109">
        <v>38</v>
      </c>
      <c r="AE106" s="109">
        <v>22</v>
      </c>
      <c r="AF106" s="197"/>
      <c r="AG106" s="197"/>
      <c r="AH106" s="107"/>
      <c r="AI106" s="88"/>
      <c r="AJ106" s="88"/>
      <c r="AK106" s="88"/>
      <c r="AL106" s="88"/>
      <c r="AM106" s="88"/>
      <c r="AN106" s="88"/>
      <c r="AO106" s="107"/>
      <c r="AP106" s="88"/>
      <c r="AQ106" s="88"/>
      <c r="AR106" s="88"/>
      <c r="AS106" s="88"/>
      <c r="AT106" s="107"/>
      <c r="AU106" s="88"/>
      <c r="AV106" s="88"/>
      <c r="AW106" s="107"/>
    </row>
    <row r="107" spans="3:49" ht="15" x14ac:dyDescent="0.2">
      <c r="C107" s="124" t="s">
        <v>79</v>
      </c>
      <c r="D107" s="191" t="s">
        <v>189</v>
      </c>
      <c r="E107" s="101">
        <v>5.25</v>
      </c>
      <c r="F107" s="101">
        <v>5.75</v>
      </c>
      <c r="G107" s="101">
        <v>5.75</v>
      </c>
      <c r="H107" s="101">
        <v>5.9885691520181661</v>
      </c>
      <c r="I107" s="101">
        <v>6.48560621757139</v>
      </c>
      <c r="J107" s="101">
        <v>7.9001004190481163</v>
      </c>
      <c r="K107" s="248">
        <f t="shared" si="15"/>
        <v>8.2997633146762784E-2</v>
      </c>
      <c r="L107" s="249">
        <f t="shared" si="11"/>
        <v>0.21809745365736988</v>
      </c>
      <c r="M107" s="100">
        <v>0.29597650954023053</v>
      </c>
      <c r="N107" s="214">
        <v>0.30384915091770448</v>
      </c>
      <c r="O107" s="68">
        <f t="shared" si="13"/>
        <v>5.9054922588725383</v>
      </c>
      <c r="P107" s="69">
        <f t="shared" si="14"/>
        <v>7.0657201762702417</v>
      </c>
      <c r="Q107" s="69">
        <f t="shared" si="9"/>
        <v>7.3045560832494152</v>
      </c>
      <c r="R107" s="70">
        <f t="shared" si="10"/>
        <v>8.4956447548468166</v>
      </c>
      <c r="S107" s="250">
        <v>0.14599999999999999</v>
      </c>
      <c r="T107" s="251">
        <v>0.58699999999999997</v>
      </c>
      <c r="U107" s="251">
        <v>1E-3</v>
      </c>
      <c r="V107" s="252">
        <v>2E-3</v>
      </c>
      <c r="W107" s="101">
        <v>6</v>
      </c>
      <c r="X107" s="101">
        <v>6.5</v>
      </c>
      <c r="Y107" s="101">
        <v>7.5</v>
      </c>
      <c r="Z107" s="253">
        <v>56</v>
      </c>
      <c r="AA107" s="222">
        <v>50</v>
      </c>
      <c r="AB107" s="221">
        <v>57</v>
      </c>
      <c r="AC107" s="222">
        <v>41</v>
      </c>
      <c r="AD107" s="109">
        <v>47</v>
      </c>
      <c r="AE107" s="109">
        <v>30</v>
      </c>
      <c r="AF107" s="197"/>
      <c r="AG107" s="197"/>
      <c r="AH107" s="107"/>
      <c r="AI107" s="88"/>
      <c r="AJ107" s="88"/>
      <c r="AK107" s="88"/>
      <c r="AL107" s="88"/>
      <c r="AM107" s="88"/>
      <c r="AN107" s="88"/>
      <c r="AO107" s="107"/>
      <c r="AP107" s="88"/>
      <c r="AQ107" s="88"/>
      <c r="AR107" s="88"/>
      <c r="AS107" s="88"/>
      <c r="AT107" s="107"/>
      <c r="AU107" s="88"/>
      <c r="AV107" s="88"/>
      <c r="AW107" s="107"/>
    </row>
    <row r="108" spans="3:49" ht="15" x14ac:dyDescent="0.2">
      <c r="C108" s="124" t="s">
        <v>79</v>
      </c>
      <c r="D108" s="191" t="s">
        <v>190</v>
      </c>
      <c r="E108" s="101">
        <v>6</v>
      </c>
      <c r="F108" s="101">
        <v>6.75</v>
      </c>
      <c r="G108" s="101">
        <v>7.25</v>
      </c>
      <c r="H108" s="101">
        <v>6.6770796465192204</v>
      </c>
      <c r="I108" s="101">
        <v>7.4642440292801684</v>
      </c>
      <c r="J108" s="101">
        <v>8.4071606685867906</v>
      </c>
      <c r="K108" s="248">
        <f t="shared" si="15"/>
        <v>0.11789051867477718</v>
      </c>
      <c r="L108" s="249">
        <f t="shared" si="11"/>
        <v>0.12632446576074163</v>
      </c>
      <c r="M108" s="100">
        <v>0.43996056237324349</v>
      </c>
      <c r="N108" s="214">
        <v>0.6238004617896914</v>
      </c>
      <c r="O108" s="68">
        <f t="shared" ref="O108:O139" si="16">I108-1.96*M108</f>
        <v>6.6019213270286112</v>
      </c>
      <c r="P108" s="69">
        <f t="shared" ref="P108:P139" si="17">I108+1.96*M108</f>
        <v>8.3265667315317256</v>
      </c>
      <c r="Q108" s="69">
        <f t="shared" si="9"/>
        <v>7.1845117634789952</v>
      </c>
      <c r="R108" s="70">
        <f t="shared" si="10"/>
        <v>9.629809573694585</v>
      </c>
      <c r="S108" s="250">
        <v>0.127</v>
      </c>
      <c r="T108" s="251">
        <v>0.90500000000000003</v>
      </c>
      <c r="U108" s="251">
        <v>0.21099999999999999</v>
      </c>
      <c r="V108" s="252">
        <v>0.39100000000000001</v>
      </c>
      <c r="W108" s="101">
        <v>6.5</v>
      </c>
      <c r="X108" s="101">
        <v>6.8</v>
      </c>
      <c r="Y108" s="101">
        <v>8</v>
      </c>
      <c r="Z108" s="253">
        <v>45</v>
      </c>
      <c r="AA108" s="222">
        <v>46</v>
      </c>
      <c r="AB108" s="221">
        <v>51</v>
      </c>
      <c r="AC108" s="222">
        <v>34</v>
      </c>
      <c r="AD108" s="109">
        <v>42</v>
      </c>
      <c r="AE108" s="109">
        <v>32</v>
      </c>
      <c r="AF108" s="197"/>
      <c r="AG108" s="197"/>
      <c r="AH108" s="107"/>
      <c r="AI108" s="88"/>
      <c r="AJ108" s="88"/>
      <c r="AK108" s="88"/>
      <c r="AL108" s="88"/>
      <c r="AM108" s="88"/>
      <c r="AN108" s="88"/>
      <c r="AO108" s="107"/>
      <c r="AP108" s="88"/>
      <c r="AQ108" s="88"/>
      <c r="AR108" s="88"/>
      <c r="AS108" s="88"/>
      <c r="AT108" s="107"/>
      <c r="AU108" s="88"/>
      <c r="AV108" s="88"/>
      <c r="AW108" s="107"/>
    </row>
    <row r="109" spans="3:49" ht="15" x14ac:dyDescent="0.2">
      <c r="C109" s="124" t="s">
        <v>79</v>
      </c>
      <c r="D109" s="191" t="s">
        <v>191</v>
      </c>
      <c r="E109" s="101">
        <v>8</v>
      </c>
      <c r="F109" s="101">
        <v>7.75</v>
      </c>
      <c r="G109" s="101">
        <v>7.75</v>
      </c>
      <c r="H109" s="101">
        <v>7.7715925586540724</v>
      </c>
      <c r="I109" s="101">
        <v>9.0760734926782813</v>
      </c>
      <c r="J109" s="101">
        <v>8.2581360027403719</v>
      </c>
      <c r="K109" s="248">
        <f t="shared" si="15"/>
        <v>0.16785246063518877</v>
      </c>
      <c r="L109" s="249">
        <f t="shared" si="11"/>
        <v>-9.0120192459629656E-2</v>
      </c>
      <c r="M109" s="100">
        <v>0.62027066938016751</v>
      </c>
      <c r="N109" s="214">
        <v>0.60109940597855238</v>
      </c>
      <c r="O109" s="68">
        <v>7.8603429806931526</v>
      </c>
      <c r="P109" s="69">
        <v>10.29180400466341</v>
      </c>
      <c r="Q109" s="69">
        <f t="shared" si="9"/>
        <v>7.0799811670224093</v>
      </c>
      <c r="R109" s="70">
        <f t="shared" si="10"/>
        <v>9.4362908384583353</v>
      </c>
      <c r="S109" s="250">
        <v>4.7E-2</v>
      </c>
      <c r="T109" s="251">
        <v>0.33700000000000002</v>
      </c>
      <c r="U109" s="251">
        <v>0.28100000000000003</v>
      </c>
      <c r="V109" s="252">
        <v>0.26400000000000001</v>
      </c>
      <c r="W109" s="101">
        <v>8</v>
      </c>
      <c r="X109" s="101">
        <v>9</v>
      </c>
      <c r="Y109" s="101">
        <v>8</v>
      </c>
      <c r="Z109" s="253">
        <v>33</v>
      </c>
      <c r="AA109" s="222">
        <v>34</v>
      </c>
      <c r="AB109" s="221">
        <v>35</v>
      </c>
      <c r="AC109" s="222">
        <v>31</v>
      </c>
      <c r="AD109" s="109">
        <v>19</v>
      </c>
      <c r="AE109" s="109">
        <v>11</v>
      </c>
      <c r="AF109" s="197"/>
      <c r="AG109" s="197"/>
      <c r="AH109" s="107"/>
      <c r="AI109" s="88"/>
      <c r="AJ109" s="88"/>
      <c r="AK109" s="88"/>
      <c r="AL109" s="88"/>
      <c r="AM109" s="88"/>
      <c r="AN109" s="88"/>
      <c r="AO109" s="107"/>
      <c r="AP109" s="88"/>
      <c r="AQ109" s="88"/>
      <c r="AR109" s="88"/>
      <c r="AS109" s="88"/>
      <c r="AT109" s="107"/>
      <c r="AU109" s="88"/>
      <c r="AV109" s="88"/>
      <c r="AW109" s="107"/>
    </row>
    <row r="110" spans="3:49" ht="15" x14ac:dyDescent="0.2">
      <c r="C110" s="124" t="s">
        <v>79</v>
      </c>
      <c r="D110" s="191" t="s">
        <v>192</v>
      </c>
      <c r="E110" s="101">
        <v>8.25</v>
      </c>
      <c r="F110" s="101">
        <v>8.25</v>
      </c>
      <c r="G110" s="101">
        <v>10.75</v>
      </c>
      <c r="H110" s="101">
        <v>10.203716823994624</v>
      </c>
      <c r="I110" s="101">
        <v>11.74489823243108</v>
      </c>
      <c r="J110" s="101">
        <v>13.01889988095841</v>
      </c>
      <c r="K110" s="248">
        <f t="shared" si="15"/>
        <v>0.15104117793746297</v>
      </c>
      <c r="L110" s="249">
        <f t="shared" si="11"/>
        <v>0.10847277033098846</v>
      </c>
      <c r="M110" s="100">
        <v>1.4996981944898831</v>
      </c>
      <c r="N110" s="214">
        <v>1.8040394489404421</v>
      </c>
      <c r="O110" s="68">
        <v>8.8054897712309099</v>
      </c>
      <c r="P110" s="69">
        <v>14.68430669363125</v>
      </c>
      <c r="Q110" s="69">
        <f t="shared" si="9"/>
        <v>9.4829825610351435</v>
      </c>
      <c r="R110" s="70">
        <f t="shared" si="10"/>
        <v>16.554817200881676</v>
      </c>
      <c r="S110" s="250">
        <v>0.42099999999999999</v>
      </c>
      <c r="T110" s="251">
        <v>0.81500000000000006</v>
      </c>
      <c r="U110" s="251">
        <v>0.60499999999999998</v>
      </c>
      <c r="V110" s="252">
        <v>0.61099999999999999</v>
      </c>
      <c r="W110" s="101">
        <v>9.5</v>
      </c>
      <c r="X110" s="101">
        <v>10</v>
      </c>
      <c r="Y110" s="101">
        <v>10.5</v>
      </c>
      <c r="Z110" s="253">
        <v>15</v>
      </c>
      <c r="AA110" s="222">
        <v>17</v>
      </c>
      <c r="AB110" s="221">
        <v>18</v>
      </c>
      <c r="AC110" s="222">
        <v>17</v>
      </c>
      <c r="AD110" s="109">
        <v>13</v>
      </c>
      <c r="AE110" s="109">
        <v>10</v>
      </c>
      <c r="AF110" s="197"/>
      <c r="AG110" s="197"/>
      <c r="AH110" s="107"/>
      <c r="AI110" s="88"/>
      <c r="AJ110" s="88"/>
      <c r="AK110" s="88"/>
      <c r="AL110" s="88"/>
      <c r="AM110" s="88"/>
      <c r="AN110" s="88"/>
      <c r="AO110" s="107"/>
      <c r="AP110" s="88"/>
      <c r="AQ110" s="88"/>
      <c r="AR110" s="88"/>
      <c r="AS110" s="88"/>
      <c r="AT110" s="107"/>
      <c r="AU110" s="88"/>
      <c r="AV110" s="88"/>
      <c r="AW110" s="107"/>
    </row>
    <row r="111" spans="3:49" ht="15" x14ac:dyDescent="0.2">
      <c r="C111" s="124" t="s">
        <v>79</v>
      </c>
      <c r="D111" s="191" t="s">
        <v>193</v>
      </c>
      <c r="E111" s="101">
        <v>6.5</v>
      </c>
      <c r="F111" s="101">
        <v>6.75</v>
      </c>
      <c r="G111" s="101">
        <v>7.5</v>
      </c>
      <c r="H111" s="101">
        <v>7.2479253370237222</v>
      </c>
      <c r="I111" s="101">
        <v>7.6885218648274103</v>
      </c>
      <c r="J111" s="101">
        <v>8.6686336902965877</v>
      </c>
      <c r="K111" s="248">
        <f t="shared" si="15"/>
        <v>6.0789330369207972E-2</v>
      </c>
      <c r="L111" s="249">
        <f t="shared" si="11"/>
        <v>0.12747727621779714</v>
      </c>
      <c r="M111" s="100">
        <v>0.48030377552962561</v>
      </c>
      <c r="N111" s="214">
        <v>0.93702005015605916</v>
      </c>
      <c r="O111" s="68">
        <v>6.7471264647893445</v>
      </c>
      <c r="P111" s="69">
        <v>8.6299172648654761</v>
      </c>
      <c r="Q111" s="69">
        <f t="shared" si="9"/>
        <v>6.8320743919907123</v>
      </c>
      <c r="R111" s="70">
        <f t="shared" si="10"/>
        <v>10.505192988602463</v>
      </c>
      <c r="S111" s="250">
        <v>0.26</v>
      </c>
      <c r="T111" s="251">
        <v>0.26</v>
      </c>
      <c r="U111" s="251">
        <v>0.27200000000000002</v>
      </c>
      <c r="V111" s="252">
        <v>0.29499999999999998</v>
      </c>
      <c r="W111" s="101">
        <v>7.15</v>
      </c>
      <c r="X111" s="101">
        <v>7.5</v>
      </c>
      <c r="Y111" s="101">
        <v>8</v>
      </c>
      <c r="Z111" s="253">
        <v>58</v>
      </c>
      <c r="AA111" s="222">
        <v>50</v>
      </c>
      <c r="AB111" s="221">
        <v>48</v>
      </c>
      <c r="AC111" s="222">
        <v>40</v>
      </c>
      <c r="AD111" s="109">
        <v>27</v>
      </c>
      <c r="AE111" s="109">
        <v>17</v>
      </c>
      <c r="AF111" s="197"/>
      <c r="AG111" s="197"/>
      <c r="AH111" s="107"/>
      <c r="AI111" s="88"/>
      <c r="AJ111" s="88"/>
      <c r="AK111" s="88"/>
      <c r="AL111" s="88"/>
      <c r="AM111" s="88"/>
      <c r="AN111" s="88"/>
      <c r="AO111" s="107"/>
      <c r="AP111" s="88"/>
      <c r="AQ111" s="88"/>
      <c r="AR111" s="88"/>
      <c r="AS111" s="88"/>
      <c r="AT111" s="107"/>
      <c r="AU111" s="88"/>
      <c r="AV111" s="88"/>
      <c r="AW111" s="107"/>
    </row>
    <row r="112" spans="3:49" ht="15" x14ac:dyDescent="0.2">
      <c r="C112" s="124" t="s">
        <v>79</v>
      </c>
      <c r="D112" s="191" t="s">
        <v>194</v>
      </c>
      <c r="E112" s="101">
        <v>7.5</v>
      </c>
      <c r="F112" s="101">
        <v>7.5</v>
      </c>
      <c r="G112" s="101">
        <v>8</v>
      </c>
      <c r="H112" s="101">
        <v>8.2845931545116027</v>
      </c>
      <c r="I112" s="101">
        <v>8.9737037494186911</v>
      </c>
      <c r="J112" s="101">
        <v>9.943865786548999</v>
      </c>
      <c r="K112" s="248">
        <f t="shared" si="15"/>
        <v>8.3179775042038662E-2</v>
      </c>
      <c r="L112" s="249">
        <f t="shared" si="11"/>
        <v>0.10811166316841625</v>
      </c>
      <c r="M112" s="100">
        <v>0.34652210630511998</v>
      </c>
      <c r="N112" s="214">
        <v>0.49995138520650789</v>
      </c>
      <c r="O112" s="68">
        <v>8.2945204210606551</v>
      </c>
      <c r="P112" s="69">
        <v>9.6528870777767271</v>
      </c>
      <c r="Q112" s="69">
        <f t="shared" si="9"/>
        <v>8.9639610715442437</v>
      </c>
      <c r="R112" s="70">
        <f t="shared" si="10"/>
        <v>10.923770501553754</v>
      </c>
      <c r="S112" s="250">
        <v>0.14499999999999999</v>
      </c>
      <c r="T112" s="251">
        <v>0.99099999999999999</v>
      </c>
      <c r="U112" s="251">
        <v>0.09</v>
      </c>
      <c r="V112" s="252">
        <v>0.2</v>
      </c>
      <c r="W112" s="101">
        <v>8</v>
      </c>
      <c r="X112" s="101">
        <v>9</v>
      </c>
      <c r="Y112" s="101">
        <v>10</v>
      </c>
      <c r="Z112" s="253">
        <v>37</v>
      </c>
      <c r="AA112" s="222">
        <v>50</v>
      </c>
      <c r="AB112" s="221">
        <v>44</v>
      </c>
      <c r="AC112" s="222">
        <v>32</v>
      </c>
      <c r="AD112" s="109">
        <v>39</v>
      </c>
      <c r="AE112" s="109">
        <v>27</v>
      </c>
      <c r="AF112" s="197"/>
      <c r="AG112" s="197"/>
      <c r="AH112" s="107"/>
      <c r="AI112" s="88"/>
      <c r="AJ112" s="88"/>
      <c r="AK112" s="88"/>
      <c r="AL112" s="88"/>
      <c r="AM112" s="88"/>
      <c r="AN112" s="88"/>
      <c r="AO112" s="107"/>
      <c r="AP112" s="88"/>
      <c r="AQ112" s="88"/>
      <c r="AR112" s="88"/>
      <c r="AS112" s="88"/>
      <c r="AT112" s="107"/>
      <c r="AU112" s="88"/>
      <c r="AV112" s="88"/>
      <c r="AW112" s="107"/>
    </row>
    <row r="113" spans="3:49" ht="15" x14ac:dyDescent="0.2">
      <c r="C113" s="124" t="s">
        <v>79</v>
      </c>
      <c r="D113" s="191" t="s">
        <v>195</v>
      </c>
      <c r="E113" s="101">
        <v>6.5</v>
      </c>
      <c r="F113" s="101">
        <v>6.75</v>
      </c>
      <c r="G113" s="101">
        <v>6.5</v>
      </c>
      <c r="H113" s="101">
        <v>6.7840806908155642</v>
      </c>
      <c r="I113" s="101">
        <v>7.3824493123357247</v>
      </c>
      <c r="J113" s="101">
        <v>7.9605323186668109</v>
      </c>
      <c r="K113" s="248">
        <f t="shared" si="15"/>
        <v>8.8201872706237916E-2</v>
      </c>
      <c r="L113" s="249">
        <f t="shared" si="11"/>
        <v>7.8305042388186363E-2</v>
      </c>
      <c r="M113" s="100">
        <v>0.2277573559187305</v>
      </c>
      <c r="N113" s="214">
        <v>0.24283953113131049</v>
      </c>
      <c r="O113" s="68">
        <v>6.9360448947350131</v>
      </c>
      <c r="P113" s="69">
        <v>7.8288537299364362</v>
      </c>
      <c r="Q113" s="69">
        <f t="shared" si="9"/>
        <v>7.4845668376494423</v>
      </c>
      <c r="R113" s="70">
        <f t="shared" si="10"/>
        <v>8.4364977996841795</v>
      </c>
      <c r="S113" s="250">
        <v>3.5999999999999997E-2</v>
      </c>
      <c r="T113" s="251">
        <v>0.92</v>
      </c>
      <c r="U113" s="251">
        <v>7.5999999999999998E-2</v>
      </c>
      <c r="V113" s="252">
        <v>0.154</v>
      </c>
      <c r="W113" s="101">
        <v>7</v>
      </c>
      <c r="X113" s="101">
        <v>7.5</v>
      </c>
      <c r="Y113" s="101">
        <v>8</v>
      </c>
      <c r="Z113" s="253">
        <v>63</v>
      </c>
      <c r="AA113" s="222">
        <v>72</v>
      </c>
      <c r="AB113" s="221">
        <v>58</v>
      </c>
      <c r="AC113" s="222">
        <v>58</v>
      </c>
      <c r="AD113" s="109">
        <v>44</v>
      </c>
      <c r="AE113" s="109">
        <v>29</v>
      </c>
      <c r="AF113" s="197"/>
      <c r="AG113" s="197"/>
      <c r="AH113" s="107"/>
      <c r="AI113" s="88"/>
      <c r="AJ113" s="88"/>
      <c r="AK113" s="88"/>
      <c r="AL113" s="88"/>
      <c r="AM113" s="88"/>
      <c r="AN113" s="88"/>
      <c r="AO113" s="107"/>
      <c r="AP113" s="88"/>
      <c r="AQ113" s="88"/>
      <c r="AR113" s="88"/>
      <c r="AS113" s="88"/>
      <c r="AT113" s="107"/>
      <c r="AU113" s="88"/>
      <c r="AV113" s="88"/>
      <c r="AW113" s="107"/>
    </row>
    <row r="114" spans="3:49" ht="15" x14ac:dyDescent="0.2">
      <c r="C114" s="124" t="s">
        <v>79</v>
      </c>
      <c r="D114" s="191" t="s">
        <v>196</v>
      </c>
      <c r="E114" s="101">
        <v>7</v>
      </c>
      <c r="F114" s="101">
        <v>7</v>
      </c>
      <c r="G114" s="101">
        <v>7</v>
      </c>
      <c r="H114" s="101">
        <v>7.6950286607744616</v>
      </c>
      <c r="I114" s="101">
        <v>7.9268908970168779</v>
      </c>
      <c r="J114" s="101">
        <v>8.154749976973493</v>
      </c>
      <c r="K114" s="248">
        <f t="shared" si="15"/>
        <v>3.0131432443434303E-2</v>
      </c>
      <c r="L114" s="249">
        <f t="shared" si="11"/>
        <v>2.8745075833245703E-2</v>
      </c>
      <c r="M114" s="100">
        <v>0.32401434551486058</v>
      </c>
      <c r="N114" s="214">
        <v>0.20751854273348999</v>
      </c>
      <c r="O114" s="68">
        <v>7.2918227798077515</v>
      </c>
      <c r="P114" s="69">
        <v>8.5619590142260051</v>
      </c>
      <c r="Q114" s="69">
        <f t="shared" si="9"/>
        <v>7.7480136332158525</v>
      </c>
      <c r="R114" s="70">
        <f t="shared" si="10"/>
        <v>8.5614863207311327</v>
      </c>
      <c r="S114" s="250">
        <v>0.58799999999999997</v>
      </c>
      <c r="T114" s="251">
        <v>0.23400000000000001</v>
      </c>
      <c r="U114" s="251">
        <v>0.52200000000000002</v>
      </c>
      <c r="V114" s="252">
        <v>0.503</v>
      </c>
      <c r="W114" s="101">
        <v>7</v>
      </c>
      <c r="X114" s="101">
        <v>7.5</v>
      </c>
      <c r="Y114" s="101">
        <v>8</v>
      </c>
      <c r="Z114" s="253">
        <v>55</v>
      </c>
      <c r="AA114" s="222">
        <v>55</v>
      </c>
      <c r="AB114" s="221">
        <v>59</v>
      </c>
      <c r="AC114" s="222">
        <v>39</v>
      </c>
      <c r="AD114" s="109">
        <v>38</v>
      </c>
      <c r="AE114" s="109">
        <v>21</v>
      </c>
      <c r="AF114" s="197"/>
      <c r="AG114" s="197"/>
      <c r="AH114" s="107"/>
      <c r="AI114" s="88"/>
      <c r="AJ114" s="88"/>
      <c r="AK114" s="88"/>
      <c r="AL114" s="88"/>
      <c r="AM114" s="88"/>
      <c r="AN114" s="88"/>
      <c r="AO114" s="107"/>
      <c r="AP114" s="88"/>
      <c r="AQ114" s="88"/>
      <c r="AR114" s="88"/>
      <c r="AS114" s="88"/>
      <c r="AT114" s="107"/>
      <c r="AU114" s="88"/>
      <c r="AV114" s="88"/>
      <c r="AW114" s="107"/>
    </row>
    <row r="115" spans="3:49" ht="15" x14ac:dyDescent="0.2">
      <c r="C115" s="124" t="s">
        <v>79</v>
      </c>
      <c r="D115" s="191" t="s">
        <v>197</v>
      </c>
      <c r="E115" s="101">
        <v>6</v>
      </c>
      <c r="F115" s="101">
        <v>6</v>
      </c>
      <c r="G115" s="101">
        <v>6.5</v>
      </c>
      <c r="H115" s="101">
        <v>6.6135519207498987</v>
      </c>
      <c r="I115" s="101">
        <v>6.9634783758199754</v>
      </c>
      <c r="J115" s="101">
        <v>8.5850487757870262</v>
      </c>
      <c r="K115" s="248">
        <f t="shared" si="15"/>
        <v>5.291051756503018E-2</v>
      </c>
      <c r="L115" s="249">
        <f t="shared" si="11"/>
        <v>0.23286787327405256</v>
      </c>
      <c r="M115" s="100">
        <v>0.32514435385859553</v>
      </c>
      <c r="N115" s="214">
        <v>0.41797300426183831</v>
      </c>
      <c r="O115" s="68">
        <v>6.326195442257128</v>
      </c>
      <c r="P115" s="69">
        <v>7.6007613093828228</v>
      </c>
      <c r="Q115" s="69">
        <f t="shared" si="9"/>
        <v>7.7658216874338226</v>
      </c>
      <c r="R115" s="70">
        <f t="shared" si="10"/>
        <v>9.4042758641402298</v>
      </c>
      <c r="S115" s="250">
        <v>0.46</v>
      </c>
      <c r="T115" s="251">
        <v>0.69600000000000006</v>
      </c>
      <c r="U115" s="251">
        <v>4.0000000000000001E-3</v>
      </c>
      <c r="V115" s="252">
        <v>6.0000000000000001E-3</v>
      </c>
      <c r="W115" s="101">
        <v>7</v>
      </c>
      <c r="X115" s="101">
        <v>6.6</v>
      </c>
      <c r="Y115" s="101">
        <v>8.4</v>
      </c>
      <c r="Z115" s="253">
        <v>37</v>
      </c>
      <c r="AA115" s="222">
        <v>37</v>
      </c>
      <c r="AB115" s="221">
        <v>36</v>
      </c>
      <c r="AC115" s="222">
        <v>23</v>
      </c>
      <c r="AD115" s="109">
        <v>22</v>
      </c>
      <c r="AE115" s="109">
        <v>16</v>
      </c>
      <c r="AF115" s="197"/>
      <c r="AG115" s="197"/>
      <c r="AH115" s="107"/>
      <c r="AI115" s="88"/>
      <c r="AJ115" s="88"/>
      <c r="AK115" s="88"/>
      <c r="AL115" s="88"/>
      <c r="AM115" s="88"/>
      <c r="AN115" s="88"/>
      <c r="AO115" s="107"/>
      <c r="AP115" s="88"/>
      <c r="AQ115" s="88"/>
      <c r="AR115" s="88"/>
      <c r="AS115" s="88"/>
      <c r="AT115" s="107"/>
      <c r="AU115" s="88"/>
      <c r="AV115" s="88"/>
      <c r="AW115" s="107"/>
    </row>
    <row r="116" spans="3:49" ht="15" x14ac:dyDescent="0.2">
      <c r="C116" s="124" t="s">
        <v>79</v>
      </c>
      <c r="D116" s="191" t="s">
        <v>198</v>
      </c>
      <c r="E116" s="101">
        <v>5.5</v>
      </c>
      <c r="F116" s="101">
        <v>5.75</v>
      </c>
      <c r="G116" s="101">
        <v>6.5</v>
      </c>
      <c r="H116" s="101">
        <v>6.916863644135602</v>
      </c>
      <c r="I116" s="101">
        <v>6.6706691204604978</v>
      </c>
      <c r="J116" s="101">
        <v>7.3465870124347976</v>
      </c>
      <c r="K116" s="248">
        <f t="shared" si="15"/>
        <v>-3.5593375313078157E-2</v>
      </c>
      <c r="L116" s="249">
        <f t="shared" si="11"/>
        <v>0.10132685039063061</v>
      </c>
      <c r="M116" s="100">
        <v>0.2085828745617645</v>
      </c>
      <c r="N116" s="214">
        <v>0.37085765035306578</v>
      </c>
      <c r="O116" s="68">
        <f t="shared" si="16"/>
        <v>6.2618466863194397</v>
      </c>
      <c r="P116" s="69">
        <f t="shared" si="17"/>
        <v>7.0794915546015558</v>
      </c>
      <c r="Q116" s="69">
        <f t="shared" si="9"/>
        <v>6.6197060177427884</v>
      </c>
      <c r="R116" s="70">
        <f t="shared" si="10"/>
        <v>8.0734680071268059</v>
      </c>
      <c r="S116" s="250">
        <v>0.496</v>
      </c>
      <c r="T116" s="251">
        <v>2.9000000000000001E-2</v>
      </c>
      <c r="U116" s="251">
        <v>0.14899999999999999</v>
      </c>
      <c r="V116" s="252">
        <v>0.23100000000000001</v>
      </c>
      <c r="W116" s="101">
        <v>6.5</v>
      </c>
      <c r="X116" s="101">
        <v>6.5</v>
      </c>
      <c r="Y116" s="101">
        <v>6.56</v>
      </c>
      <c r="Z116" s="253">
        <v>40</v>
      </c>
      <c r="AA116" s="222">
        <v>53</v>
      </c>
      <c r="AB116" s="221">
        <v>34</v>
      </c>
      <c r="AC116" s="222">
        <v>43</v>
      </c>
      <c r="AD116" s="109">
        <v>34</v>
      </c>
      <c r="AE116" s="109">
        <v>21</v>
      </c>
      <c r="AF116" s="197"/>
      <c r="AG116" s="197"/>
      <c r="AH116" s="107"/>
      <c r="AI116" s="88"/>
      <c r="AJ116" s="88"/>
      <c r="AK116" s="88"/>
      <c r="AL116" s="88"/>
      <c r="AM116" s="88"/>
      <c r="AN116" s="88"/>
      <c r="AO116" s="107"/>
      <c r="AP116" s="88"/>
      <c r="AQ116" s="88"/>
      <c r="AR116" s="88"/>
      <c r="AS116" s="88"/>
      <c r="AT116" s="107"/>
      <c r="AU116" s="88"/>
      <c r="AV116" s="88"/>
      <c r="AW116" s="107"/>
    </row>
    <row r="117" spans="3:49" ht="15" x14ac:dyDescent="0.2">
      <c r="C117" s="124" t="s">
        <v>79</v>
      </c>
      <c r="D117" s="191" t="s">
        <v>199</v>
      </c>
      <c r="E117" s="101">
        <v>7.5</v>
      </c>
      <c r="F117" s="101">
        <v>8.25</v>
      </c>
      <c r="G117" s="101">
        <v>9.25</v>
      </c>
      <c r="H117" s="101">
        <v>8.5087368203439713</v>
      </c>
      <c r="I117" s="101">
        <v>9.0548275875294113</v>
      </c>
      <c r="J117" s="101">
        <v>9.3364407255644153</v>
      </c>
      <c r="K117" s="248">
        <f t="shared" si="15"/>
        <v>6.4180004472551566E-2</v>
      </c>
      <c r="L117" s="249">
        <f t="shared" si="11"/>
        <v>3.1100883513546895E-2</v>
      </c>
      <c r="M117" s="100">
        <v>0.37177509501062778</v>
      </c>
      <c r="N117" s="214">
        <v>0.52018783187881523</v>
      </c>
      <c r="O117" s="68">
        <f t="shared" si="16"/>
        <v>8.3261484013085809</v>
      </c>
      <c r="P117" s="69">
        <f t="shared" si="17"/>
        <v>9.7835067737502417</v>
      </c>
      <c r="Q117" s="69">
        <f t="shared" si="9"/>
        <v>8.3168725750819377</v>
      </c>
      <c r="R117" s="70">
        <f t="shared" si="10"/>
        <v>10.356008876046893</v>
      </c>
      <c r="S117" s="250">
        <v>0.217</v>
      </c>
      <c r="T117" s="251">
        <v>0.621</v>
      </c>
      <c r="U117" s="251">
        <v>0.64400000000000002</v>
      </c>
      <c r="V117" s="252">
        <v>0.82900000000000007</v>
      </c>
      <c r="W117" s="101">
        <v>8.3800000000000008</v>
      </c>
      <c r="X117" s="101">
        <v>9</v>
      </c>
      <c r="Y117" s="101">
        <v>9.6</v>
      </c>
      <c r="Z117" s="253">
        <v>38</v>
      </c>
      <c r="AA117" s="222">
        <v>39</v>
      </c>
      <c r="AB117" s="221">
        <v>36</v>
      </c>
      <c r="AC117" s="222">
        <v>38</v>
      </c>
      <c r="AD117" s="109">
        <v>32</v>
      </c>
      <c r="AE117" s="109">
        <v>24</v>
      </c>
      <c r="AF117" s="197"/>
      <c r="AG117" s="197"/>
      <c r="AH117" s="107"/>
      <c r="AI117" s="88"/>
      <c r="AJ117" s="88"/>
      <c r="AK117" s="88"/>
      <c r="AL117" s="88"/>
      <c r="AM117" s="88"/>
      <c r="AN117" s="88"/>
      <c r="AO117" s="107"/>
      <c r="AP117" s="88"/>
      <c r="AQ117" s="88"/>
      <c r="AR117" s="88"/>
      <c r="AS117" s="88"/>
      <c r="AT117" s="107"/>
      <c r="AU117" s="88"/>
      <c r="AV117" s="88"/>
      <c r="AW117" s="107"/>
    </row>
    <row r="118" spans="3:49" ht="15" x14ac:dyDescent="0.2">
      <c r="C118" s="124" t="s">
        <v>79</v>
      </c>
      <c r="D118" s="191" t="s">
        <v>200</v>
      </c>
      <c r="E118" s="101">
        <v>7.25</v>
      </c>
      <c r="F118" s="101">
        <v>6.5</v>
      </c>
      <c r="G118" s="101">
        <v>7.25</v>
      </c>
      <c r="H118" s="101">
        <v>7.7445322388117139</v>
      </c>
      <c r="I118" s="101">
        <v>7.9554431371960561</v>
      </c>
      <c r="J118" s="101">
        <v>8.3861716125987407</v>
      </c>
      <c r="K118" s="248">
        <f t="shared" si="15"/>
        <v>2.7233523198129772E-2</v>
      </c>
      <c r="L118" s="249">
        <f t="shared" si="11"/>
        <v>5.4142612545213575E-2</v>
      </c>
      <c r="M118" s="100">
        <v>0.40234722050730332</v>
      </c>
      <c r="N118" s="214">
        <v>0.39761600339922132</v>
      </c>
      <c r="O118" s="68">
        <f t="shared" si="16"/>
        <v>7.1668425850017421</v>
      </c>
      <c r="P118" s="69">
        <f t="shared" si="17"/>
        <v>8.7440436893903701</v>
      </c>
      <c r="Q118" s="69">
        <f t="shared" si="9"/>
        <v>7.6068442459362666</v>
      </c>
      <c r="R118" s="70">
        <f t="shared" si="10"/>
        <v>9.1654989792612138</v>
      </c>
      <c r="S118" s="250">
        <v>0.76100000000000001</v>
      </c>
      <c r="T118" s="251">
        <v>0.58799999999999997</v>
      </c>
      <c r="U118" s="251">
        <v>0.44600000000000001</v>
      </c>
      <c r="V118" s="252">
        <v>0.51800000000000002</v>
      </c>
      <c r="W118" s="101">
        <v>7</v>
      </c>
      <c r="X118" s="101">
        <v>8</v>
      </c>
      <c r="Y118" s="101">
        <v>8</v>
      </c>
      <c r="Z118" s="253">
        <v>49</v>
      </c>
      <c r="AA118" s="222">
        <v>53</v>
      </c>
      <c r="AB118" s="221">
        <v>45</v>
      </c>
      <c r="AC118" s="222">
        <v>32</v>
      </c>
      <c r="AD118" s="109">
        <v>27</v>
      </c>
      <c r="AE118" s="109">
        <v>17</v>
      </c>
      <c r="AF118" s="197"/>
      <c r="AG118" s="197"/>
      <c r="AH118" s="107"/>
      <c r="AI118" s="88"/>
      <c r="AJ118" s="88"/>
      <c r="AK118" s="88"/>
      <c r="AL118" s="88"/>
      <c r="AM118" s="88"/>
      <c r="AN118" s="88"/>
      <c r="AO118" s="107"/>
      <c r="AP118" s="88"/>
      <c r="AQ118" s="88"/>
      <c r="AR118" s="88"/>
      <c r="AS118" s="88"/>
      <c r="AT118" s="107"/>
      <c r="AU118" s="88"/>
      <c r="AV118" s="88"/>
      <c r="AW118" s="107"/>
    </row>
    <row r="119" spans="3:49" ht="15" x14ac:dyDescent="0.2">
      <c r="C119" s="124" t="s">
        <v>79</v>
      </c>
      <c r="D119" s="191" t="s">
        <v>201</v>
      </c>
      <c r="E119" s="101">
        <v>6</v>
      </c>
      <c r="F119" s="101">
        <v>5.75</v>
      </c>
      <c r="G119" s="101">
        <v>6.5</v>
      </c>
      <c r="H119" s="101">
        <v>6.8223651294129875</v>
      </c>
      <c r="I119" s="101">
        <v>6.7571403860390404</v>
      </c>
      <c r="J119" s="101">
        <v>7.2187919048833393</v>
      </c>
      <c r="K119" s="248">
        <f t="shared" si="15"/>
        <v>-9.5604298709762725E-3</v>
      </c>
      <c r="L119" s="249">
        <f t="shared" si="11"/>
        <v>6.8320545744190664E-2</v>
      </c>
      <c r="M119" s="100">
        <v>0.23862630494134901</v>
      </c>
      <c r="N119" s="214">
        <v>0.2024332656781985</v>
      </c>
      <c r="O119" s="68">
        <f t="shared" si="16"/>
        <v>6.2894328283539966</v>
      </c>
      <c r="P119" s="69">
        <f t="shared" si="17"/>
        <v>7.2248479437240842</v>
      </c>
      <c r="Q119" s="69">
        <f t="shared" si="9"/>
        <v>6.8220227041540706</v>
      </c>
      <c r="R119" s="70">
        <f t="shared" si="10"/>
        <v>7.615561105612608</v>
      </c>
      <c r="S119" s="250">
        <v>0.91</v>
      </c>
      <c r="T119" s="251">
        <v>0.23400000000000001</v>
      </c>
      <c r="U119" s="251">
        <v>0.1</v>
      </c>
      <c r="V119" s="252">
        <v>0.159</v>
      </c>
      <c r="W119" s="101">
        <v>6.5</v>
      </c>
      <c r="X119" s="101">
        <v>6.5</v>
      </c>
      <c r="Y119" s="101">
        <v>7</v>
      </c>
      <c r="Z119" s="253">
        <v>47</v>
      </c>
      <c r="AA119" s="222">
        <v>55</v>
      </c>
      <c r="AB119" s="221">
        <v>53</v>
      </c>
      <c r="AC119" s="222">
        <v>43</v>
      </c>
      <c r="AD119" s="109">
        <v>30</v>
      </c>
      <c r="AE119" s="109">
        <v>24</v>
      </c>
      <c r="AF119" s="197"/>
      <c r="AG119" s="197"/>
      <c r="AH119" s="107"/>
      <c r="AI119" s="88"/>
      <c r="AJ119" s="88"/>
      <c r="AK119" s="88"/>
      <c r="AL119" s="88"/>
      <c r="AM119" s="88"/>
      <c r="AN119" s="88"/>
      <c r="AO119" s="107"/>
      <c r="AP119" s="88"/>
      <c r="AQ119" s="88"/>
      <c r="AR119" s="88"/>
      <c r="AS119" s="88"/>
      <c r="AT119" s="107"/>
      <c r="AU119" s="88"/>
      <c r="AV119" s="88"/>
      <c r="AW119" s="107"/>
    </row>
    <row r="120" spans="3:49" ht="15" x14ac:dyDescent="0.25">
      <c r="C120" s="124" t="s">
        <v>79</v>
      </c>
      <c r="D120" s="191" t="s">
        <v>202</v>
      </c>
      <c r="E120" s="101">
        <v>6.75</v>
      </c>
      <c r="F120" s="101">
        <v>6.75</v>
      </c>
      <c r="G120" s="101">
        <v>7.5</v>
      </c>
      <c r="H120" s="101">
        <v>7.13870856463517</v>
      </c>
      <c r="I120" s="101">
        <v>7.7251734895524811</v>
      </c>
      <c r="J120" s="239" t="s">
        <v>44</v>
      </c>
      <c r="K120" s="248">
        <f t="shared" si="15"/>
        <v>8.215280391507096E-2</v>
      </c>
      <c r="L120" s="201" t="s">
        <v>44</v>
      </c>
      <c r="M120" s="100">
        <v>0.35326850006205568</v>
      </c>
      <c r="N120" s="201" t="s">
        <v>44</v>
      </c>
      <c r="O120" s="68">
        <f t="shared" si="16"/>
        <v>7.0327672294308519</v>
      </c>
      <c r="P120" s="69">
        <f t="shared" si="17"/>
        <v>8.4175797496741094</v>
      </c>
      <c r="Q120" s="201" t="s">
        <v>44</v>
      </c>
      <c r="R120" s="201" t="s">
        <v>44</v>
      </c>
      <c r="S120" s="250">
        <v>0.34799999999999998</v>
      </c>
      <c r="T120" s="251">
        <v>0.998</v>
      </c>
      <c r="U120" s="201" t="s">
        <v>44</v>
      </c>
      <c r="V120" s="254" t="s">
        <v>44</v>
      </c>
      <c r="W120" s="101">
        <v>7.16</v>
      </c>
      <c r="X120" s="101">
        <v>7.4</v>
      </c>
      <c r="Y120" s="201" t="s">
        <v>44</v>
      </c>
      <c r="Z120" s="253">
        <v>19</v>
      </c>
      <c r="AA120" s="222">
        <v>34</v>
      </c>
      <c r="AB120" s="221">
        <v>20</v>
      </c>
      <c r="AC120" s="222">
        <v>15</v>
      </c>
      <c r="AD120" s="109">
        <v>26</v>
      </c>
      <c r="AE120" s="109">
        <v>8</v>
      </c>
      <c r="AF120" s="197"/>
      <c r="AG120" s="197"/>
      <c r="AH120" s="107"/>
      <c r="AI120" s="88"/>
      <c r="AJ120" s="88"/>
      <c r="AK120" s="88"/>
      <c r="AL120" s="88"/>
      <c r="AM120" s="88"/>
      <c r="AN120" s="88"/>
      <c r="AO120" s="107"/>
      <c r="AP120" s="88"/>
      <c r="AQ120" s="88"/>
      <c r="AR120" s="88"/>
      <c r="AS120" s="88"/>
      <c r="AT120" s="107"/>
      <c r="AU120" s="88"/>
      <c r="AV120" s="88"/>
      <c r="AW120" s="107"/>
    </row>
    <row r="121" spans="3:49" ht="15" x14ac:dyDescent="0.2">
      <c r="C121" s="124" t="s">
        <v>79</v>
      </c>
      <c r="D121" s="191" t="s">
        <v>203</v>
      </c>
      <c r="E121" s="101">
        <v>5.5</v>
      </c>
      <c r="F121" s="101">
        <v>5.75</v>
      </c>
      <c r="G121" s="101">
        <v>6.25</v>
      </c>
      <c r="H121" s="101">
        <v>6.4300842523876245</v>
      </c>
      <c r="I121" s="101">
        <v>7.1542882431613943</v>
      </c>
      <c r="J121" s="101">
        <v>7.6506039820565954</v>
      </c>
      <c r="K121" s="248">
        <f t="shared" si="15"/>
        <v>0.11262744971107619</v>
      </c>
      <c r="L121" s="249">
        <f t="shared" si="11"/>
        <v>6.9373181793397354E-2</v>
      </c>
      <c r="M121" s="100">
        <v>0.18813671128789211</v>
      </c>
      <c r="N121" s="214">
        <v>0.31282753768106653</v>
      </c>
      <c r="O121" s="68">
        <f t="shared" si="16"/>
        <v>6.7855402890371259</v>
      </c>
      <c r="P121" s="69">
        <f t="shared" si="17"/>
        <v>7.5230361972856628</v>
      </c>
      <c r="Q121" s="69">
        <f t="shared" si="9"/>
        <v>7.0374620082017048</v>
      </c>
      <c r="R121" s="70">
        <f t="shared" si="10"/>
        <v>8.2637459559114852</v>
      </c>
      <c r="S121" s="250">
        <v>2.4E-2</v>
      </c>
      <c r="T121" s="251">
        <v>0.48199999999999998</v>
      </c>
      <c r="U121" s="251">
        <v>0.215</v>
      </c>
      <c r="V121" s="252">
        <v>0.56900000000000006</v>
      </c>
      <c r="W121" s="101">
        <v>6.47</v>
      </c>
      <c r="X121" s="101">
        <v>7</v>
      </c>
      <c r="Y121" s="101">
        <v>7.86</v>
      </c>
      <c r="Z121" s="253">
        <v>48</v>
      </c>
      <c r="AA121" s="222">
        <v>62</v>
      </c>
      <c r="AB121" s="221">
        <v>48</v>
      </c>
      <c r="AC121" s="222">
        <v>47</v>
      </c>
      <c r="AD121" s="109">
        <v>54</v>
      </c>
      <c r="AE121" s="109">
        <v>31</v>
      </c>
      <c r="AF121" s="197"/>
      <c r="AG121" s="197"/>
      <c r="AH121" s="107"/>
      <c r="AI121" s="88"/>
      <c r="AJ121" s="88"/>
      <c r="AK121" s="88"/>
      <c r="AL121" s="88"/>
      <c r="AM121" s="88"/>
      <c r="AN121" s="88"/>
      <c r="AO121" s="107"/>
      <c r="AP121" s="88"/>
      <c r="AQ121" s="88"/>
      <c r="AR121" s="88"/>
      <c r="AS121" s="88"/>
      <c r="AT121" s="107"/>
      <c r="AU121" s="88"/>
      <c r="AV121" s="88"/>
      <c r="AW121" s="107"/>
    </row>
    <row r="122" spans="3:49" ht="15" x14ac:dyDescent="0.2">
      <c r="C122" s="124" t="s">
        <v>79</v>
      </c>
      <c r="D122" s="191" t="s">
        <v>204</v>
      </c>
      <c r="E122" s="101">
        <v>7.5</v>
      </c>
      <c r="F122" s="101">
        <v>7.75</v>
      </c>
      <c r="G122" s="101">
        <v>8.25</v>
      </c>
      <c r="H122" s="101">
        <v>8.604675997489176</v>
      </c>
      <c r="I122" s="101">
        <v>8.5907635409324357</v>
      </c>
      <c r="J122" s="101">
        <v>10.60524244214939</v>
      </c>
      <c r="K122" s="248">
        <f t="shared" si="15"/>
        <v>-1.6168483927575528E-3</v>
      </c>
      <c r="L122" s="249">
        <f t="shared" si="11"/>
        <v>0.23449358041558943</v>
      </c>
      <c r="M122" s="100">
        <v>0.3484925128593922</v>
      </c>
      <c r="N122" s="214">
        <v>0.67548541932756612</v>
      </c>
      <c r="O122" s="68">
        <f t="shared" si="16"/>
        <v>7.9077182157280266</v>
      </c>
      <c r="P122" s="69">
        <f t="shared" si="17"/>
        <v>9.2738088661368447</v>
      </c>
      <c r="Q122" s="69">
        <f t="shared" si="9"/>
        <v>9.2812910202673606</v>
      </c>
      <c r="R122" s="70">
        <f t="shared" si="10"/>
        <v>11.929193864031419</v>
      </c>
      <c r="S122" s="250">
        <v>0.97499999999999998</v>
      </c>
      <c r="T122" s="251">
        <v>7.2999999999999995E-2</v>
      </c>
      <c r="U122" s="251">
        <v>1.2E-2</v>
      </c>
      <c r="V122" s="252">
        <v>1.7999999999999999E-2</v>
      </c>
      <c r="W122" s="101">
        <v>8.3000000000000007</v>
      </c>
      <c r="X122" s="101">
        <v>8.5</v>
      </c>
      <c r="Y122" s="101">
        <v>10</v>
      </c>
      <c r="Z122" s="253">
        <v>54</v>
      </c>
      <c r="AA122" s="222">
        <v>51</v>
      </c>
      <c r="AB122" s="221">
        <v>51</v>
      </c>
      <c r="AC122" s="222">
        <v>46</v>
      </c>
      <c r="AD122" s="109">
        <v>38</v>
      </c>
      <c r="AE122" s="109">
        <v>30</v>
      </c>
      <c r="AF122" s="197"/>
      <c r="AG122" s="197"/>
      <c r="AH122" s="107"/>
      <c r="AI122" s="88"/>
      <c r="AJ122" s="88"/>
      <c r="AK122" s="88"/>
      <c r="AL122" s="88"/>
      <c r="AM122" s="88"/>
      <c r="AN122" s="88"/>
      <c r="AO122" s="107"/>
      <c r="AP122" s="88"/>
      <c r="AQ122" s="88"/>
      <c r="AR122" s="88"/>
      <c r="AS122" s="88"/>
      <c r="AT122" s="107"/>
      <c r="AU122" s="88"/>
      <c r="AV122" s="88"/>
      <c r="AW122" s="107"/>
    </row>
    <row r="123" spans="3:49" ht="15" x14ac:dyDescent="0.2">
      <c r="C123" s="124" t="s">
        <v>79</v>
      </c>
      <c r="D123" s="191" t="s">
        <v>205</v>
      </c>
      <c r="E123" s="101">
        <v>7.5</v>
      </c>
      <c r="F123" s="101">
        <v>6.75</v>
      </c>
      <c r="G123" s="101">
        <v>9.25</v>
      </c>
      <c r="H123" s="101">
        <v>7.9668611815289978</v>
      </c>
      <c r="I123" s="101">
        <v>8.9948770764071586</v>
      </c>
      <c r="J123" s="101">
        <v>11.3046845033446</v>
      </c>
      <c r="K123" s="248">
        <f t="shared" si="15"/>
        <v>0.12903650150972812</v>
      </c>
      <c r="L123" s="249">
        <f t="shared" si="11"/>
        <v>0.2567914388731205</v>
      </c>
      <c r="M123" s="100">
        <v>0.50204052048666981</v>
      </c>
      <c r="N123" s="214">
        <v>1.115178505423384</v>
      </c>
      <c r="O123" s="68">
        <f t="shared" si="16"/>
        <v>8.0108776562532853</v>
      </c>
      <c r="P123" s="69">
        <f t="shared" si="17"/>
        <v>9.9788764965610319</v>
      </c>
      <c r="Q123" s="69">
        <f t="shared" si="9"/>
        <v>9.1189346327147671</v>
      </c>
      <c r="R123" s="70">
        <f t="shared" si="10"/>
        <v>13.490434373974432</v>
      </c>
      <c r="S123" s="250">
        <v>0.313</v>
      </c>
      <c r="T123" s="251">
        <v>0.44500000000000001</v>
      </c>
      <c r="U123" s="251">
        <v>7.1000000000000008E-2</v>
      </c>
      <c r="V123" s="252">
        <v>0.122</v>
      </c>
      <c r="W123" s="101">
        <v>7</v>
      </c>
      <c r="X123" s="101">
        <v>9</v>
      </c>
      <c r="Y123" s="101">
        <v>10.39</v>
      </c>
      <c r="Z123" s="253">
        <v>17</v>
      </c>
      <c r="AA123" s="222">
        <v>24</v>
      </c>
      <c r="AB123" s="221">
        <v>21</v>
      </c>
      <c r="AC123" s="222">
        <v>19</v>
      </c>
      <c r="AD123" s="109">
        <v>20</v>
      </c>
      <c r="AE123" s="109">
        <v>16</v>
      </c>
      <c r="AF123" s="197"/>
      <c r="AG123" s="197"/>
      <c r="AH123" s="107"/>
      <c r="AI123" s="88"/>
      <c r="AJ123" s="88"/>
      <c r="AK123" s="88"/>
      <c r="AL123" s="88"/>
      <c r="AM123" s="88"/>
      <c r="AN123" s="88"/>
      <c r="AO123" s="107"/>
      <c r="AP123" s="88"/>
      <c r="AQ123" s="88"/>
      <c r="AR123" s="88"/>
      <c r="AS123" s="88"/>
      <c r="AT123" s="107"/>
      <c r="AU123" s="88"/>
      <c r="AV123" s="88"/>
      <c r="AW123" s="107"/>
    </row>
    <row r="124" spans="3:49" ht="15" x14ac:dyDescent="0.2">
      <c r="C124" s="124" t="s">
        <v>80</v>
      </c>
      <c r="D124" s="191" t="s">
        <v>206</v>
      </c>
      <c r="E124" s="101">
        <v>5.25</v>
      </c>
      <c r="F124" s="101">
        <v>5.25</v>
      </c>
      <c r="G124" s="101">
        <v>6</v>
      </c>
      <c r="H124" s="101">
        <v>5.623061502934295</v>
      </c>
      <c r="I124" s="101">
        <v>5.9884967014883594</v>
      </c>
      <c r="J124" s="101">
        <v>7.0442629723298742</v>
      </c>
      <c r="K124" s="248">
        <f t="shared" si="15"/>
        <v>6.498865402118903E-2</v>
      </c>
      <c r="L124" s="249">
        <f t="shared" si="11"/>
        <v>0.17629904857075696</v>
      </c>
      <c r="M124" s="100">
        <v>0.26280938593081737</v>
      </c>
      <c r="N124" s="214">
        <v>0.63169920882317387</v>
      </c>
      <c r="O124" s="68">
        <f t="shared" si="16"/>
        <v>5.4733903050639574</v>
      </c>
      <c r="P124" s="69">
        <f t="shared" si="17"/>
        <v>6.5036030979127615</v>
      </c>
      <c r="Q124" s="69">
        <f t="shared" si="9"/>
        <v>5.8061325230364531</v>
      </c>
      <c r="R124" s="70">
        <f t="shared" si="10"/>
        <v>8.2823934216232953</v>
      </c>
      <c r="S124" s="250">
        <v>0.152</v>
      </c>
      <c r="T124" s="251">
        <v>0.47899999999999998</v>
      </c>
      <c r="U124" s="251">
        <v>8.6000000000000007E-2</v>
      </c>
      <c r="V124" s="252">
        <v>0.14299999999999999</v>
      </c>
      <c r="W124" s="101">
        <v>5.4</v>
      </c>
      <c r="X124" s="101">
        <v>5.75</v>
      </c>
      <c r="Y124" s="101">
        <v>6</v>
      </c>
      <c r="Z124" s="253">
        <v>54</v>
      </c>
      <c r="AA124" s="222">
        <v>56</v>
      </c>
      <c r="AB124" s="221">
        <v>54</v>
      </c>
      <c r="AC124" s="222">
        <v>35</v>
      </c>
      <c r="AD124" s="109">
        <v>25</v>
      </c>
      <c r="AE124" s="109">
        <v>19</v>
      </c>
      <c r="AF124" s="197"/>
      <c r="AG124" s="197"/>
      <c r="AH124" s="107"/>
      <c r="AI124" s="88"/>
      <c r="AJ124" s="88"/>
      <c r="AK124" s="88"/>
      <c r="AL124" s="88"/>
      <c r="AM124" s="88"/>
      <c r="AN124" s="88"/>
      <c r="AO124" s="107"/>
      <c r="AP124" s="88"/>
      <c r="AQ124" s="88"/>
      <c r="AR124" s="88"/>
      <c r="AS124" s="88"/>
      <c r="AT124" s="107"/>
      <c r="AU124" s="88"/>
      <c r="AV124" s="88"/>
      <c r="AW124" s="107"/>
    </row>
    <row r="125" spans="3:49" ht="15" x14ac:dyDescent="0.2">
      <c r="C125" s="124" t="s">
        <v>80</v>
      </c>
      <c r="D125" s="191" t="s">
        <v>207</v>
      </c>
      <c r="E125" s="101">
        <v>5.25</v>
      </c>
      <c r="F125" s="101">
        <v>5.75</v>
      </c>
      <c r="G125" s="101">
        <v>5.5</v>
      </c>
      <c r="H125" s="101">
        <v>5.8990675400682466</v>
      </c>
      <c r="I125" s="101">
        <v>6.4654127772276082</v>
      </c>
      <c r="J125" s="101">
        <v>6.4815098751807847</v>
      </c>
      <c r="K125" s="248">
        <f t="shared" si="15"/>
        <v>9.6005891323090342E-2</v>
      </c>
      <c r="L125" s="249">
        <f t="shared" si="11"/>
        <v>2.4897247102109166E-3</v>
      </c>
      <c r="M125" s="100">
        <v>0.30169934582975488</v>
      </c>
      <c r="N125" s="214">
        <v>0.20310840373711531</v>
      </c>
      <c r="O125" s="68">
        <f t="shared" si="16"/>
        <v>5.8740820594012888</v>
      </c>
      <c r="P125" s="69">
        <f t="shared" si="17"/>
        <v>7.0567434950539276</v>
      </c>
      <c r="Q125" s="69">
        <f t="shared" si="9"/>
        <v>6.0834174038560391</v>
      </c>
      <c r="R125" s="70">
        <f t="shared" si="10"/>
        <v>6.8796023465055303</v>
      </c>
      <c r="S125" s="250">
        <v>8.7999999999999995E-2</v>
      </c>
      <c r="T125" s="251">
        <v>0.86399999999999999</v>
      </c>
      <c r="U125" s="251">
        <v>0.96299999999999997</v>
      </c>
      <c r="V125" s="252">
        <v>0.89100000000000001</v>
      </c>
      <c r="W125" s="101">
        <v>5.83</v>
      </c>
      <c r="X125" s="101">
        <v>6.5</v>
      </c>
      <c r="Y125" s="101">
        <v>6.21</v>
      </c>
      <c r="Z125" s="253">
        <v>50</v>
      </c>
      <c r="AA125" s="222">
        <v>51</v>
      </c>
      <c r="AB125" s="221">
        <v>36</v>
      </c>
      <c r="AC125" s="222">
        <v>29</v>
      </c>
      <c r="AD125" s="109">
        <v>23</v>
      </c>
      <c r="AE125" s="109">
        <v>26</v>
      </c>
      <c r="AF125" s="197"/>
      <c r="AG125" s="197"/>
      <c r="AH125" s="107"/>
      <c r="AI125" s="88"/>
      <c r="AJ125" s="88"/>
      <c r="AK125" s="88"/>
      <c r="AL125" s="88"/>
      <c r="AM125" s="88"/>
      <c r="AN125" s="88"/>
      <c r="AO125" s="107"/>
      <c r="AP125" s="88"/>
      <c r="AQ125" s="88"/>
      <c r="AR125" s="88"/>
      <c r="AS125" s="88"/>
      <c r="AT125" s="107"/>
      <c r="AU125" s="88"/>
      <c r="AV125" s="88"/>
      <c r="AW125" s="107"/>
    </row>
    <row r="126" spans="3:49" ht="15" x14ac:dyDescent="0.2">
      <c r="C126" s="124" t="s">
        <v>80</v>
      </c>
      <c r="D126" s="191" t="s">
        <v>208</v>
      </c>
      <c r="E126" s="101">
        <v>5.75</v>
      </c>
      <c r="F126" s="101">
        <v>5.75</v>
      </c>
      <c r="G126" s="101">
        <v>6.25</v>
      </c>
      <c r="H126" s="101">
        <v>6.4235797427797081</v>
      </c>
      <c r="I126" s="101">
        <v>6.7381922439296904</v>
      </c>
      <c r="J126" s="101">
        <v>7.0044293860149471</v>
      </c>
      <c r="K126" s="248">
        <f t="shared" si="15"/>
        <v>4.8977752864921786E-2</v>
      </c>
      <c r="L126" s="249">
        <f t="shared" si="11"/>
        <v>3.9511657199318595E-2</v>
      </c>
      <c r="M126" s="100">
        <v>0.14502000028747411</v>
      </c>
      <c r="N126" s="214">
        <v>0.13216634465482019</v>
      </c>
      <c r="O126" s="68">
        <f t="shared" si="16"/>
        <v>6.4539530433662415</v>
      </c>
      <c r="P126" s="69">
        <f t="shared" si="17"/>
        <v>7.0224314444931393</v>
      </c>
      <c r="Q126" s="69">
        <f t="shared" si="9"/>
        <v>6.7453833504914993</v>
      </c>
      <c r="R126" s="70">
        <f t="shared" si="10"/>
        <v>7.263475421538395</v>
      </c>
      <c r="S126" s="250">
        <v>0.13300000000000001</v>
      </c>
      <c r="T126" s="251">
        <v>0.14799999999999999</v>
      </c>
      <c r="U126" s="251">
        <v>0.19400000000000001</v>
      </c>
      <c r="V126" s="252">
        <v>0.36099999999999999</v>
      </c>
      <c r="W126" s="101">
        <v>6</v>
      </c>
      <c r="X126" s="101">
        <v>6.5</v>
      </c>
      <c r="Y126" s="101">
        <v>6.75</v>
      </c>
      <c r="Z126" s="253">
        <v>153</v>
      </c>
      <c r="AA126" s="222">
        <v>110</v>
      </c>
      <c r="AB126" s="221">
        <v>142</v>
      </c>
      <c r="AC126" s="222">
        <v>106</v>
      </c>
      <c r="AD126" s="109">
        <v>116</v>
      </c>
      <c r="AE126" s="109">
        <v>85</v>
      </c>
      <c r="AF126" s="197"/>
      <c r="AG126" s="197"/>
      <c r="AH126" s="107"/>
      <c r="AI126" s="88"/>
      <c r="AJ126" s="88"/>
      <c r="AK126" s="88"/>
      <c r="AL126" s="88"/>
      <c r="AM126" s="88"/>
      <c r="AN126" s="88"/>
      <c r="AO126" s="107"/>
      <c r="AP126" s="88"/>
      <c r="AQ126" s="88"/>
      <c r="AR126" s="88"/>
      <c r="AS126" s="88"/>
      <c r="AT126" s="107"/>
      <c r="AU126" s="88"/>
      <c r="AV126" s="88"/>
      <c r="AW126" s="107"/>
    </row>
    <row r="127" spans="3:49" ht="15" x14ac:dyDescent="0.2">
      <c r="C127" s="124" t="s">
        <v>80</v>
      </c>
      <c r="D127" s="191" t="s">
        <v>209</v>
      </c>
      <c r="E127" s="101">
        <v>5.25</v>
      </c>
      <c r="F127" s="101">
        <v>5</v>
      </c>
      <c r="G127" s="101">
        <v>5.5</v>
      </c>
      <c r="H127" s="101">
        <v>5.7080353861523951</v>
      </c>
      <c r="I127" s="101">
        <v>5.9827526074574457</v>
      </c>
      <c r="J127" s="101">
        <v>6.7027097278824801</v>
      </c>
      <c r="K127" s="248">
        <f t="shared" si="15"/>
        <v>4.8128156663413524E-2</v>
      </c>
      <c r="L127" s="249">
        <f t="shared" si="11"/>
        <v>0.12033877508617263</v>
      </c>
      <c r="M127" s="100">
        <v>0.15372449127975421</v>
      </c>
      <c r="N127" s="214">
        <v>0.198812305398859</v>
      </c>
      <c r="O127" s="68">
        <f t="shared" si="16"/>
        <v>5.6814526045491274</v>
      </c>
      <c r="P127" s="69">
        <f t="shared" si="17"/>
        <v>6.2840526103657641</v>
      </c>
      <c r="Q127" s="69">
        <f t="shared" si="9"/>
        <v>6.3130376093007161</v>
      </c>
      <c r="R127" s="70">
        <f t="shared" si="10"/>
        <v>7.0923818464642441</v>
      </c>
      <c r="S127" s="250">
        <v>0.23100000000000001</v>
      </c>
      <c r="T127" s="251">
        <v>0.191</v>
      </c>
      <c r="U127" s="251">
        <v>7.0000000000000001E-3</v>
      </c>
      <c r="V127" s="252">
        <v>1.4E-2</v>
      </c>
      <c r="W127" s="101">
        <v>5.5</v>
      </c>
      <c r="X127" s="101">
        <v>5.6</v>
      </c>
      <c r="Y127" s="101">
        <v>6.38</v>
      </c>
      <c r="Z127" s="253">
        <v>99</v>
      </c>
      <c r="AA127" s="222">
        <v>117</v>
      </c>
      <c r="AB127" s="221">
        <v>101</v>
      </c>
      <c r="AC127" s="222">
        <v>78</v>
      </c>
      <c r="AD127" s="109">
        <v>75</v>
      </c>
      <c r="AE127" s="109">
        <v>49</v>
      </c>
      <c r="AF127" s="197"/>
      <c r="AG127" s="197"/>
      <c r="AH127" s="107"/>
      <c r="AI127" s="88"/>
      <c r="AJ127" s="88"/>
      <c r="AK127" s="88"/>
      <c r="AL127" s="88"/>
      <c r="AM127" s="88"/>
      <c r="AN127" s="88"/>
      <c r="AO127" s="107"/>
      <c r="AP127" s="88"/>
      <c r="AQ127" s="88"/>
      <c r="AR127" s="88"/>
      <c r="AS127" s="88"/>
      <c r="AT127" s="107"/>
      <c r="AU127" s="88"/>
      <c r="AV127" s="88"/>
      <c r="AW127" s="107"/>
    </row>
    <row r="128" spans="3:49" ht="15" x14ac:dyDescent="0.2">
      <c r="C128" s="124" t="s">
        <v>80</v>
      </c>
      <c r="D128" s="191" t="s">
        <v>210</v>
      </c>
      <c r="E128" s="101">
        <v>4.75</v>
      </c>
      <c r="F128" s="101">
        <v>5</v>
      </c>
      <c r="G128" s="101">
        <v>5.25</v>
      </c>
      <c r="H128" s="101">
        <v>5.6532037375352546</v>
      </c>
      <c r="I128" s="101">
        <v>5.9717679242854516</v>
      </c>
      <c r="J128" s="101">
        <v>6.3685021068305181</v>
      </c>
      <c r="K128" s="248">
        <f t="shared" si="15"/>
        <v>5.6351088964836871E-2</v>
      </c>
      <c r="L128" s="249">
        <f t="shared" si="11"/>
        <v>6.6434963242905543E-2</v>
      </c>
      <c r="M128" s="100">
        <v>0.1048324323952733</v>
      </c>
      <c r="N128" s="214">
        <v>9.2411951415177954E-2</v>
      </c>
      <c r="O128" s="68">
        <f t="shared" si="16"/>
        <v>5.7662963567907157</v>
      </c>
      <c r="P128" s="69">
        <f t="shared" si="17"/>
        <v>6.1772394917801874</v>
      </c>
      <c r="Q128" s="69">
        <f t="shared" si="9"/>
        <v>6.1873746820567694</v>
      </c>
      <c r="R128" s="70">
        <f t="shared" si="10"/>
        <v>6.5496295316042668</v>
      </c>
      <c r="S128" s="250">
        <v>1.7000000000000001E-2</v>
      </c>
      <c r="T128" s="251">
        <v>0.13300000000000001</v>
      </c>
      <c r="U128" s="251">
        <v>4.0000000000000001E-3</v>
      </c>
      <c r="V128" s="252">
        <v>4.7E-2</v>
      </c>
      <c r="W128" s="101">
        <v>5.5</v>
      </c>
      <c r="X128" s="101">
        <v>5.85</v>
      </c>
      <c r="Y128" s="101">
        <v>6</v>
      </c>
      <c r="Z128" s="253">
        <v>231</v>
      </c>
      <c r="AA128" s="222">
        <v>309</v>
      </c>
      <c r="AB128" s="221">
        <v>265</v>
      </c>
      <c r="AC128" s="222">
        <v>234</v>
      </c>
      <c r="AD128" s="109">
        <v>200</v>
      </c>
      <c r="AE128" s="109">
        <v>256</v>
      </c>
      <c r="AF128" s="197"/>
      <c r="AG128" s="197"/>
      <c r="AH128" s="107"/>
      <c r="AI128" s="88"/>
      <c r="AJ128" s="88"/>
      <c r="AK128" s="88"/>
      <c r="AL128" s="88"/>
      <c r="AM128" s="88"/>
      <c r="AN128" s="88"/>
      <c r="AO128" s="107"/>
      <c r="AP128" s="88"/>
      <c r="AQ128" s="88"/>
      <c r="AR128" s="88"/>
      <c r="AS128" s="88"/>
      <c r="AT128" s="107"/>
      <c r="AU128" s="88"/>
      <c r="AV128" s="88"/>
      <c r="AW128" s="107"/>
    </row>
    <row r="129" spans="3:49" ht="15" x14ac:dyDescent="0.2">
      <c r="C129" s="124" t="s">
        <v>80</v>
      </c>
      <c r="D129" s="191" t="s">
        <v>211</v>
      </c>
      <c r="E129" s="101">
        <v>4.5</v>
      </c>
      <c r="F129" s="101">
        <v>4.5</v>
      </c>
      <c r="G129" s="101">
        <v>5</v>
      </c>
      <c r="H129" s="101">
        <v>5.3535350348641462</v>
      </c>
      <c r="I129" s="101">
        <v>5.6381085909022133</v>
      </c>
      <c r="J129" s="101">
        <v>5.8663697989833494</v>
      </c>
      <c r="K129" s="248">
        <f t="shared" si="15"/>
        <v>5.3156195707102283E-2</v>
      </c>
      <c r="L129" s="249">
        <f t="shared" si="11"/>
        <v>4.0485422442814167E-2</v>
      </c>
      <c r="M129" s="100">
        <v>0.1627748956893128</v>
      </c>
      <c r="N129" s="214">
        <v>0.20779318537802521</v>
      </c>
      <c r="O129" s="68">
        <f t="shared" si="16"/>
        <v>5.3190697953511599</v>
      </c>
      <c r="P129" s="69">
        <f t="shared" si="17"/>
        <v>5.9571473864532667</v>
      </c>
      <c r="Q129" s="69">
        <f t="shared" si="9"/>
        <v>5.4590951556424203</v>
      </c>
      <c r="R129" s="70">
        <f t="shared" si="10"/>
        <v>6.2736444423242785</v>
      </c>
      <c r="S129" s="250">
        <v>0.33800000000000002</v>
      </c>
      <c r="T129" s="251">
        <v>0.61199999999999999</v>
      </c>
      <c r="U129" s="251">
        <v>0.38100000000000001</v>
      </c>
      <c r="V129" s="252">
        <v>0.60599999999999998</v>
      </c>
      <c r="W129" s="101">
        <v>5.05</v>
      </c>
      <c r="X129" s="101">
        <v>5.5</v>
      </c>
      <c r="Y129" s="101">
        <v>5.9</v>
      </c>
      <c r="Z129" s="253">
        <v>25</v>
      </c>
      <c r="AA129" s="222">
        <v>27</v>
      </c>
      <c r="AB129" s="221">
        <v>25</v>
      </c>
      <c r="AC129" s="222">
        <v>23</v>
      </c>
      <c r="AD129" s="109">
        <v>25</v>
      </c>
      <c r="AE129" s="109">
        <v>13</v>
      </c>
      <c r="AF129" s="197"/>
      <c r="AG129" s="197"/>
      <c r="AH129" s="107"/>
      <c r="AI129" s="88"/>
      <c r="AJ129" s="88"/>
      <c r="AK129" s="88"/>
      <c r="AL129" s="88"/>
      <c r="AM129" s="88"/>
      <c r="AN129" s="88"/>
      <c r="AO129" s="107"/>
      <c r="AP129" s="88"/>
      <c r="AQ129" s="88"/>
      <c r="AR129" s="88"/>
      <c r="AS129" s="88"/>
      <c r="AT129" s="107"/>
      <c r="AU129" s="88"/>
      <c r="AV129" s="88"/>
      <c r="AW129" s="107"/>
    </row>
    <row r="130" spans="3:49" ht="15" x14ac:dyDescent="0.2">
      <c r="C130" s="124" t="s">
        <v>80</v>
      </c>
      <c r="D130" s="191" t="s">
        <v>212</v>
      </c>
      <c r="E130" s="101">
        <v>5</v>
      </c>
      <c r="F130" s="101">
        <v>5.25</v>
      </c>
      <c r="G130" s="101">
        <v>5.75</v>
      </c>
      <c r="H130" s="101">
        <v>6.2517115277080766</v>
      </c>
      <c r="I130" s="101">
        <v>6.4739267298172498</v>
      </c>
      <c r="J130" s="101">
        <v>6.5681226424765686</v>
      </c>
      <c r="K130" s="248">
        <f t="shared" si="15"/>
        <v>3.5544698619617732E-2</v>
      </c>
      <c r="L130" s="249">
        <f t="shared" si="11"/>
        <v>1.4550043055859163E-2</v>
      </c>
      <c r="M130" s="100">
        <v>0.19782739428158461</v>
      </c>
      <c r="N130" s="214">
        <v>7.0486942559068164E-2</v>
      </c>
      <c r="O130" s="68">
        <f t="shared" si="16"/>
        <v>6.0861850370253441</v>
      </c>
      <c r="P130" s="69">
        <f t="shared" si="17"/>
        <v>6.8616684226091555</v>
      </c>
      <c r="Q130" s="69">
        <f t="shared" si="9"/>
        <v>6.4299682350607954</v>
      </c>
      <c r="R130" s="70">
        <f t="shared" si="10"/>
        <v>6.7062770498923419</v>
      </c>
      <c r="S130" s="250">
        <v>0.30599999999999999</v>
      </c>
      <c r="T130" s="251">
        <v>7.2000000000000008E-2</v>
      </c>
      <c r="U130" s="251">
        <v>0.57200000000000006</v>
      </c>
      <c r="V130" s="252">
        <v>0.35699999999999998</v>
      </c>
      <c r="W130" s="101">
        <v>5.6</v>
      </c>
      <c r="X130" s="101">
        <v>6</v>
      </c>
      <c r="Y130" s="101">
        <v>6.5</v>
      </c>
      <c r="Z130" s="253">
        <v>264</v>
      </c>
      <c r="AA130" s="222">
        <v>309</v>
      </c>
      <c r="AB130" s="221">
        <v>291</v>
      </c>
      <c r="AC130" s="222">
        <v>249</v>
      </c>
      <c r="AD130" s="109">
        <v>217</v>
      </c>
      <c r="AE130" s="109">
        <v>267</v>
      </c>
      <c r="AF130" s="197"/>
      <c r="AG130" s="197"/>
      <c r="AH130" s="107"/>
      <c r="AI130" s="88"/>
      <c r="AJ130" s="88"/>
      <c r="AK130" s="88"/>
      <c r="AL130" s="88"/>
      <c r="AM130" s="88"/>
      <c r="AN130" s="88"/>
      <c r="AO130" s="107"/>
      <c r="AP130" s="88"/>
      <c r="AQ130" s="88"/>
      <c r="AR130" s="88"/>
      <c r="AS130" s="88"/>
      <c r="AT130" s="107"/>
      <c r="AU130" s="88"/>
      <c r="AV130" s="88"/>
      <c r="AW130" s="107"/>
    </row>
    <row r="131" spans="3:49" ht="15" x14ac:dyDescent="0.2">
      <c r="C131" s="124" t="s">
        <v>80</v>
      </c>
      <c r="D131" s="191" t="s">
        <v>213</v>
      </c>
      <c r="E131" s="101">
        <v>4.5</v>
      </c>
      <c r="F131" s="101">
        <v>4.75</v>
      </c>
      <c r="G131" s="101">
        <v>5</v>
      </c>
      <c r="H131" s="101">
        <v>5.0383793721498398</v>
      </c>
      <c r="I131" s="101">
        <v>5.6899068747580532</v>
      </c>
      <c r="J131" s="101">
        <v>6.0374896432087244</v>
      </c>
      <c r="K131" s="248">
        <f t="shared" si="15"/>
        <v>0.12931291085574048</v>
      </c>
      <c r="L131" s="249">
        <f t="shared" si="11"/>
        <v>6.1087602328368629E-2</v>
      </c>
      <c r="M131" s="100">
        <v>0.34484143625964692</v>
      </c>
      <c r="N131" s="214">
        <v>0.37962452281843317</v>
      </c>
      <c r="O131" s="68">
        <f t="shared" si="16"/>
        <v>5.014017659689145</v>
      </c>
      <c r="P131" s="69">
        <f t="shared" si="17"/>
        <v>6.3657960898269614</v>
      </c>
      <c r="Q131" s="69">
        <f t="shared" si="9"/>
        <v>5.2934255784845954</v>
      </c>
      <c r="R131" s="70">
        <f t="shared" si="10"/>
        <v>6.7815537079328534</v>
      </c>
      <c r="S131" s="250">
        <v>3.5000000000000003E-2</v>
      </c>
      <c r="T131" s="251">
        <v>0.90300000000000002</v>
      </c>
      <c r="U131" s="251">
        <v>0.44400000000000001</v>
      </c>
      <c r="V131" s="252">
        <v>0.45800000000000002</v>
      </c>
      <c r="W131" s="101">
        <v>5</v>
      </c>
      <c r="X131" s="101">
        <v>5.2</v>
      </c>
      <c r="Y131" s="101">
        <v>5.7</v>
      </c>
      <c r="Z131" s="253">
        <v>71</v>
      </c>
      <c r="AA131" s="222">
        <v>73</v>
      </c>
      <c r="AB131" s="221">
        <v>56</v>
      </c>
      <c r="AC131" s="222">
        <v>46</v>
      </c>
      <c r="AD131" s="109">
        <v>45</v>
      </c>
      <c r="AE131" s="109">
        <v>29</v>
      </c>
      <c r="AF131" s="197"/>
      <c r="AG131" s="197"/>
      <c r="AH131" s="107"/>
      <c r="AI131" s="88"/>
      <c r="AJ131" s="88"/>
      <c r="AK131" s="88"/>
      <c r="AL131" s="88"/>
      <c r="AM131" s="88"/>
      <c r="AN131" s="88"/>
      <c r="AO131" s="107"/>
      <c r="AP131" s="88"/>
      <c r="AQ131" s="88"/>
      <c r="AR131" s="88"/>
      <c r="AS131" s="88"/>
      <c r="AT131" s="107"/>
      <c r="AU131" s="88"/>
      <c r="AV131" s="88"/>
      <c r="AW131" s="107"/>
    </row>
    <row r="132" spans="3:49" ht="15" x14ac:dyDescent="0.2">
      <c r="C132" s="124" t="s">
        <v>80</v>
      </c>
      <c r="D132" s="191" t="s">
        <v>214</v>
      </c>
      <c r="E132" s="101">
        <v>5</v>
      </c>
      <c r="F132" s="101">
        <v>5.25</v>
      </c>
      <c r="G132" s="101">
        <v>6</v>
      </c>
      <c r="H132" s="101">
        <v>6.0455934058686323</v>
      </c>
      <c r="I132" s="101">
        <v>6.0633297788959943</v>
      </c>
      <c r="J132" s="101">
        <v>6.5417642153259914</v>
      </c>
      <c r="K132" s="248">
        <f t="shared" si="15"/>
        <v>2.933768752980459E-3</v>
      </c>
      <c r="L132" s="249">
        <f t="shared" si="11"/>
        <v>7.8906220488820233E-2</v>
      </c>
      <c r="M132" s="100">
        <v>0.50258339148860331</v>
      </c>
      <c r="N132" s="214">
        <v>0.44148606701505438</v>
      </c>
      <c r="O132" s="68">
        <f t="shared" si="16"/>
        <v>5.0782663315783321</v>
      </c>
      <c r="P132" s="69">
        <f t="shared" si="17"/>
        <v>7.0483932262136566</v>
      </c>
      <c r="Q132" s="69">
        <f t="shared" si="9"/>
        <v>5.6764515239764846</v>
      </c>
      <c r="R132" s="70">
        <f t="shared" si="10"/>
        <v>7.4070769066754982</v>
      </c>
      <c r="S132" s="250">
        <v>0.96799999999999997</v>
      </c>
      <c r="T132" s="251">
        <v>6.2E-2</v>
      </c>
      <c r="U132" s="251">
        <v>0.37</v>
      </c>
      <c r="V132" s="252">
        <v>0.20599999999999999</v>
      </c>
      <c r="W132" s="101">
        <v>6</v>
      </c>
      <c r="X132" s="101">
        <v>5.5</v>
      </c>
      <c r="Y132" s="101">
        <v>6</v>
      </c>
      <c r="Z132" s="253">
        <v>58</v>
      </c>
      <c r="AA132" s="222">
        <v>75</v>
      </c>
      <c r="AB132" s="221">
        <v>61</v>
      </c>
      <c r="AC132" s="222">
        <v>46</v>
      </c>
      <c r="AD132" s="109">
        <v>39</v>
      </c>
      <c r="AE132" s="109">
        <v>20</v>
      </c>
      <c r="AF132" s="197"/>
      <c r="AG132" s="197"/>
      <c r="AH132" s="107"/>
      <c r="AI132" s="88"/>
      <c r="AJ132" s="88"/>
      <c r="AK132" s="88"/>
      <c r="AL132" s="88"/>
      <c r="AM132" s="88"/>
      <c r="AN132" s="88"/>
      <c r="AO132" s="107"/>
      <c r="AP132" s="88"/>
      <c r="AQ132" s="88"/>
      <c r="AR132" s="88"/>
      <c r="AS132" s="88"/>
      <c r="AT132" s="107"/>
      <c r="AU132" s="88"/>
      <c r="AV132" s="88"/>
      <c r="AW132" s="107"/>
    </row>
    <row r="133" spans="3:49" ht="15" x14ac:dyDescent="0.2">
      <c r="C133" s="124" t="s">
        <v>80</v>
      </c>
      <c r="D133" s="191" t="s">
        <v>215</v>
      </c>
      <c r="E133" s="101">
        <v>5.25</v>
      </c>
      <c r="F133" s="101">
        <v>5.25</v>
      </c>
      <c r="G133" s="101">
        <v>5.5</v>
      </c>
      <c r="H133" s="101">
        <v>6.0028718993784898</v>
      </c>
      <c r="I133" s="101">
        <v>5.9736862792386241</v>
      </c>
      <c r="J133" s="101">
        <v>6.402950131654265</v>
      </c>
      <c r="K133" s="248">
        <f t="shared" si="15"/>
        <v>-4.861942854867074E-3</v>
      </c>
      <c r="L133" s="249">
        <f t="shared" si="11"/>
        <v>7.1859122215295335E-2</v>
      </c>
      <c r="M133" s="100">
        <v>0.12993308224372499</v>
      </c>
      <c r="N133" s="214">
        <v>0.13446458030280339</v>
      </c>
      <c r="O133" s="68">
        <f t="shared" si="16"/>
        <v>5.7190174380409227</v>
      </c>
      <c r="P133" s="69">
        <f t="shared" si="17"/>
        <v>6.2283551204363254</v>
      </c>
      <c r="Q133" s="69">
        <f t="shared" si="9"/>
        <v>6.1393995542607707</v>
      </c>
      <c r="R133" s="70">
        <f t="shared" si="10"/>
        <v>6.6665007090477593</v>
      </c>
      <c r="S133" s="250">
        <v>0.88400000000000001</v>
      </c>
      <c r="T133" s="251">
        <v>2E-3</v>
      </c>
      <c r="U133" s="251">
        <v>2.4E-2</v>
      </c>
      <c r="V133" s="252">
        <v>3.6999999999999998E-2</v>
      </c>
      <c r="W133" s="101">
        <v>5.5</v>
      </c>
      <c r="X133" s="101">
        <v>5.75</v>
      </c>
      <c r="Y133" s="101">
        <v>6</v>
      </c>
      <c r="Z133" s="253">
        <v>189</v>
      </c>
      <c r="AA133" s="222">
        <v>116</v>
      </c>
      <c r="AB133" s="221">
        <v>174</v>
      </c>
      <c r="AC133" s="222">
        <v>155</v>
      </c>
      <c r="AD133" s="109">
        <v>137</v>
      </c>
      <c r="AE133" s="109">
        <v>105</v>
      </c>
      <c r="AF133" s="197"/>
      <c r="AG133" s="197"/>
      <c r="AH133" s="107"/>
      <c r="AI133" s="88"/>
      <c r="AJ133" s="88"/>
      <c r="AK133" s="88"/>
      <c r="AL133" s="88"/>
      <c r="AM133" s="88"/>
      <c r="AN133" s="88"/>
      <c r="AO133" s="107"/>
      <c r="AP133" s="88"/>
      <c r="AQ133" s="88"/>
      <c r="AR133" s="88"/>
      <c r="AS133" s="88"/>
      <c r="AT133" s="107"/>
      <c r="AU133" s="88"/>
      <c r="AV133" s="88"/>
      <c r="AW133" s="107"/>
    </row>
    <row r="134" spans="3:49" ht="15" x14ac:dyDescent="0.2">
      <c r="C134" s="124" t="s">
        <v>80</v>
      </c>
      <c r="D134" s="191" t="s">
        <v>216</v>
      </c>
      <c r="E134" s="101">
        <v>4.5</v>
      </c>
      <c r="F134" s="101">
        <v>5</v>
      </c>
      <c r="G134" s="101">
        <v>5</v>
      </c>
      <c r="H134" s="101">
        <v>5.6187457099478255</v>
      </c>
      <c r="I134" s="101">
        <v>5.6053007585619872</v>
      </c>
      <c r="J134" s="101">
        <v>6.2064589400038761</v>
      </c>
      <c r="K134" s="248">
        <f t="shared" si="15"/>
        <v>-2.3928741537518894E-3</v>
      </c>
      <c r="L134" s="249">
        <f t="shared" si="11"/>
        <v>0.10724815800894039</v>
      </c>
      <c r="M134" s="100">
        <v>0.16685640950943681</v>
      </c>
      <c r="N134" s="214">
        <v>0.243960583462831</v>
      </c>
      <c r="O134" s="68">
        <f t="shared" si="16"/>
        <v>5.2782621959234914</v>
      </c>
      <c r="P134" s="69">
        <f t="shared" si="17"/>
        <v>5.9323393212004829</v>
      </c>
      <c r="Q134" s="69">
        <f t="shared" si="9"/>
        <v>5.7282961964167276</v>
      </c>
      <c r="R134" s="70">
        <f t="shared" si="10"/>
        <v>6.6846216835910246</v>
      </c>
      <c r="S134" s="250">
        <v>0.96799999999999997</v>
      </c>
      <c r="T134" s="251">
        <v>0.14899999999999999</v>
      </c>
      <c r="U134" s="251">
        <v>4.2999999999999997E-2</v>
      </c>
      <c r="V134" s="252">
        <v>0.112</v>
      </c>
      <c r="W134" s="101">
        <v>5.2</v>
      </c>
      <c r="X134" s="101">
        <v>5.55</v>
      </c>
      <c r="Y134" s="101">
        <v>6</v>
      </c>
      <c r="Z134" s="253">
        <v>46</v>
      </c>
      <c r="AA134" s="222">
        <v>57</v>
      </c>
      <c r="AB134" s="221">
        <v>49</v>
      </c>
      <c r="AC134" s="222">
        <v>39</v>
      </c>
      <c r="AD134" s="109">
        <v>31</v>
      </c>
      <c r="AE134" s="109">
        <v>30</v>
      </c>
      <c r="AF134" s="197"/>
      <c r="AG134" s="197"/>
      <c r="AH134" s="107"/>
      <c r="AI134" s="88"/>
      <c r="AJ134" s="88"/>
      <c r="AK134" s="88"/>
      <c r="AL134" s="88"/>
      <c r="AM134" s="88"/>
      <c r="AN134" s="88"/>
      <c r="AO134" s="107"/>
      <c r="AP134" s="88"/>
      <c r="AQ134" s="88"/>
      <c r="AR134" s="88"/>
      <c r="AS134" s="88"/>
      <c r="AT134" s="107"/>
      <c r="AU134" s="88"/>
      <c r="AV134" s="88"/>
      <c r="AW134" s="107"/>
    </row>
    <row r="135" spans="3:49" ht="15" x14ac:dyDescent="0.2">
      <c r="C135" s="124" t="s">
        <v>80</v>
      </c>
      <c r="D135" s="191" t="s">
        <v>217</v>
      </c>
      <c r="E135" s="101">
        <v>5.25</v>
      </c>
      <c r="F135" s="101">
        <v>5.75</v>
      </c>
      <c r="G135" s="101">
        <v>5.75</v>
      </c>
      <c r="H135" s="101">
        <v>5.7341670974780303</v>
      </c>
      <c r="I135" s="101">
        <v>6.5546752979473357</v>
      </c>
      <c r="J135" s="101">
        <v>6.9385725644204124</v>
      </c>
      <c r="K135" s="248">
        <f t="shared" si="15"/>
        <v>0.14309108655556568</v>
      </c>
      <c r="L135" s="249">
        <f t="shared" si="11"/>
        <v>5.8568464343809357E-2</v>
      </c>
      <c r="M135" s="100">
        <v>0.21927834639398139</v>
      </c>
      <c r="N135" s="214">
        <v>0.62663417670451194</v>
      </c>
      <c r="O135" s="68">
        <f t="shared" si="16"/>
        <v>6.1248897390151322</v>
      </c>
      <c r="P135" s="69">
        <f t="shared" si="17"/>
        <v>6.9844608568795392</v>
      </c>
      <c r="Q135" s="69">
        <f t="shared" ref="Q135:Q156" si="18">J135-1.96*N135</f>
        <v>5.7103695780795691</v>
      </c>
      <c r="R135" s="70">
        <f t="shared" ref="R135:R156" si="19">J135+1.96*N135</f>
        <v>8.1667755507612565</v>
      </c>
      <c r="S135" s="250">
        <v>4.0000000000000001E-3</v>
      </c>
      <c r="T135" s="251">
        <v>0.29799999999999999</v>
      </c>
      <c r="U135" s="251">
        <v>0.54200000000000004</v>
      </c>
      <c r="V135" s="252">
        <v>0.91200000000000003</v>
      </c>
      <c r="W135" s="101">
        <v>5.5</v>
      </c>
      <c r="X135" s="101">
        <v>6</v>
      </c>
      <c r="Y135" s="101">
        <v>6.25</v>
      </c>
      <c r="Z135" s="253">
        <v>38</v>
      </c>
      <c r="AA135" s="222">
        <v>35</v>
      </c>
      <c r="AB135" s="221">
        <v>34</v>
      </c>
      <c r="AC135" s="222">
        <v>27</v>
      </c>
      <c r="AD135" s="109">
        <v>28</v>
      </c>
      <c r="AE135" s="109">
        <v>12</v>
      </c>
      <c r="AF135" s="197"/>
      <c r="AG135" s="197"/>
      <c r="AH135" s="107"/>
      <c r="AI135" s="88"/>
      <c r="AJ135" s="88"/>
      <c r="AK135" s="88"/>
      <c r="AL135" s="88"/>
      <c r="AM135" s="88"/>
      <c r="AN135" s="88"/>
      <c r="AO135" s="107"/>
      <c r="AP135" s="88"/>
      <c r="AQ135" s="88"/>
      <c r="AR135" s="88"/>
      <c r="AS135" s="88"/>
      <c r="AT135" s="107"/>
      <c r="AU135" s="88"/>
      <c r="AV135" s="88"/>
      <c r="AW135" s="107"/>
    </row>
    <row r="136" spans="3:49" ht="15" x14ac:dyDescent="0.2">
      <c r="C136" s="124" t="s">
        <v>80</v>
      </c>
      <c r="D136" s="191" t="s">
        <v>218</v>
      </c>
      <c r="E136" s="101">
        <v>5.25</v>
      </c>
      <c r="F136" s="101">
        <v>7.75</v>
      </c>
      <c r="G136" s="101">
        <v>6</v>
      </c>
      <c r="H136" s="101">
        <v>6.2947520414865794</v>
      </c>
      <c r="I136" s="101">
        <v>6.3019828066429966</v>
      </c>
      <c r="J136" s="101">
        <v>7.841177400799781</v>
      </c>
      <c r="K136" s="248">
        <f t="shared" si="15"/>
        <v>1.1486973766021702E-3</v>
      </c>
      <c r="L136" s="249">
        <f t="shared" ref="L136:L156" si="20">J136/I136-1</f>
        <v>0.24423973237983132</v>
      </c>
      <c r="M136" s="100">
        <v>0.69291536579314594</v>
      </c>
      <c r="N136" s="214">
        <v>0.51539459970647095</v>
      </c>
      <c r="O136" s="68">
        <f t="shared" si="16"/>
        <v>4.943868689688431</v>
      </c>
      <c r="P136" s="69">
        <f t="shared" si="17"/>
        <v>7.6600969235975622</v>
      </c>
      <c r="Q136" s="69">
        <f t="shared" si="18"/>
        <v>6.8310039853750979</v>
      </c>
      <c r="R136" s="70">
        <f t="shared" si="19"/>
        <v>8.8513508162244641</v>
      </c>
      <c r="S136" s="250">
        <v>0.99099999999999999</v>
      </c>
      <c r="T136" s="251">
        <v>0.248</v>
      </c>
      <c r="U136" s="251">
        <v>4.1000000000000002E-2</v>
      </c>
      <c r="V136" s="252">
        <v>3.4000000000000002E-2</v>
      </c>
      <c r="W136" s="101">
        <v>6</v>
      </c>
      <c r="X136" s="101">
        <v>6</v>
      </c>
      <c r="Y136" s="101">
        <v>8.15</v>
      </c>
      <c r="Z136" s="253">
        <v>30</v>
      </c>
      <c r="AA136" s="222">
        <v>21</v>
      </c>
      <c r="AB136" s="221">
        <v>23</v>
      </c>
      <c r="AC136" s="222">
        <v>24</v>
      </c>
      <c r="AD136" s="109">
        <v>17</v>
      </c>
      <c r="AE136" s="109">
        <v>14</v>
      </c>
      <c r="AF136" s="197"/>
      <c r="AG136" s="197"/>
      <c r="AH136" s="107"/>
      <c r="AI136" s="88"/>
      <c r="AJ136" s="88"/>
      <c r="AK136" s="88"/>
      <c r="AL136" s="88"/>
      <c r="AM136" s="88"/>
      <c r="AN136" s="88"/>
      <c r="AO136" s="107"/>
      <c r="AP136" s="88"/>
      <c r="AQ136" s="88"/>
      <c r="AR136" s="88"/>
      <c r="AS136" s="88"/>
      <c r="AT136" s="107"/>
      <c r="AU136" s="88"/>
      <c r="AV136" s="88"/>
      <c r="AW136" s="107"/>
    </row>
    <row r="137" spans="3:49" ht="15" x14ac:dyDescent="0.2">
      <c r="C137" s="124" t="s">
        <v>80</v>
      </c>
      <c r="D137" s="191" t="s">
        <v>219</v>
      </c>
      <c r="E137" s="101">
        <v>4.5</v>
      </c>
      <c r="F137" s="101">
        <v>4.75</v>
      </c>
      <c r="G137" s="101">
        <v>4.75</v>
      </c>
      <c r="H137" s="101">
        <v>5.6143868591998176</v>
      </c>
      <c r="I137" s="101">
        <v>6.1072632286958459</v>
      </c>
      <c r="J137" s="101">
        <v>6.238066708263208</v>
      </c>
      <c r="K137" s="248">
        <f t="shared" ref="K137:K156" si="21">I137/H137-1</f>
        <v>8.7788102575866001E-2</v>
      </c>
      <c r="L137" s="249">
        <f t="shared" si="20"/>
        <v>2.1417691471486533E-2</v>
      </c>
      <c r="M137" s="100">
        <v>0.48770527183214768</v>
      </c>
      <c r="N137" s="214">
        <v>0.81619337294390593</v>
      </c>
      <c r="O137" s="68">
        <f t="shared" si="16"/>
        <v>5.1513608959048369</v>
      </c>
      <c r="P137" s="69">
        <f t="shared" si="17"/>
        <v>7.0631655614868549</v>
      </c>
      <c r="Q137" s="69">
        <f t="shared" si="18"/>
        <v>4.6383276972931524</v>
      </c>
      <c r="R137" s="70">
        <f t="shared" si="19"/>
        <v>7.8378057192332635</v>
      </c>
      <c r="S137" s="250">
        <v>0.41099999999999998</v>
      </c>
      <c r="T137" s="251">
        <v>0.89300000000000002</v>
      </c>
      <c r="U137" s="251">
        <v>0.88</v>
      </c>
      <c r="V137" s="252">
        <v>0.96899999999999997</v>
      </c>
      <c r="W137" s="101">
        <v>5</v>
      </c>
      <c r="X137" s="101">
        <v>5.3</v>
      </c>
      <c r="Y137" s="101">
        <v>5</v>
      </c>
      <c r="Z137" s="253">
        <v>59</v>
      </c>
      <c r="AA137" s="222">
        <v>62</v>
      </c>
      <c r="AB137" s="221">
        <v>47</v>
      </c>
      <c r="AC137" s="222">
        <v>43</v>
      </c>
      <c r="AD137" s="109">
        <v>35</v>
      </c>
      <c r="AE137" s="109">
        <v>19</v>
      </c>
      <c r="AF137" s="197"/>
      <c r="AG137" s="197"/>
      <c r="AH137" s="107"/>
      <c r="AI137" s="88"/>
      <c r="AJ137" s="88"/>
      <c r="AK137" s="88"/>
      <c r="AL137" s="88"/>
      <c r="AM137" s="88"/>
      <c r="AN137" s="88"/>
      <c r="AO137" s="107"/>
      <c r="AP137" s="88"/>
      <c r="AQ137" s="88"/>
      <c r="AR137" s="88"/>
      <c r="AS137" s="88"/>
      <c r="AT137" s="107"/>
      <c r="AU137" s="88"/>
      <c r="AV137" s="88"/>
      <c r="AW137" s="107"/>
    </row>
    <row r="138" spans="3:49" ht="15" x14ac:dyDescent="0.2">
      <c r="C138" s="124" t="s">
        <v>80</v>
      </c>
      <c r="D138" s="191" t="s">
        <v>220</v>
      </c>
      <c r="E138" s="101">
        <v>6</v>
      </c>
      <c r="F138" s="101">
        <v>6.5</v>
      </c>
      <c r="G138" s="101">
        <v>6.5</v>
      </c>
      <c r="H138" s="101">
        <v>6.9444939954940388</v>
      </c>
      <c r="I138" s="101">
        <v>7.3514119041209094</v>
      </c>
      <c r="J138" s="101">
        <v>7.6826312715346132</v>
      </c>
      <c r="K138" s="248">
        <f t="shared" si="21"/>
        <v>5.8595760740941083E-2</v>
      </c>
      <c r="L138" s="249">
        <f t="shared" si="20"/>
        <v>4.50552045965531E-2</v>
      </c>
      <c r="M138" s="100">
        <v>0.112249420651801</v>
      </c>
      <c r="N138" s="214">
        <v>0.1353379541740202</v>
      </c>
      <c r="O138" s="68">
        <f t="shared" si="16"/>
        <v>7.1314030396433798</v>
      </c>
      <c r="P138" s="69">
        <f t="shared" si="17"/>
        <v>7.5714207685984389</v>
      </c>
      <c r="Q138" s="69">
        <f t="shared" si="18"/>
        <v>7.4173688813535339</v>
      </c>
      <c r="R138" s="70">
        <f t="shared" si="19"/>
        <v>7.9478936617156926</v>
      </c>
      <c r="S138" s="250">
        <v>1.0999999999999999E-2</v>
      </c>
      <c r="T138" s="251">
        <v>0.38</v>
      </c>
      <c r="U138" s="251">
        <v>4.4999999999999998E-2</v>
      </c>
      <c r="V138" s="252">
        <v>0.4</v>
      </c>
      <c r="W138" s="101">
        <v>6.5</v>
      </c>
      <c r="X138" s="101">
        <v>7</v>
      </c>
      <c r="Y138" s="101">
        <v>7.5</v>
      </c>
      <c r="Z138" s="253">
        <v>204</v>
      </c>
      <c r="AA138" s="222">
        <v>242</v>
      </c>
      <c r="AB138" s="221">
        <v>240</v>
      </c>
      <c r="AC138" s="222">
        <v>179</v>
      </c>
      <c r="AD138" s="109">
        <v>193</v>
      </c>
      <c r="AE138" s="109">
        <v>262</v>
      </c>
      <c r="AF138" s="197"/>
      <c r="AG138" s="197"/>
      <c r="AH138" s="107"/>
      <c r="AI138" s="88"/>
      <c r="AJ138" s="88"/>
      <c r="AK138" s="88"/>
      <c r="AL138" s="88"/>
      <c r="AM138" s="88"/>
      <c r="AN138" s="88"/>
      <c r="AO138" s="107"/>
      <c r="AP138" s="88"/>
      <c r="AQ138" s="88"/>
      <c r="AR138" s="88"/>
      <c r="AS138" s="88"/>
      <c r="AT138" s="107"/>
      <c r="AU138" s="88"/>
      <c r="AV138" s="88"/>
      <c r="AW138" s="107"/>
    </row>
    <row r="139" spans="3:49" ht="15" x14ac:dyDescent="0.2">
      <c r="C139" s="124" t="s">
        <v>80</v>
      </c>
      <c r="D139" s="191" t="s">
        <v>221</v>
      </c>
      <c r="E139" s="101">
        <v>5.25</v>
      </c>
      <c r="F139" s="101">
        <v>5.25</v>
      </c>
      <c r="G139" s="101">
        <v>5.5</v>
      </c>
      <c r="H139" s="101">
        <v>5.7477132251349046</v>
      </c>
      <c r="I139" s="101">
        <v>5.6419218187038602</v>
      </c>
      <c r="J139" s="101">
        <v>6.9167503658390501</v>
      </c>
      <c r="K139" s="248">
        <f t="shared" si="21"/>
        <v>-1.840582546262326E-2</v>
      </c>
      <c r="L139" s="249">
        <f t="shared" si="20"/>
        <v>0.22595643614006344</v>
      </c>
      <c r="M139" s="100">
        <v>0.22701924685592509</v>
      </c>
      <c r="N139" s="214">
        <v>0.35004664412221481</v>
      </c>
      <c r="O139" s="68">
        <f t="shared" si="16"/>
        <v>5.1969640948662468</v>
      </c>
      <c r="P139" s="69">
        <f t="shared" si="17"/>
        <v>6.0868795425414737</v>
      </c>
      <c r="Q139" s="69">
        <f t="shared" si="18"/>
        <v>6.2306589433595088</v>
      </c>
      <c r="R139" s="70">
        <f t="shared" si="19"/>
        <v>7.6028417883185915</v>
      </c>
      <c r="S139" s="250">
        <v>0.69000000000000006</v>
      </c>
      <c r="T139" s="251">
        <v>0.02</v>
      </c>
      <c r="U139" s="251">
        <v>5.0000000000000001E-3</v>
      </c>
      <c r="V139" s="252">
        <v>8.0000000000000002E-3</v>
      </c>
      <c r="W139" s="101">
        <v>5.75</v>
      </c>
      <c r="X139" s="101">
        <v>5.5</v>
      </c>
      <c r="Y139" s="101">
        <v>7</v>
      </c>
      <c r="Z139" s="253">
        <v>55</v>
      </c>
      <c r="AA139" s="222">
        <v>54</v>
      </c>
      <c r="AB139" s="221">
        <v>52</v>
      </c>
      <c r="AC139" s="222">
        <v>33</v>
      </c>
      <c r="AD139" s="109">
        <v>23</v>
      </c>
      <c r="AE139" s="109">
        <v>14</v>
      </c>
      <c r="AF139" s="197"/>
      <c r="AG139" s="197"/>
      <c r="AH139" s="107"/>
      <c r="AI139" s="88"/>
      <c r="AJ139" s="88"/>
      <c r="AK139" s="88"/>
      <c r="AL139" s="88"/>
      <c r="AM139" s="88"/>
      <c r="AN139" s="88"/>
      <c r="AO139" s="107"/>
      <c r="AP139" s="88"/>
      <c r="AQ139" s="88"/>
      <c r="AR139" s="88"/>
      <c r="AS139" s="88"/>
      <c r="AT139" s="107"/>
      <c r="AU139" s="88"/>
      <c r="AV139" s="88"/>
      <c r="AW139" s="107"/>
    </row>
    <row r="140" spans="3:49" ht="15" x14ac:dyDescent="0.2">
      <c r="C140" s="124" t="s">
        <v>80</v>
      </c>
      <c r="D140" s="191" t="s">
        <v>222</v>
      </c>
      <c r="E140" s="101">
        <v>5</v>
      </c>
      <c r="F140" s="101">
        <v>5.25</v>
      </c>
      <c r="G140" s="101">
        <v>5.75</v>
      </c>
      <c r="H140" s="101">
        <v>5.8863823663303663</v>
      </c>
      <c r="I140" s="101">
        <v>6.1664114739254021</v>
      </c>
      <c r="J140" s="101">
        <v>6.9440092221485168</v>
      </c>
      <c r="K140" s="248">
        <f t="shared" si="21"/>
        <v>4.7572361115509665E-2</v>
      </c>
      <c r="L140" s="249">
        <f t="shared" si="20"/>
        <v>0.1261021505799893</v>
      </c>
      <c r="M140" s="100">
        <v>0.10231960494441809</v>
      </c>
      <c r="N140" s="214">
        <v>0.16029746675893711</v>
      </c>
      <c r="O140" s="68">
        <f t="shared" ref="O140:O156" si="22">I140-1.96*M140</f>
        <v>5.9658650482343427</v>
      </c>
      <c r="P140" s="69">
        <f t="shared" ref="P140:P156" si="23">I140+1.96*M140</f>
        <v>6.3669578996164615</v>
      </c>
      <c r="Q140" s="69">
        <f t="shared" si="18"/>
        <v>6.629826187301</v>
      </c>
      <c r="R140" s="70">
        <f t="shared" si="19"/>
        <v>7.2581922569960335</v>
      </c>
      <c r="S140" s="250">
        <v>4.1000000000000002E-2</v>
      </c>
      <c r="T140" s="251">
        <v>7.0000000000000007E-2</v>
      </c>
      <c r="U140" s="251">
        <v>0</v>
      </c>
      <c r="V140" s="252">
        <v>0</v>
      </c>
      <c r="W140" s="101">
        <v>5.66</v>
      </c>
      <c r="X140" s="101">
        <v>6</v>
      </c>
      <c r="Y140" s="101">
        <v>6.5</v>
      </c>
      <c r="Z140" s="253">
        <v>223</v>
      </c>
      <c r="AA140" s="222">
        <v>175</v>
      </c>
      <c r="AB140" s="221">
        <v>179</v>
      </c>
      <c r="AC140" s="222">
        <v>144</v>
      </c>
      <c r="AD140" s="109">
        <v>138</v>
      </c>
      <c r="AE140" s="109">
        <v>128</v>
      </c>
      <c r="AF140" s="197"/>
      <c r="AG140" s="197"/>
      <c r="AH140" s="107"/>
      <c r="AI140" s="88"/>
      <c r="AJ140" s="88"/>
      <c r="AK140" s="88"/>
      <c r="AL140" s="88"/>
      <c r="AM140" s="88"/>
      <c r="AN140" s="88"/>
      <c r="AO140" s="107"/>
      <c r="AP140" s="88"/>
      <c r="AQ140" s="88"/>
      <c r="AR140" s="88"/>
      <c r="AS140" s="88"/>
      <c r="AT140" s="107"/>
      <c r="AU140" s="88"/>
      <c r="AV140" s="88"/>
      <c r="AW140" s="107"/>
    </row>
    <row r="141" spans="3:49" ht="15" x14ac:dyDescent="0.2">
      <c r="C141" s="124" t="s">
        <v>80</v>
      </c>
      <c r="D141" s="191" t="s">
        <v>223</v>
      </c>
      <c r="E141" s="101">
        <v>6.25</v>
      </c>
      <c r="F141" s="101">
        <v>5.75</v>
      </c>
      <c r="G141" s="101">
        <v>7</v>
      </c>
      <c r="H141" s="101">
        <v>6.638240154198793</v>
      </c>
      <c r="I141" s="101">
        <v>6.8642085249019891</v>
      </c>
      <c r="J141" s="101">
        <v>7.423093995664356</v>
      </c>
      <c r="K141" s="248">
        <f t="shared" si="21"/>
        <v>3.4040403096936345E-2</v>
      </c>
      <c r="L141" s="249">
        <f t="shared" si="20"/>
        <v>8.1420234938207603E-2</v>
      </c>
      <c r="M141" s="100">
        <v>0.24240447026213269</v>
      </c>
      <c r="N141" s="214">
        <v>0.46106178355397037</v>
      </c>
      <c r="O141" s="68">
        <v>6.3890957631882088</v>
      </c>
      <c r="P141" s="69">
        <v>7.3393212866157693</v>
      </c>
      <c r="Q141" s="69">
        <f t="shared" si="18"/>
        <v>6.5194128998985743</v>
      </c>
      <c r="R141" s="70">
        <f t="shared" si="19"/>
        <v>8.3267750914301377</v>
      </c>
      <c r="S141" s="250">
        <v>0.53800000000000003</v>
      </c>
      <c r="T141" s="251">
        <v>0.36199999999999999</v>
      </c>
      <c r="U141" s="251">
        <v>0.245</v>
      </c>
      <c r="V141" s="252">
        <v>0.40699999999999997</v>
      </c>
      <c r="W141" s="101">
        <v>6.5</v>
      </c>
      <c r="X141" s="101">
        <v>6.5</v>
      </c>
      <c r="Y141" s="101">
        <v>7</v>
      </c>
      <c r="Z141" s="253">
        <v>53</v>
      </c>
      <c r="AA141" s="222">
        <v>44</v>
      </c>
      <c r="AB141" s="221">
        <v>41</v>
      </c>
      <c r="AC141" s="222">
        <v>40</v>
      </c>
      <c r="AD141" s="109">
        <v>30</v>
      </c>
      <c r="AE141" s="109">
        <v>15</v>
      </c>
      <c r="AF141" s="197"/>
      <c r="AG141" s="197"/>
      <c r="AH141" s="107"/>
      <c r="AI141" s="88"/>
      <c r="AJ141" s="88"/>
      <c r="AK141" s="88"/>
      <c r="AL141" s="88"/>
      <c r="AM141" s="88"/>
      <c r="AN141" s="88"/>
      <c r="AO141" s="107"/>
      <c r="AP141" s="88"/>
      <c r="AQ141" s="88"/>
      <c r="AR141" s="88"/>
      <c r="AS141" s="88"/>
      <c r="AT141" s="107"/>
      <c r="AU141" s="88"/>
      <c r="AV141" s="88"/>
      <c r="AW141" s="107"/>
    </row>
    <row r="142" spans="3:49" ht="15" x14ac:dyDescent="0.2">
      <c r="C142" s="124" t="s">
        <v>80</v>
      </c>
      <c r="D142" s="191" t="s">
        <v>224</v>
      </c>
      <c r="E142" s="101">
        <v>5.75</v>
      </c>
      <c r="F142" s="101">
        <v>5.75</v>
      </c>
      <c r="G142" s="101">
        <v>6.25</v>
      </c>
      <c r="H142" s="101">
        <v>5.8623437081160965</v>
      </c>
      <c r="I142" s="101">
        <v>6.5214453485355079</v>
      </c>
      <c r="J142" s="101">
        <v>7.001509332503038</v>
      </c>
      <c r="K142" s="248">
        <f t="shared" si="21"/>
        <v>0.11242971637894938</v>
      </c>
      <c r="L142" s="249">
        <f t="shared" si="20"/>
        <v>7.3613126893003145E-2</v>
      </c>
      <c r="M142" s="100">
        <v>0.20767538618336689</v>
      </c>
      <c r="N142" s="214">
        <v>0.38847662962956347</v>
      </c>
      <c r="O142" s="68">
        <v>6.114401591616109</v>
      </c>
      <c r="P142" s="69">
        <v>6.9284891054549069</v>
      </c>
      <c r="Q142" s="69">
        <f t="shared" si="18"/>
        <v>6.2400951384290932</v>
      </c>
      <c r="R142" s="70">
        <f t="shared" si="19"/>
        <v>7.7629235265769827</v>
      </c>
      <c r="S142" s="250">
        <v>0</v>
      </c>
      <c r="T142" s="251">
        <v>0.86199999999999999</v>
      </c>
      <c r="U142" s="251">
        <v>0.16600000000000001</v>
      </c>
      <c r="V142" s="252">
        <v>0.311</v>
      </c>
      <c r="W142" s="101">
        <v>5.5</v>
      </c>
      <c r="X142" s="101">
        <v>6.1</v>
      </c>
      <c r="Y142" s="101">
        <v>6.5</v>
      </c>
      <c r="Z142" s="267">
        <v>62</v>
      </c>
      <c r="AA142" s="222">
        <v>51</v>
      </c>
      <c r="AB142" s="221">
        <v>62</v>
      </c>
      <c r="AC142" s="222">
        <v>37</v>
      </c>
      <c r="AD142" s="109">
        <v>35</v>
      </c>
      <c r="AE142" s="109">
        <v>23</v>
      </c>
      <c r="AF142" s="197"/>
      <c r="AG142" s="197"/>
      <c r="AH142" s="107"/>
      <c r="AI142" s="88"/>
      <c r="AJ142" s="88"/>
      <c r="AK142" s="88"/>
      <c r="AL142" s="88"/>
      <c r="AM142" s="88"/>
      <c r="AN142" s="88"/>
      <c r="AO142" s="107"/>
      <c r="AP142" s="88"/>
      <c r="AQ142" s="88"/>
      <c r="AR142" s="88"/>
      <c r="AS142" s="88"/>
      <c r="AT142" s="107"/>
      <c r="AU142" s="88"/>
      <c r="AV142" s="88"/>
      <c r="AW142" s="107"/>
    </row>
    <row r="143" spans="3:49" ht="15" x14ac:dyDescent="0.2">
      <c r="C143" s="124" t="s">
        <v>81</v>
      </c>
      <c r="D143" s="191" t="s">
        <v>225</v>
      </c>
      <c r="E143" s="101">
        <v>5.25</v>
      </c>
      <c r="F143" s="101">
        <v>5.25</v>
      </c>
      <c r="G143" s="101">
        <v>5.25</v>
      </c>
      <c r="H143" s="101">
        <v>5.5651430317540989</v>
      </c>
      <c r="I143" s="101">
        <v>6.1007171329117753</v>
      </c>
      <c r="J143" s="101">
        <v>6.9339203469593524</v>
      </c>
      <c r="K143" s="248">
        <f t="shared" si="21"/>
        <v>9.623725717411924E-2</v>
      </c>
      <c r="L143" s="249">
        <f t="shared" si="20"/>
        <v>0.13657463473476961</v>
      </c>
      <c r="M143" s="100">
        <v>0.18320579378059951</v>
      </c>
      <c r="N143" s="214">
        <v>0.37975957306344937</v>
      </c>
      <c r="O143" s="68">
        <v>5.7416337771018</v>
      </c>
      <c r="P143" s="69">
        <v>6.4598004887217506</v>
      </c>
      <c r="Q143" s="69">
        <f t="shared" si="18"/>
        <v>6.189591583754992</v>
      </c>
      <c r="R143" s="70">
        <f t="shared" si="19"/>
        <v>7.6782491101637129</v>
      </c>
      <c r="S143" s="250">
        <v>0.16800000000000001</v>
      </c>
      <c r="T143" s="251">
        <v>0.80800000000000005</v>
      </c>
      <c r="U143" s="251">
        <v>5.1999999999999998E-2</v>
      </c>
      <c r="V143" s="252">
        <v>0.10299999999999999</v>
      </c>
      <c r="W143" s="101">
        <v>5.5</v>
      </c>
      <c r="X143" s="101">
        <v>6</v>
      </c>
      <c r="Y143" s="101">
        <v>6.8</v>
      </c>
      <c r="Z143" s="253">
        <v>38</v>
      </c>
      <c r="AA143" s="222">
        <v>42</v>
      </c>
      <c r="AB143" s="221">
        <v>45</v>
      </c>
      <c r="AC143" s="222">
        <v>33</v>
      </c>
      <c r="AD143" s="109">
        <v>36</v>
      </c>
      <c r="AE143" s="109">
        <v>15</v>
      </c>
      <c r="AF143" s="197"/>
      <c r="AG143" s="197"/>
      <c r="AH143" s="107"/>
      <c r="AI143" s="88"/>
      <c r="AJ143" s="88"/>
      <c r="AK143" s="88"/>
      <c r="AL143" s="88"/>
      <c r="AM143" s="88"/>
      <c r="AN143" s="88"/>
      <c r="AO143" s="107"/>
      <c r="AP143" s="88"/>
      <c r="AQ143" s="88"/>
      <c r="AR143" s="88"/>
      <c r="AS143" s="88"/>
      <c r="AT143" s="107"/>
      <c r="AU143" s="88"/>
      <c r="AV143" s="88"/>
      <c r="AW143" s="107"/>
    </row>
    <row r="144" spans="3:49" ht="15" x14ac:dyDescent="0.2">
      <c r="C144" s="124" t="s">
        <v>81</v>
      </c>
      <c r="D144" s="191" t="s">
        <v>226</v>
      </c>
      <c r="E144" s="101">
        <v>4.75</v>
      </c>
      <c r="F144" s="101">
        <v>5</v>
      </c>
      <c r="G144" s="101">
        <v>5.25</v>
      </c>
      <c r="H144" s="101">
        <v>5.506114313951544</v>
      </c>
      <c r="I144" s="101">
        <v>6.2760709036641176</v>
      </c>
      <c r="J144" s="101">
        <v>6.398151694283861</v>
      </c>
      <c r="K144" s="248">
        <f t="shared" si="21"/>
        <v>0.1398366517312648</v>
      </c>
      <c r="L144" s="249">
        <f t="shared" si="20"/>
        <v>1.9451786395285886E-2</v>
      </c>
      <c r="M144" s="100">
        <v>0.2307359001218301</v>
      </c>
      <c r="N144" s="214">
        <v>0.1676571832785059</v>
      </c>
      <c r="O144" s="68">
        <v>5.8238285394253309</v>
      </c>
      <c r="P144" s="69">
        <v>6.7283132679029043</v>
      </c>
      <c r="Q144" s="69">
        <f t="shared" si="18"/>
        <v>6.0695436150579898</v>
      </c>
      <c r="R144" s="70">
        <f t="shared" si="19"/>
        <v>6.7267597735097322</v>
      </c>
      <c r="S144" s="250">
        <v>0.20300000000000001</v>
      </c>
      <c r="T144" s="251">
        <v>0.80100000000000005</v>
      </c>
      <c r="U144" s="251">
        <v>0.65700000000000003</v>
      </c>
      <c r="V144" s="252">
        <v>0.57899999999999996</v>
      </c>
      <c r="W144" s="101">
        <v>5.3</v>
      </c>
      <c r="X144" s="101">
        <v>5.85</v>
      </c>
      <c r="Y144" s="101">
        <v>6</v>
      </c>
      <c r="Z144" s="253">
        <v>95</v>
      </c>
      <c r="AA144" s="222">
        <v>87</v>
      </c>
      <c r="AB144" s="221">
        <v>88</v>
      </c>
      <c r="AC144" s="222">
        <v>75</v>
      </c>
      <c r="AD144" s="109">
        <v>74</v>
      </c>
      <c r="AE144" s="109">
        <v>39</v>
      </c>
      <c r="AF144" s="197"/>
      <c r="AG144" s="197"/>
      <c r="AH144" s="107"/>
      <c r="AI144" s="88"/>
      <c r="AJ144" s="88"/>
      <c r="AK144" s="88"/>
      <c r="AL144" s="88"/>
      <c r="AM144" s="88"/>
      <c r="AN144" s="88"/>
      <c r="AO144" s="107"/>
      <c r="AP144" s="88"/>
      <c r="AQ144" s="88"/>
      <c r="AR144" s="88"/>
      <c r="AS144" s="88"/>
      <c r="AT144" s="107"/>
      <c r="AU144" s="88"/>
      <c r="AV144" s="88"/>
      <c r="AW144" s="107"/>
    </row>
    <row r="145" spans="3:49" ht="15" x14ac:dyDescent="0.2">
      <c r="C145" s="124" t="s">
        <v>81</v>
      </c>
      <c r="D145" s="191" t="s">
        <v>227</v>
      </c>
      <c r="E145" s="101">
        <v>5.5</v>
      </c>
      <c r="F145" s="101">
        <v>5.5</v>
      </c>
      <c r="G145" s="101">
        <v>6</v>
      </c>
      <c r="H145" s="101">
        <v>6.19376475828079</v>
      </c>
      <c r="I145" s="101">
        <v>6.6565192941954301</v>
      </c>
      <c r="J145" s="101">
        <v>7.5341234233416516</v>
      </c>
      <c r="K145" s="248">
        <f t="shared" si="21"/>
        <v>7.4712966018923854E-2</v>
      </c>
      <c r="L145" s="249">
        <f t="shared" si="20"/>
        <v>0.13184129578224213</v>
      </c>
      <c r="M145" s="100">
        <v>0.13742286943971541</v>
      </c>
      <c r="N145" s="214">
        <v>0.23364956396111111</v>
      </c>
      <c r="O145" s="68">
        <v>6.3871704700935883</v>
      </c>
      <c r="P145" s="69">
        <v>6.9258681182972719</v>
      </c>
      <c r="Q145" s="69">
        <f t="shared" si="18"/>
        <v>7.0761702779778739</v>
      </c>
      <c r="R145" s="70">
        <f t="shared" si="19"/>
        <v>7.9920765687054294</v>
      </c>
      <c r="S145" s="250">
        <v>4.0000000000000001E-3</v>
      </c>
      <c r="T145" s="251">
        <v>0.24299999999999999</v>
      </c>
      <c r="U145" s="251">
        <v>1E-3</v>
      </c>
      <c r="V145" s="252">
        <v>6.0000000000000001E-3</v>
      </c>
      <c r="W145" s="101">
        <v>6</v>
      </c>
      <c r="X145" s="101">
        <v>6.5</v>
      </c>
      <c r="Y145" s="101">
        <v>7.2</v>
      </c>
      <c r="Z145" s="253">
        <v>103</v>
      </c>
      <c r="AA145" s="222">
        <v>106</v>
      </c>
      <c r="AB145" s="221">
        <v>88</v>
      </c>
      <c r="AC145" s="222">
        <v>64</v>
      </c>
      <c r="AD145" s="109">
        <v>75</v>
      </c>
      <c r="AE145" s="109">
        <v>53</v>
      </c>
      <c r="AF145" s="197"/>
      <c r="AG145" s="197"/>
      <c r="AH145" s="107"/>
      <c r="AI145" s="88"/>
      <c r="AJ145" s="88"/>
      <c r="AK145" s="88"/>
      <c r="AL145" s="88"/>
      <c r="AM145" s="88"/>
      <c r="AN145" s="88"/>
      <c r="AO145" s="107"/>
      <c r="AP145" s="88"/>
      <c r="AQ145" s="88"/>
      <c r="AR145" s="88"/>
      <c r="AS145" s="88"/>
      <c r="AT145" s="107"/>
      <c r="AU145" s="88"/>
      <c r="AV145" s="88"/>
      <c r="AW145" s="107"/>
    </row>
    <row r="146" spans="3:49" ht="15" x14ac:dyDescent="0.2">
      <c r="C146" s="124" t="s">
        <v>81</v>
      </c>
      <c r="D146" s="191" t="s">
        <v>228</v>
      </c>
      <c r="E146" s="101">
        <v>4.5</v>
      </c>
      <c r="F146" s="101">
        <v>4.5</v>
      </c>
      <c r="G146" s="101">
        <v>5</v>
      </c>
      <c r="H146" s="101">
        <v>5.0654208425717941</v>
      </c>
      <c r="I146" s="101">
        <v>5.4756079878147288</v>
      </c>
      <c r="J146" s="101">
        <v>5.8670619712512169</v>
      </c>
      <c r="K146" s="248">
        <f t="shared" si="21"/>
        <v>8.0977900551827853E-2</v>
      </c>
      <c r="L146" s="249">
        <f t="shared" si="20"/>
        <v>7.149050558542891E-2</v>
      </c>
      <c r="M146" s="100">
        <v>9.831333028414091E-2</v>
      </c>
      <c r="N146" s="214">
        <v>0.11398962690329</v>
      </c>
      <c r="O146" s="68">
        <v>5.2829138604578123</v>
      </c>
      <c r="P146" s="69">
        <v>5.6683021151716453</v>
      </c>
      <c r="Q146" s="69">
        <f t="shared" si="18"/>
        <v>5.6436423025207683</v>
      </c>
      <c r="R146" s="70">
        <f t="shared" si="19"/>
        <v>6.0904816399816655</v>
      </c>
      <c r="S146" s="250">
        <v>0.13900000000000001</v>
      </c>
      <c r="T146" s="251">
        <v>0.32900000000000001</v>
      </c>
      <c r="U146" s="251">
        <v>1.0999999999999999E-2</v>
      </c>
      <c r="V146" s="252">
        <v>0.04</v>
      </c>
      <c r="W146" s="101">
        <v>5</v>
      </c>
      <c r="X146" s="101">
        <v>5.25</v>
      </c>
      <c r="Y146" s="101">
        <v>5.6</v>
      </c>
      <c r="Z146" s="253">
        <v>164</v>
      </c>
      <c r="AA146" s="222">
        <v>152</v>
      </c>
      <c r="AB146" s="221">
        <v>148</v>
      </c>
      <c r="AC146" s="222">
        <v>110</v>
      </c>
      <c r="AD146" s="109">
        <v>104</v>
      </c>
      <c r="AE146" s="109">
        <v>76</v>
      </c>
      <c r="AF146" s="197"/>
      <c r="AG146" s="197"/>
      <c r="AH146" s="107"/>
      <c r="AI146" s="88"/>
      <c r="AJ146" s="88"/>
      <c r="AK146" s="88"/>
      <c r="AL146" s="88"/>
      <c r="AM146" s="88"/>
      <c r="AN146" s="88"/>
      <c r="AO146" s="107"/>
      <c r="AP146" s="88"/>
      <c r="AQ146" s="88"/>
      <c r="AR146" s="88"/>
      <c r="AS146" s="88"/>
      <c r="AT146" s="107"/>
      <c r="AU146" s="88"/>
      <c r="AV146" s="88"/>
      <c r="AW146" s="107"/>
    </row>
    <row r="147" spans="3:49" ht="15" x14ac:dyDescent="0.2">
      <c r="C147" s="124" t="s">
        <v>81</v>
      </c>
      <c r="D147" s="191" t="s">
        <v>229</v>
      </c>
      <c r="E147" s="101">
        <v>4.5</v>
      </c>
      <c r="F147" s="101">
        <v>4.5</v>
      </c>
      <c r="G147" s="101">
        <v>4.75</v>
      </c>
      <c r="H147" s="101">
        <v>5.0937234644672786</v>
      </c>
      <c r="I147" s="101">
        <v>5.4279697323582496</v>
      </c>
      <c r="J147" s="101">
        <v>5.9459996523051863</v>
      </c>
      <c r="K147" s="248">
        <f t="shared" si="21"/>
        <v>6.5619241056684929E-2</v>
      </c>
      <c r="L147" s="249">
        <f t="shared" si="20"/>
        <v>9.5437142336803671E-2</v>
      </c>
      <c r="M147" s="100">
        <v>8.5098049071930221E-2</v>
      </c>
      <c r="N147" s="214">
        <v>0.1059079941543907</v>
      </c>
      <c r="O147" s="68">
        <v>5.261177556177266</v>
      </c>
      <c r="P147" s="69">
        <v>5.5947619085392333</v>
      </c>
      <c r="Q147" s="69">
        <f t="shared" si="18"/>
        <v>5.7384199837625802</v>
      </c>
      <c r="R147" s="70">
        <f t="shared" si="19"/>
        <v>6.1535793208477925</v>
      </c>
      <c r="S147" s="250">
        <v>0.26400000000000001</v>
      </c>
      <c r="T147" s="251">
        <v>0.36299999999999999</v>
      </c>
      <c r="U147" s="251">
        <v>0</v>
      </c>
      <c r="V147" s="252">
        <v>4.4999999999999998E-2</v>
      </c>
      <c r="W147" s="101">
        <v>5</v>
      </c>
      <c r="X147" s="101">
        <v>5.2</v>
      </c>
      <c r="Y147" s="101">
        <v>6</v>
      </c>
      <c r="Z147" s="253">
        <v>229</v>
      </c>
      <c r="AA147" s="222">
        <v>170</v>
      </c>
      <c r="AB147" s="221">
        <v>227</v>
      </c>
      <c r="AC147" s="222">
        <v>145</v>
      </c>
      <c r="AD147" s="109">
        <v>162</v>
      </c>
      <c r="AE147" s="109">
        <v>125</v>
      </c>
      <c r="AF147" s="197"/>
      <c r="AG147" s="197"/>
      <c r="AH147" s="107"/>
      <c r="AI147" s="88"/>
      <c r="AJ147" s="88"/>
      <c r="AK147" s="88"/>
      <c r="AL147" s="88"/>
      <c r="AM147" s="88"/>
      <c r="AN147" s="88"/>
      <c r="AO147" s="107"/>
      <c r="AP147" s="88"/>
      <c r="AQ147" s="88"/>
      <c r="AR147" s="88"/>
      <c r="AS147" s="88"/>
      <c r="AT147" s="107"/>
      <c r="AU147" s="88"/>
      <c r="AV147" s="88"/>
      <c r="AW147" s="107"/>
    </row>
    <row r="148" spans="3:49" ht="15" x14ac:dyDescent="0.2">
      <c r="C148" s="124" t="s">
        <v>81</v>
      </c>
      <c r="D148" s="191" t="s">
        <v>230</v>
      </c>
      <c r="E148" s="101">
        <v>4.5</v>
      </c>
      <c r="F148" s="101">
        <v>4.5</v>
      </c>
      <c r="G148" s="101">
        <v>5</v>
      </c>
      <c r="H148" s="101">
        <v>5.1538477160323426</v>
      </c>
      <c r="I148" s="101">
        <v>5.8294197532847596</v>
      </c>
      <c r="J148" s="101">
        <v>6.1933437148994717</v>
      </c>
      <c r="K148" s="248">
        <f t="shared" si="21"/>
        <v>0.13108110182434762</v>
      </c>
      <c r="L148" s="249">
        <f t="shared" si="20"/>
        <v>6.2428848327425346E-2</v>
      </c>
      <c r="M148" s="100">
        <v>0.12228477118860689</v>
      </c>
      <c r="N148" s="214">
        <v>0.19552043807450209</v>
      </c>
      <c r="O148" s="68">
        <f t="shared" si="22"/>
        <v>5.5897416017550903</v>
      </c>
      <c r="P148" s="69">
        <f t="shared" si="23"/>
        <v>6.0690979048144289</v>
      </c>
      <c r="Q148" s="69">
        <f t="shared" si="18"/>
        <v>5.810123656273448</v>
      </c>
      <c r="R148" s="70">
        <f t="shared" si="19"/>
        <v>6.5765637735254954</v>
      </c>
      <c r="S148" s="250">
        <v>0.623</v>
      </c>
      <c r="T148" s="251">
        <v>0.17699999999999999</v>
      </c>
      <c r="U148" s="251">
        <v>0.123</v>
      </c>
      <c r="V148" s="252">
        <v>0.35299999999999998</v>
      </c>
      <c r="W148" s="101">
        <v>5</v>
      </c>
      <c r="X148" s="101">
        <v>5.6</v>
      </c>
      <c r="Y148" s="101">
        <v>6</v>
      </c>
      <c r="Z148" s="253">
        <v>105</v>
      </c>
      <c r="AA148" s="222">
        <v>117</v>
      </c>
      <c r="AB148" s="221">
        <v>98</v>
      </c>
      <c r="AC148" s="222">
        <v>80</v>
      </c>
      <c r="AD148" s="109">
        <v>82</v>
      </c>
      <c r="AE148" s="109">
        <v>49</v>
      </c>
      <c r="AF148" s="197"/>
      <c r="AG148" s="197"/>
      <c r="AH148" s="107"/>
      <c r="AI148" s="88"/>
      <c r="AJ148" s="88"/>
      <c r="AK148" s="88"/>
      <c r="AL148" s="88"/>
      <c r="AM148" s="88"/>
      <c r="AN148" s="88"/>
      <c r="AO148" s="107"/>
      <c r="AP148" s="88"/>
      <c r="AQ148" s="88"/>
      <c r="AR148" s="88"/>
      <c r="AS148" s="88"/>
      <c r="AT148" s="107"/>
      <c r="AU148" s="88"/>
      <c r="AV148" s="88"/>
      <c r="AW148" s="107"/>
    </row>
    <row r="149" spans="3:49" ht="15" x14ac:dyDescent="0.2">
      <c r="C149" s="124" t="s">
        <v>81</v>
      </c>
      <c r="D149" s="191" t="s">
        <v>231</v>
      </c>
      <c r="E149" s="101">
        <v>4.5</v>
      </c>
      <c r="F149" s="101">
        <v>4.75</v>
      </c>
      <c r="G149" s="101">
        <v>5</v>
      </c>
      <c r="H149" s="101">
        <v>5.0707058852931812</v>
      </c>
      <c r="I149" s="101">
        <v>5.5494548336418372</v>
      </c>
      <c r="J149" s="101">
        <v>6.4674792173238664</v>
      </c>
      <c r="K149" s="248">
        <f t="shared" si="21"/>
        <v>9.4414655312033524E-2</v>
      </c>
      <c r="L149" s="249">
        <f t="shared" si="20"/>
        <v>0.16542604836006469</v>
      </c>
      <c r="M149" s="100">
        <v>9.6118916372649785E-2</v>
      </c>
      <c r="N149" s="214">
        <v>0.17793863978891841</v>
      </c>
      <c r="O149" s="68">
        <f t="shared" si="22"/>
        <v>5.3610617575514432</v>
      </c>
      <c r="P149" s="69">
        <f t="shared" si="23"/>
        <v>5.7378479097322312</v>
      </c>
      <c r="Q149" s="69">
        <f t="shared" si="18"/>
        <v>6.1187194833375864</v>
      </c>
      <c r="R149" s="70">
        <f t="shared" si="19"/>
        <v>6.8162389513101465</v>
      </c>
      <c r="S149" s="250">
        <v>0.32700000000000001</v>
      </c>
      <c r="T149" s="251">
        <v>5.5E-2</v>
      </c>
      <c r="U149" s="251">
        <v>0</v>
      </c>
      <c r="V149" s="252">
        <v>0</v>
      </c>
      <c r="W149" s="101">
        <v>5</v>
      </c>
      <c r="X149" s="101">
        <v>5.5</v>
      </c>
      <c r="Y149" s="101">
        <v>6.2</v>
      </c>
      <c r="Z149" s="253">
        <v>205</v>
      </c>
      <c r="AA149" s="222">
        <v>203</v>
      </c>
      <c r="AB149" s="221">
        <v>152</v>
      </c>
      <c r="AC149" s="222">
        <v>100</v>
      </c>
      <c r="AD149" s="109">
        <v>122</v>
      </c>
      <c r="AE149" s="109">
        <v>104</v>
      </c>
      <c r="AF149" s="197"/>
      <c r="AG149" s="197"/>
      <c r="AH149" s="107"/>
      <c r="AI149" s="88"/>
      <c r="AJ149" s="88"/>
      <c r="AK149" s="88"/>
      <c r="AL149" s="88"/>
      <c r="AM149" s="88"/>
      <c r="AN149" s="88"/>
      <c r="AO149" s="107"/>
      <c r="AP149" s="88"/>
      <c r="AQ149" s="88"/>
      <c r="AR149" s="88"/>
      <c r="AS149" s="88"/>
      <c r="AT149" s="107"/>
      <c r="AU149" s="88"/>
      <c r="AV149" s="88"/>
      <c r="AW149" s="107"/>
    </row>
    <row r="150" spans="3:49" ht="15" x14ac:dyDescent="0.2">
      <c r="C150" s="124" t="s">
        <v>81</v>
      </c>
      <c r="D150" s="191" t="s">
        <v>232</v>
      </c>
      <c r="E150" s="101">
        <v>5</v>
      </c>
      <c r="F150" s="101">
        <v>5</v>
      </c>
      <c r="G150" s="101">
        <v>5.5</v>
      </c>
      <c r="H150" s="101">
        <v>5.7097275944718904</v>
      </c>
      <c r="I150" s="101">
        <v>6.3859644512628124</v>
      </c>
      <c r="J150" s="101">
        <v>6.9034003375248609</v>
      </c>
      <c r="K150" s="248">
        <f t="shared" si="21"/>
        <v>0.11843592283555671</v>
      </c>
      <c r="L150" s="249">
        <f t="shared" si="20"/>
        <v>8.1027053972987151E-2</v>
      </c>
      <c r="M150" s="100">
        <v>0.51336398961075591</v>
      </c>
      <c r="N150" s="214">
        <v>0.62575758739230536</v>
      </c>
      <c r="O150" s="68">
        <f t="shared" si="22"/>
        <v>5.3797710316257312</v>
      </c>
      <c r="P150" s="69">
        <f t="shared" si="23"/>
        <v>7.3921578708998936</v>
      </c>
      <c r="Q150" s="69">
        <f t="shared" si="18"/>
        <v>5.6769154662359425</v>
      </c>
      <c r="R150" s="70">
        <f t="shared" si="19"/>
        <v>8.1298852088137785</v>
      </c>
      <c r="S150" s="250">
        <v>1.4E-2</v>
      </c>
      <c r="T150" s="251">
        <v>0.61199999999999999</v>
      </c>
      <c r="U150" s="251">
        <v>0.44800000000000001</v>
      </c>
      <c r="V150" s="252">
        <v>0.42099999999999999</v>
      </c>
      <c r="W150" s="101">
        <v>5.55</v>
      </c>
      <c r="X150" s="101">
        <v>5.55</v>
      </c>
      <c r="Y150" s="101">
        <v>6.4</v>
      </c>
      <c r="Z150" s="253">
        <v>63</v>
      </c>
      <c r="AA150" s="222">
        <v>59</v>
      </c>
      <c r="AB150" s="221">
        <v>54</v>
      </c>
      <c r="AC150" s="222">
        <v>39</v>
      </c>
      <c r="AD150" s="109">
        <v>37</v>
      </c>
      <c r="AE150" s="109">
        <v>29</v>
      </c>
      <c r="AF150" s="197"/>
      <c r="AG150" s="197"/>
      <c r="AH150" s="107"/>
      <c r="AI150" s="88"/>
      <c r="AJ150" s="88"/>
      <c r="AK150" s="88"/>
      <c r="AL150" s="88"/>
      <c r="AM150" s="88"/>
      <c r="AN150" s="88"/>
      <c r="AO150" s="107"/>
      <c r="AP150" s="88"/>
      <c r="AQ150" s="88"/>
      <c r="AR150" s="88"/>
      <c r="AS150" s="88"/>
      <c r="AT150" s="107"/>
      <c r="AU150" s="88"/>
      <c r="AV150" s="88"/>
      <c r="AW150" s="107"/>
    </row>
    <row r="151" spans="3:49" ht="15" x14ac:dyDescent="0.2">
      <c r="C151" s="124" t="s">
        <v>81</v>
      </c>
      <c r="D151" s="191" t="s">
        <v>233</v>
      </c>
      <c r="E151" s="101">
        <v>4.5</v>
      </c>
      <c r="F151" s="101">
        <v>4.75</v>
      </c>
      <c r="G151" s="101">
        <v>5</v>
      </c>
      <c r="H151" s="101">
        <v>5.204845695923459</v>
      </c>
      <c r="I151" s="101">
        <v>5.7006253797275024</v>
      </c>
      <c r="J151" s="101">
        <v>6.5890761951496692</v>
      </c>
      <c r="K151" s="248">
        <f t="shared" si="21"/>
        <v>9.525348353599572E-2</v>
      </c>
      <c r="L151" s="249">
        <f t="shared" si="20"/>
        <v>0.15585146475010703</v>
      </c>
      <c r="M151" s="100">
        <v>0.40820213357457941</v>
      </c>
      <c r="N151" s="214">
        <v>0.28910930337080643</v>
      </c>
      <c r="O151" s="68">
        <f t="shared" si="22"/>
        <v>4.9005491979213271</v>
      </c>
      <c r="P151" s="69">
        <f t="shared" si="23"/>
        <v>6.5007015615336776</v>
      </c>
      <c r="Q151" s="69">
        <f t="shared" si="18"/>
        <v>6.0224219605428884</v>
      </c>
      <c r="R151" s="70">
        <f t="shared" si="19"/>
        <v>7.1557304297564501</v>
      </c>
      <c r="S151" s="250">
        <v>3.5000000000000003E-2</v>
      </c>
      <c r="T151" s="251">
        <v>0.90100000000000002</v>
      </c>
      <c r="U151" s="251">
        <v>5.2999999999999999E-2</v>
      </c>
      <c r="V151" s="252">
        <v>2.7E-2</v>
      </c>
      <c r="W151" s="101">
        <v>5</v>
      </c>
      <c r="X151" s="101">
        <v>5</v>
      </c>
      <c r="Y151" s="101">
        <v>6.56</v>
      </c>
      <c r="Z151" s="253">
        <v>69</v>
      </c>
      <c r="AA151" s="222">
        <v>65</v>
      </c>
      <c r="AB151" s="221">
        <v>41</v>
      </c>
      <c r="AC151" s="222">
        <v>29</v>
      </c>
      <c r="AD151" s="109">
        <v>32</v>
      </c>
      <c r="AE151" s="109">
        <v>22</v>
      </c>
      <c r="AF151" s="197"/>
      <c r="AG151" s="197"/>
      <c r="AH151" s="107"/>
      <c r="AI151" s="88"/>
      <c r="AJ151" s="88"/>
      <c r="AK151" s="88"/>
      <c r="AL151" s="88"/>
      <c r="AM151" s="88"/>
      <c r="AN151" s="88"/>
      <c r="AO151" s="107"/>
      <c r="AP151" s="88"/>
      <c r="AQ151" s="88"/>
      <c r="AR151" s="88"/>
      <c r="AS151" s="88"/>
      <c r="AT151" s="107"/>
      <c r="AU151" s="88"/>
      <c r="AV151" s="88"/>
      <c r="AW151" s="107"/>
    </row>
    <row r="152" spans="3:49" ht="15" x14ac:dyDescent="0.2">
      <c r="C152" s="124" t="s">
        <v>81</v>
      </c>
      <c r="D152" s="191" t="s">
        <v>234</v>
      </c>
      <c r="E152" s="101">
        <v>4.5</v>
      </c>
      <c r="F152" s="101">
        <v>4.5</v>
      </c>
      <c r="G152" s="101">
        <v>4.75</v>
      </c>
      <c r="H152" s="101">
        <v>4.9366249924219705</v>
      </c>
      <c r="I152" s="101">
        <v>5.2727917914357016</v>
      </c>
      <c r="J152" s="101">
        <v>6.046474874772402</v>
      </c>
      <c r="K152" s="248">
        <f t="shared" si="21"/>
        <v>6.8096482825770188E-2</v>
      </c>
      <c r="L152" s="249">
        <f t="shared" si="20"/>
        <v>0.14673120311584276</v>
      </c>
      <c r="M152" s="100">
        <v>9.3352839592796361E-2</v>
      </c>
      <c r="N152" s="214">
        <v>0.12664378622529779</v>
      </c>
      <c r="O152" s="68">
        <f t="shared" si="22"/>
        <v>5.0898202258338205</v>
      </c>
      <c r="P152" s="69">
        <f t="shared" si="23"/>
        <v>5.4557633570375828</v>
      </c>
      <c r="Q152" s="69">
        <f t="shared" si="18"/>
        <v>5.7982530537708179</v>
      </c>
      <c r="R152" s="70">
        <f t="shared" si="19"/>
        <v>6.2946966957739861</v>
      </c>
      <c r="S152" s="250">
        <v>2E-3</v>
      </c>
      <c r="T152" s="251">
        <v>0.47</v>
      </c>
      <c r="U152" s="251">
        <v>0</v>
      </c>
      <c r="V152" s="252">
        <v>1E-3</v>
      </c>
      <c r="W152" s="101">
        <v>4.9000000000000004</v>
      </c>
      <c r="X152" s="101">
        <v>5</v>
      </c>
      <c r="Y152" s="101">
        <v>5.8</v>
      </c>
      <c r="Z152" s="253">
        <v>151</v>
      </c>
      <c r="AA152" s="222">
        <v>160</v>
      </c>
      <c r="AB152" s="221">
        <v>160</v>
      </c>
      <c r="AC152" s="222">
        <v>122</v>
      </c>
      <c r="AD152" s="109">
        <v>105</v>
      </c>
      <c r="AE152" s="109">
        <v>73</v>
      </c>
      <c r="AF152" s="197"/>
      <c r="AG152" s="197"/>
      <c r="AH152" s="107"/>
      <c r="AI152" s="88"/>
      <c r="AJ152" s="88"/>
      <c r="AK152" s="88"/>
      <c r="AL152" s="88"/>
      <c r="AM152" s="88"/>
      <c r="AN152" s="88"/>
      <c r="AO152" s="107"/>
      <c r="AP152" s="88"/>
      <c r="AQ152" s="88"/>
      <c r="AR152" s="88"/>
      <c r="AS152" s="88"/>
      <c r="AT152" s="107"/>
      <c r="AU152" s="88"/>
      <c r="AV152" s="88"/>
      <c r="AW152" s="107"/>
    </row>
    <row r="153" spans="3:49" ht="15" x14ac:dyDescent="0.2">
      <c r="C153" s="124" t="s">
        <v>81</v>
      </c>
      <c r="D153" s="191" t="s">
        <v>235</v>
      </c>
      <c r="E153" s="101">
        <v>4.75</v>
      </c>
      <c r="F153" s="101">
        <v>5</v>
      </c>
      <c r="G153" s="101">
        <v>5.5</v>
      </c>
      <c r="H153" s="101">
        <v>5.3975476402282805</v>
      </c>
      <c r="I153" s="101">
        <v>5.7635903488225546</v>
      </c>
      <c r="J153" s="101">
        <v>6.8278815941047233</v>
      </c>
      <c r="K153" s="248">
        <f t="shared" si="21"/>
        <v>6.781648500258397E-2</v>
      </c>
      <c r="L153" s="249">
        <f t="shared" si="20"/>
        <v>0.18465768399025673</v>
      </c>
      <c r="M153" s="100">
        <v>0.27335611041041108</v>
      </c>
      <c r="N153" s="214">
        <v>0.28875678183300407</v>
      </c>
      <c r="O153" s="68">
        <f t="shared" si="22"/>
        <v>5.2278123724181489</v>
      </c>
      <c r="P153" s="69">
        <f t="shared" si="23"/>
        <v>6.2993683252269603</v>
      </c>
      <c r="Q153" s="69">
        <f t="shared" si="18"/>
        <v>6.2619183017120355</v>
      </c>
      <c r="R153" s="70">
        <f t="shared" si="19"/>
        <v>7.3938448864974111</v>
      </c>
      <c r="S153" s="250">
        <v>1.9E-2</v>
      </c>
      <c r="T153" s="251">
        <v>0.63</v>
      </c>
      <c r="U153" s="251">
        <v>5.0000000000000001E-3</v>
      </c>
      <c r="V153" s="252">
        <v>2.4E-2</v>
      </c>
      <c r="W153" s="101">
        <v>5.32</v>
      </c>
      <c r="X153" s="101">
        <v>5.5</v>
      </c>
      <c r="Y153" s="101">
        <v>7.5</v>
      </c>
      <c r="Z153" s="253">
        <v>76</v>
      </c>
      <c r="AA153" s="222">
        <v>92</v>
      </c>
      <c r="AB153" s="221">
        <v>72</v>
      </c>
      <c r="AC153" s="222">
        <v>58</v>
      </c>
      <c r="AD153" s="109">
        <v>49</v>
      </c>
      <c r="AE153" s="109">
        <v>27</v>
      </c>
      <c r="AF153" s="197"/>
      <c r="AG153" s="197"/>
      <c r="AH153" s="107"/>
      <c r="AI153" s="88"/>
      <c r="AJ153" s="88"/>
      <c r="AK153" s="88"/>
      <c r="AL153" s="88"/>
      <c r="AM153" s="88"/>
      <c r="AN153" s="88"/>
      <c r="AO153" s="107"/>
      <c r="AP153" s="88"/>
      <c r="AQ153" s="88"/>
      <c r="AR153" s="88"/>
      <c r="AS153" s="88"/>
      <c r="AT153" s="107"/>
      <c r="AU153" s="88"/>
      <c r="AV153" s="88"/>
      <c r="AW153" s="107"/>
    </row>
    <row r="154" spans="3:49" ht="15" x14ac:dyDescent="0.2">
      <c r="C154" s="124" t="s">
        <v>81</v>
      </c>
      <c r="D154" s="191" t="s">
        <v>236</v>
      </c>
      <c r="E154" s="101">
        <v>4.25</v>
      </c>
      <c r="F154" s="101">
        <v>4.5</v>
      </c>
      <c r="G154" s="101">
        <v>4.75</v>
      </c>
      <c r="H154" s="101">
        <v>4.9343446242410787</v>
      </c>
      <c r="I154" s="101">
        <v>5.2643581594642779</v>
      </c>
      <c r="J154" s="101">
        <v>5.5671195641683102</v>
      </c>
      <c r="K154" s="248">
        <f t="shared" si="21"/>
        <v>6.6880925503649102E-2</v>
      </c>
      <c r="L154" s="249">
        <f t="shared" si="20"/>
        <v>5.7511551367326108E-2</v>
      </c>
      <c r="M154" s="100">
        <v>0.30457973050300952</v>
      </c>
      <c r="N154" s="214">
        <v>0.26095994056504179</v>
      </c>
      <c r="O154" s="68">
        <f t="shared" si="22"/>
        <v>4.6673818876783795</v>
      </c>
      <c r="P154" s="69">
        <f t="shared" si="23"/>
        <v>5.8613344312501763</v>
      </c>
      <c r="Q154" s="69">
        <f t="shared" si="18"/>
        <v>5.0556380806608283</v>
      </c>
      <c r="R154" s="70">
        <f t="shared" si="19"/>
        <v>6.0786010476757921</v>
      </c>
      <c r="S154" s="250">
        <v>7.0000000000000001E-3</v>
      </c>
      <c r="T154" s="251">
        <v>0.81200000000000006</v>
      </c>
      <c r="U154" s="251">
        <v>0.38500000000000001</v>
      </c>
      <c r="V154" s="252">
        <v>0.34200000000000003</v>
      </c>
      <c r="W154" s="101">
        <v>4.5</v>
      </c>
      <c r="X154" s="101">
        <v>5</v>
      </c>
      <c r="Y154" s="101">
        <v>5</v>
      </c>
      <c r="Z154" s="253">
        <v>71</v>
      </c>
      <c r="AA154" s="222">
        <v>81</v>
      </c>
      <c r="AB154" s="268">
        <v>57</v>
      </c>
      <c r="AC154" s="222">
        <v>47</v>
      </c>
      <c r="AD154" s="109">
        <v>38</v>
      </c>
      <c r="AE154" s="109">
        <v>24</v>
      </c>
      <c r="AF154" s="197"/>
      <c r="AG154" s="197"/>
      <c r="AH154" s="107"/>
      <c r="AI154" s="88"/>
      <c r="AJ154" s="88"/>
      <c r="AK154" s="88"/>
      <c r="AL154" s="88"/>
      <c r="AM154" s="88"/>
      <c r="AN154" s="88"/>
      <c r="AO154" s="107"/>
      <c r="AP154" s="88"/>
      <c r="AQ154" s="88"/>
      <c r="AR154" s="88"/>
      <c r="AS154" s="88"/>
      <c r="AT154" s="107"/>
      <c r="AU154" s="88"/>
      <c r="AV154" s="88"/>
      <c r="AW154" s="107"/>
    </row>
    <row r="155" spans="3:49" ht="15" x14ac:dyDescent="0.25">
      <c r="C155" s="88" t="s">
        <v>81</v>
      </c>
      <c r="D155" s="269" t="s">
        <v>237</v>
      </c>
      <c r="E155" s="101">
        <v>4.5</v>
      </c>
      <c r="F155" s="101">
        <v>4.5</v>
      </c>
      <c r="G155" s="101">
        <v>4.75</v>
      </c>
      <c r="H155" s="101">
        <v>5.0645679694950463</v>
      </c>
      <c r="I155" s="101">
        <v>5.1801773081714986</v>
      </c>
      <c r="J155" s="239" t="s">
        <v>44</v>
      </c>
      <c r="K155" s="248">
        <f t="shared" si="21"/>
        <v>2.28270879910768E-2</v>
      </c>
      <c r="L155" s="201" t="s">
        <v>44</v>
      </c>
      <c r="M155" s="100">
        <v>0.17492990298291999</v>
      </c>
      <c r="N155" s="201" t="s">
        <v>44</v>
      </c>
      <c r="O155" s="68">
        <f t="shared" si="22"/>
        <v>4.8373146983249757</v>
      </c>
      <c r="P155" s="69">
        <f t="shared" si="23"/>
        <v>5.5230399180180214</v>
      </c>
      <c r="Q155" s="201" t="s">
        <v>44</v>
      </c>
      <c r="R155" s="201" t="s">
        <v>44</v>
      </c>
      <c r="S155" s="250">
        <v>1.4E-2</v>
      </c>
      <c r="T155" s="251">
        <v>0.216</v>
      </c>
      <c r="U155" s="201" t="s">
        <v>44</v>
      </c>
      <c r="V155" s="254" t="s">
        <v>44</v>
      </c>
      <c r="W155" s="101">
        <v>5</v>
      </c>
      <c r="X155" s="101">
        <v>5</v>
      </c>
      <c r="Y155" s="201" t="s">
        <v>44</v>
      </c>
      <c r="Z155" s="270">
        <v>33</v>
      </c>
      <c r="AA155" s="222">
        <v>29</v>
      </c>
      <c r="AB155" s="271">
        <v>28</v>
      </c>
      <c r="AC155" s="197">
        <v>22</v>
      </c>
      <c r="AD155" s="109">
        <v>14</v>
      </c>
      <c r="AE155" s="109">
        <v>5</v>
      </c>
      <c r="AF155" s="197"/>
      <c r="AG155" s="197"/>
      <c r="AH155" s="107"/>
      <c r="AI155" s="88"/>
      <c r="AJ155" s="88"/>
      <c r="AK155" s="88"/>
      <c r="AL155" s="88"/>
      <c r="AM155" s="88"/>
      <c r="AN155" s="88"/>
      <c r="AO155" s="107"/>
      <c r="AP155" s="88"/>
      <c r="AQ155" s="88"/>
      <c r="AR155" s="88"/>
      <c r="AS155" s="88"/>
      <c r="AT155" s="107"/>
      <c r="AU155" s="88"/>
      <c r="AV155" s="88"/>
      <c r="AW155" s="107"/>
    </row>
    <row r="156" spans="3:49" ht="15" x14ac:dyDescent="0.2">
      <c r="C156" s="88" t="s">
        <v>81</v>
      </c>
      <c r="D156" s="269" t="s">
        <v>238</v>
      </c>
      <c r="E156" s="101">
        <v>4.5</v>
      </c>
      <c r="F156" s="101">
        <v>4.75</v>
      </c>
      <c r="G156" s="101">
        <v>5</v>
      </c>
      <c r="H156" s="101">
        <v>5.4622282948328467</v>
      </c>
      <c r="I156" s="101">
        <v>5.6190329462115054</v>
      </c>
      <c r="J156" s="101">
        <v>6.2055953016431884</v>
      </c>
      <c r="K156" s="248">
        <f t="shared" si="21"/>
        <v>2.870708489555307E-2</v>
      </c>
      <c r="L156" s="249">
        <f t="shared" si="20"/>
        <v>0.10438848838342518</v>
      </c>
      <c r="M156" s="100">
        <v>9.6105485717361522E-2</v>
      </c>
      <c r="N156" s="214">
        <v>0.15641923962940349</v>
      </c>
      <c r="O156" s="68">
        <f t="shared" si="22"/>
        <v>5.430666194205477</v>
      </c>
      <c r="P156" s="69">
        <f t="shared" si="23"/>
        <v>5.8073996982175338</v>
      </c>
      <c r="Q156" s="69">
        <f t="shared" si="18"/>
        <v>5.8990135919695579</v>
      </c>
      <c r="R156" s="70">
        <f t="shared" si="19"/>
        <v>6.5121770113168189</v>
      </c>
      <c r="S156" s="250">
        <v>0</v>
      </c>
      <c r="T156" s="251">
        <v>0.22700000000000001</v>
      </c>
      <c r="U156" s="251">
        <v>1E-3</v>
      </c>
      <c r="V156" s="252">
        <v>8.0000000000000002E-3</v>
      </c>
      <c r="W156" s="101">
        <v>5</v>
      </c>
      <c r="X156" s="101">
        <v>5.5</v>
      </c>
      <c r="Y156" s="101">
        <v>6</v>
      </c>
      <c r="Z156" s="270">
        <v>185</v>
      </c>
      <c r="AA156" s="271">
        <v>114</v>
      </c>
      <c r="AB156" s="271">
        <v>153</v>
      </c>
      <c r="AC156" s="271">
        <v>127</v>
      </c>
      <c r="AD156" s="109">
        <v>115</v>
      </c>
      <c r="AE156" s="109">
        <v>87</v>
      </c>
      <c r="AF156" s="197"/>
      <c r="AG156" s="197"/>
      <c r="AH156" s="107"/>
      <c r="AI156" s="88"/>
      <c r="AJ156" s="88"/>
      <c r="AK156" s="88"/>
      <c r="AL156" s="88"/>
      <c r="AM156" s="88"/>
      <c r="AN156" s="88"/>
      <c r="AO156" s="107"/>
      <c r="AP156" s="88"/>
      <c r="AQ156" s="88"/>
      <c r="AR156" s="88"/>
      <c r="AS156" s="88"/>
      <c r="AT156" s="107"/>
      <c r="AU156" s="88"/>
      <c r="AV156" s="88"/>
      <c r="AW156" s="107"/>
    </row>
    <row r="157" spans="3:49" ht="15" x14ac:dyDescent="0.2">
      <c r="C157" s="88"/>
      <c r="D157" s="88"/>
      <c r="E157" s="101"/>
      <c r="F157" s="101"/>
      <c r="G157" s="101"/>
      <c r="H157" s="101"/>
      <c r="I157" s="101"/>
      <c r="J157" s="101"/>
      <c r="K157" s="272"/>
      <c r="L157" s="272"/>
      <c r="M157" s="101"/>
      <c r="N157" s="101"/>
      <c r="O157" s="69"/>
      <c r="P157" s="69"/>
      <c r="Q157" s="69"/>
      <c r="R157" s="69"/>
      <c r="S157" s="197"/>
      <c r="T157" s="197"/>
      <c r="U157" s="197"/>
      <c r="V157" s="197"/>
      <c r="W157" s="101"/>
      <c r="X157" s="101"/>
      <c r="Y157" s="101"/>
      <c r="Z157" s="101"/>
      <c r="AA157" s="101"/>
      <c r="AB157" s="197"/>
      <c r="AC157" s="197"/>
      <c r="AD157" s="109"/>
      <c r="AE157" s="109"/>
      <c r="AF157" s="197"/>
      <c r="AG157" s="197"/>
      <c r="AH157" s="88"/>
      <c r="AI157" s="88"/>
      <c r="AJ157" s="88"/>
      <c r="AK157" s="88"/>
      <c r="AL157" s="88"/>
      <c r="AM157" s="88"/>
      <c r="AN157" s="88"/>
      <c r="AO157" s="88"/>
      <c r="AP157" s="88"/>
      <c r="AQ157" s="88"/>
      <c r="AR157" s="88"/>
      <c r="AS157" s="88"/>
      <c r="AT157" s="88"/>
      <c r="AU157" s="88"/>
      <c r="AV157" s="88"/>
      <c r="AW157" s="88"/>
    </row>
    <row r="158" spans="3:49" s="23" customFormat="1" ht="15" x14ac:dyDescent="0.2">
      <c r="C158" s="88"/>
      <c r="D158" s="88"/>
      <c r="E158" s="101"/>
      <c r="F158" s="101"/>
      <c r="G158" s="101"/>
      <c r="H158" s="101"/>
      <c r="I158" s="101"/>
      <c r="J158" s="101"/>
      <c r="K158" s="272"/>
      <c r="L158" s="272"/>
      <c r="M158" s="203"/>
      <c r="N158" s="101"/>
      <c r="O158" s="69"/>
      <c r="P158" s="69"/>
      <c r="Q158" s="69"/>
      <c r="R158" s="69"/>
      <c r="S158" s="273"/>
      <c r="T158" s="273"/>
      <c r="U158" s="197"/>
      <c r="V158" s="197"/>
      <c r="W158" s="101"/>
      <c r="X158" s="101"/>
      <c r="Y158" s="101"/>
      <c r="Z158" s="197"/>
      <c r="AA158" s="197"/>
      <c r="AB158" s="197"/>
      <c r="AC158" s="197"/>
      <c r="AD158" s="109"/>
      <c r="AE158" s="109"/>
      <c r="AF158" s="88"/>
      <c r="AG158" s="88"/>
      <c r="AH158" s="88"/>
      <c r="AI158" s="88"/>
      <c r="AJ158" s="88"/>
      <c r="AK158" s="88"/>
      <c r="AL158" s="88"/>
      <c r="AM158" s="88"/>
      <c r="AN158" s="88"/>
      <c r="AO158" s="88"/>
      <c r="AP158" s="88"/>
      <c r="AQ158" s="88"/>
      <c r="AR158" s="88"/>
      <c r="AS158" s="88"/>
      <c r="AT158" s="88"/>
      <c r="AU158" s="88"/>
      <c r="AV158" s="88"/>
      <c r="AW158" s="88"/>
    </row>
    <row r="159" spans="3:49" s="5" customFormat="1" ht="15" x14ac:dyDescent="0.2">
      <c r="C159" s="88" t="s">
        <v>49</v>
      </c>
      <c r="D159" s="88"/>
      <c r="E159" s="101"/>
      <c r="F159" s="101"/>
      <c r="G159" s="101"/>
      <c r="H159" s="101"/>
      <c r="I159" s="101"/>
      <c r="J159" s="101"/>
      <c r="K159" s="203"/>
      <c r="L159" s="203"/>
      <c r="M159" s="203"/>
      <c r="N159" s="101"/>
      <c r="O159" s="69"/>
      <c r="P159" s="69"/>
      <c r="Q159" s="69"/>
      <c r="R159" s="69"/>
      <c r="S159" s="273"/>
      <c r="T159" s="273"/>
      <c r="U159" s="197"/>
      <c r="V159" s="197"/>
      <c r="W159" s="101"/>
      <c r="X159" s="101"/>
      <c r="Y159" s="101"/>
      <c r="Z159" s="197"/>
      <c r="AA159" s="197"/>
      <c r="AB159" s="197"/>
      <c r="AC159" s="197"/>
      <c r="AD159" s="197"/>
      <c r="AE159" s="197"/>
      <c r="AF159" s="88"/>
      <c r="AG159" s="88"/>
      <c r="AH159" s="88"/>
      <c r="AI159" s="88"/>
      <c r="AJ159" s="88"/>
      <c r="AK159" s="88"/>
      <c r="AL159" s="88"/>
      <c r="AM159" s="88"/>
      <c r="AN159" s="88"/>
      <c r="AO159" s="88"/>
      <c r="AP159" s="88"/>
      <c r="AQ159" s="88"/>
      <c r="AR159" s="88"/>
      <c r="AS159" s="88"/>
      <c r="AT159" s="88"/>
      <c r="AU159" s="88"/>
      <c r="AV159" s="88"/>
      <c r="AW159" s="88"/>
    </row>
    <row r="160" spans="3:49" ht="15" x14ac:dyDescent="0.2">
      <c r="C160" s="88" t="s">
        <v>50</v>
      </c>
      <c r="D160" s="88"/>
      <c r="E160" s="203"/>
      <c r="F160" s="203"/>
      <c r="G160" s="203"/>
      <c r="H160" s="203"/>
      <c r="I160" s="203"/>
      <c r="J160" s="203"/>
      <c r="K160" s="203"/>
      <c r="L160" s="203"/>
      <c r="M160" s="203"/>
      <c r="N160" s="203"/>
      <c r="O160" s="69"/>
      <c r="P160" s="69"/>
      <c r="Q160" s="69"/>
      <c r="R160" s="69"/>
      <c r="S160" s="273"/>
      <c r="T160" s="273"/>
      <c r="U160" s="273"/>
      <c r="V160" s="273"/>
      <c r="W160" s="203"/>
      <c r="X160" s="203"/>
      <c r="Y160" s="203"/>
      <c r="Z160" s="274"/>
      <c r="AA160" s="59"/>
      <c r="AB160" s="274"/>
      <c r="AC160" s="59"/>
      <c r="AD160" s="59"/>
      <c r="AE160" s="59"/>
      <c r="AF160" s="88"/>
      <c r="AG160" s="88"/>
      <c r="AH160" s="88"/>
      <c r="AI160" s="88"/>
      <c r="AJ160" s="88"/>
      <c r="AK160" s="88"/>
      <c r="AL160" s="88"/>
      <c r="AM160" s="88"/>
      <c r="AN160" s="88"/>
      <c r="AO160" s="88"/>
      <c r="AP160" s="88"/>
      <c r="AQ160" s="88"/>
      <c r="AR160" s="88"/>
      <c r="AS160" s="88"/>
      <c r="AT160" s="88"/>
      <c r="AU160" s="88"/>
      <c r="AV160" s="88"/>
      <c r="AW160" s="88"/>
    </row>
    <row r="161" spans="2:31" ht="15" x14ac:dyDescent="0.2">
      <c r="B161" s="88"/>
      <c r="C161" s="88"/>
      <c r="D161" s="88"/>
      <c r="E161" s="203"/>
      <c r="F161" s="203"/>
      <c r="G161" s="203"/>
      <c r="H161" s="203"/>
      <c r="I161" s="203"/>
      <c r="J161" s="203"/>
      <c r="K161" s="203"/>
      <c r="L161" s="203"/>
      <c r="M161" s="203"/>
      <c r="N161" s="203"/>
      <c r="O161" s="69"/>
      <c r="P161" s="69"/>
      <c r="Q161" s="69"/>
      <c r="R161" s="69"/>
      <c r="S161" s="273"/>
      <c r="T161" s="273"/>
      <c r="U161" s="273"/>
      <c r="V161" s="273"/>
      <c r="W161" s="203"/>
      <c r="X161" s="203"/>
      <c r="Y161" s="203"/>
      <c r="Z161" s="273"/>
      <c r="AA161" s="273"/>
      <c r="AB161" s="273"/>
      <c r="AC161" s="273"/>
      <c r="AD161" s="273"/>
      <c r="AE161" s="273"/>
    </row>
    <row r="162" spans="2:31" x14ac:dyDescent="0.2">
      <c r="B162" s="88"/>
      <c r="C162" s="88" t="s">
        <v>239</v>
      </c>
      <c r="D162" s="88"/>
      <c r="E162" s="88"/>
      <c r="F162" s="88"/>
      <c r="G162" s="88"/>
      <c r="H162" s="88"/>
      <c r="I162" s="88"/>
      <c r="J162" s="88"/>
      <c r="K162" s="88"/>
      <c r="L162" s="88"/>
      <c r="M162" s="137"/>
      <c r="N162" s="137"/>
      <c r="O162" s="114"/>
      <c r="P162" s="114"/>
      <c r="Q162" s="114"/>
      <c r="R162" s="114"/>
      <c r="S162" s="88"/>
      <c r="T162" s="88"/>
      <c r="U162" s="88"/>
      <c r="V162" s="88"/>
      <c r="W162" s="88"/>
      <c r="X162" s="88"/>
      <c r="Y162" s="88"/>
      <c r="Z162" s="88"/>
      <c r="AA162" s="88"/>
      <c r="AB162" s="88"/>
      <c r="AC162" s="88"/>
      <c r="AD162" s="88"/>
      <c r="AE162" s="88"/>
    </row>
    <row r="163" spans="2:31" s="327" customFormat="1" x14ac:dyDescent="0.2">
      <c r="B163" s="88"/>
      <c r="C163" s="78" t="s">
        <v>323</v>
      </c>
      <c r="D163" s="88"/>
      <c r="E163" s="88"/>
      <c r="F163" s="88"/>
      <c r="G163" s="88"/>
      <c r="H163" s="88"/>
      <c r="I163" s="88"/>
      <c r="J163" s="88"/>
      <c r="K163" s="88"/>
      <c r="L163" s="88"/>
      <c r="M163" s="137"/>
      <c r="N163" s="137"/>
      <c r="O163" s="114"/>
      <c r="P163" s="114"/>
      <c r="Q163" s="114"/>
      <c r="R163" s="114"/>
      <c r="S163" s="88"/>
      <c r="T163" s="88"/>
      <c r="U163" s="88"/>
      <c r="V163" s="88"/>
      <c r="W163" s="88"/>
      <c r="X163" s="88"/>
      <c r="Y163" s="88"/>
      <c r="Z163" s="88"/>
      <c r="AA163" s="88"/>
      <c r="AB163" s="88"/>
      <c r="AC163" s="88"/>
      <c r="AD163" s="88"/>
      <c r="AE163" s="88"/>
    </row>
    <row r="164" spans="2:31" x14ac:dyDescent="0.2">
      <c r="B164" s="88"/>
      <c r="C164" s="141" t="s">
        <v>312</v>
      </c>
      <c r="D164" s="88"/>
      <c r="E164" s="88"/>
      <c r="F164" s="88"/>
      <c r="G164" s="88"/>
      <c r="H164" s="88"/>
      <c r="I164" s="88"/>
      <c r="J164" s="88"/>
      <c r="K164" s="88"/>
      <c r="L164" s="88"/>
      <c r="M164" s="137"/>
      <c r="N164" s="137"/>
      <c r="O164" s="114"/>
      <c r="P164" s="114"/>
      <c r="Q164" s="114"/>
      <c r="R164" s="114"/>
      <c r="S164" s="88"/>
      <c r="T164" s="88"/>
      <c r="U164" s="88"/>
      <c r="V164" s="88"/>
      <c r="W164" s="88"/>
      <c r="X164" s="88"/>
      <c r="Y164" s="88"/>
      <c r="Z164" s="88"/>
      <c r="AA164" s="88"/>
      <c r="AB164" s="88"/>
      <c r="AC164" s="88"/>
      <c r="AD164" s="88"/>
      <c r="AE164" s="88"/>
    </row>
    <row r="165" spans="2:31" x14ac:dyDescent="0.2">
      <c r="B165" s="88"/>
      <c r="C165" s="88" t="s">
        <v>313</v>
      </c>
      <c r="D165" s="88"/>
      <c r="E165" s="88"/>
      <c r="F165" s="88"/>
      <c r="G165" s="88"/>
      <c r="H165" s="88"/>
      <c r="I165" s="88"/>
      <c r="J165" s="88"/>
      <c r="K165" s="88"/>
      <c r="L165" s="88"/>
      <c r="M165" s="137"/>
      <c r="N165" s="137"/>
      <c r="O165" s="114"/>
      <c r="P165" s="114"/>
      <c r="Q165" s="114"/>
      <c r="R165" s="114"/>
      <c r="S165" s="88"/>
      <c r="T165" s="88"/>
      <c r="U165" s="88"/>
      <c r="V165" s="88"/>
      <c r="W165" s="88"/>
      <c r="X165" s="88"/>
      <c r="Y165" s="88"/>
      <c r="Z165" s="88"/>
      <c r="AA165" s="88"/>
      <c r="AB165" s="88"/>
      <c r="AC165" s="88"/>
      <c r="AD165" s="88"/>
      <c r="AE165" s="88"/>
    </row>
    <row r="166" spans="2:31" s="327" customFormat="1" x14ac:dyDescent="0.2">
      <c r="B166" s="88"/>
      <c r="C166" s="88" t="s">
        <v>314</v>
      </c>
      <c r="D166" s="88"/>
      <c r="E166" s="88"/>
      <c r="F166" s="88"/>
      <c r="G166" s="88"/>
      <c r="H166" s="88"/>
      <c r="I166" s="88"/>
      <c r="J166" s="88"/>
      <c r="K166" s="88"/>
      <c r="L166" s="88"/>
      <c r="M166" s="137"/>
      <c r="N166" s="137"/>
      <c r="O166" s="114"/>
      <c r="P166" s="114"/>
      <c r="Q166" s="114"/>
      <c r="R166" s="114"/>
      <c r="S166" s="88"/>
      <c r="T166" s="88"/>
      <c r="U166" s="88"/>
      <c r="V166" s="88"/>
      <c r="W166" s="88"/>
      <c r="X166" s="88"/>
      <c r="Y166" s="88"/>
      <c r="Z166" s="88"/>
      <c r="AA166" s="88"/>
      <c r="AB166" s="88"/>
      <c r="AC166" s="88"/>
      <c r="AD166" s="88"/>
      <c r="AE166" s="88"/>
    </row>
    <row r="167" spans="2:31" x14ac:dyDescent="0.2">
      <c r="B167" s="88"/>
      <c r="C167" s="78" t="s">
        <v>320</v>
      </c>
      <c r="D167" s="88"/>
      <c r="E167" s="88"/>
      <c r="F167" s="88"/>
      <c r="G167" s="88"/>
      <c r="H167" s="88"/>
      <c r="I167" s="88"/>
      <c r="J167" s="88"/>
      <c r="K167" s="88"/>
      <c r="L167" s="88"/>
      <c r="M167" s="137"/>
      <c r="N167" s="137"/>
      <c r="O167" s="114"/>
      <c r="P167" s="114"/>
      <c r="Q167" s="114"/>
      <c r="R167" s="114"/>
      <c r="S167" s="88"/>
      <c r="T167" s="88"/>
      <c r="U167" s="88"/>
      <c r="V167" s="88"/>
      <c r="W167" s="88"/>
      <c r="X167" s="88"/>
      <c r="Y167" s="88"/>
      <c r="Z167" s="88"/>
      <c r="AA167" s="88"/>
      <c r="AB167" s="88"/>
      <c r="AC167" s="88"/>
      <c r="AD167" s="88"/>
      <c r="AE167" s="88"/>
    </row>
    <row r="168" spans="2:31" x14ac:dyDescent="0.2">
      <c r="B168" s="88"/>
      <c r="C168" s="148"/>
      <c r="D168" s="88"/>
      <c r="E168" s="88"/>
      <c r="F168" s="88"/>
      <c r="G168" s="88"/>
      <c r="H168" s="88"/>
      <c r="I168" s="88"/>
      <c r="J168" s="88"/>
      <c r="K168" s="88"/>
      <c r="L168" s="88"/>
      <c r="M168" s="137"/>
      <c r="N168" s="137"/>
      <c r="O168" s="114"/>
      <c r="P168" s="114"/>
      <c r="Q168" s="114"/>
      <c r="R168" s="114"/>
      <c r="S168" s="88"/>
      <c r="T168" s="88"/>
      <c r="U168" s="88"/>
      <c r="V168" s="88"/>
      <c r="W168" s="88"/>
      <c r="X168" s="88"/>
      <c r="Y168" s="88"/>
      <c r="Z168" s="88"/>
      <c r="AA168" s="88"/>
      <c r="AB168" s="88"/>
      <c r="AC168" s="88"/>
      <c r="AD168" s="88"/>
      <c r="AE168" s="88"/>
    </row>
    <row r="169" spans="2:31" x14ac:dyDescent="0.2">
      <c r="B169" s="88"/>
      <c r="C169" s="148"/>
      <c r="D169" s="88"/>
      <c r="E169" s="88"/>
      <c r="F169" s="88"/>
      <c r="G169" s="88"/>
      <c r="H169" s="88"/>
      <c r="I169" s="88"/>
      <c r="J169" s="88"/>
      <c r="K169" s="88"/>
      <c r="L169" s="88"/>
      <c r="M169" s="137"/>
      <c r="N169" s="137"/>
      <c r="O169" s="114"/>
      <c r="P169" s="114"/>
      <c r="Q169" s="114"/>
      <c r="R169" s="114"/>
      <c r="S169" s="88"/>
      <c r="T169" s="88"/>
      <c r="U169" s="88"/>
      <c r="V169" s="88"/>
      <c r="W169" s="88"/>
      <c r="X169" s="88"/>
      <c r="Y169" s="88"/>
      <c r="Z169" s="88"/>
      <c r="AA169" s="88"/>
      <c r="AB169" s="88"/>
      <c r="AC169" s="88"/>
      <c r="AD169" s="88"/>
      <c r="AE169" s="88"/>
    </row>
    <row r="170" spans="2:31" x14ac:dyDescent="0.2">
      <c r="B170" s="88"/>
      <c r="C170" s="148"/>
      <c r="D170" s="88"/>
      <c r="E170" s="88"/>
      <c r="F170" s="88"/>
      <c r="G170" s="88"/>
      <c r="H170" s="88"/>
      <c r="I170" s="88"/>
      <c r="J170" s="88"/>
      <c r="K170" s="88"/>
      <c r="L170" s="88"/>
      <c r="M170" s="137"/>
      <c r="N170" s="137"/>
      <c r="O170" s="114"/>
      <c r="P170" s="114"/>
      <c r="Q170" s="114"/>
      <c r="R170" s="114"/>
      <c r="S170" s="88"/>
      <c r="T170" s="88"/>
      <c r="U170" s="88"/>
      <c r="V170" s="88"/>
      <c r="W170" s="88"/>
      <c r="X170" s="88"/>
      <c r="Y170" s="88"/>
      <c r="Z170" s="88"/>
      <c r="AA170" s="88"/>
      <c r="AB170" s="88"/>
      <c r="AC170" s="88"/>
      <c r="AD170" s="88"/>
      <c r="AE170" s="88"/>
    </row>
    <row r="171" spans="2:31" x14ac:dyDescent="0.2">
      <c r="B171" s="88"/>
      <c r="C171" s="148"/>
      <c r="D171" s="88"/>
      <c r="E171" s="88"/>
      <c r="F171" s="88"/>
      <c r="G171" s="88"/>
      <c r="H171" s="88"/>
      <c r="I171" s="88"/>
      <c r="J171" s="88"/>
      <c r="K171" s="88"/>
      <c r="L171" s="88"/>
      <c r="M171" s="137"/>
      <c r="N171" s="137"/>
      <c r="O171" s="114"/>
      <c r="P171" s="114"/>
      <c r="Q171" s="114"/>
      <c r="R171" s="114"/>
      <c r="S171" s="88"/>
      <c r="T171" s="88"/>
      <c r="U171" s="88"/>
      <c r="V171" s="88"/>
      <c r="W171" s="88"/>
      <c r="X171" s="88"/>
      <c r="Y171" s="88"/>
      <c r="Z171" s="88"/>
      <c r="AA171" s="88"/>
      <c r="AB171" s="88"/>
      <c r="AC171" s="88"/>
      <c r="AD171" s="88"/>
      <c r="AE171" s="88"/>
    </row>
    <row r="172" spans="2:31" x14ac:dyDescent="0.2">
      <c r="B172" s="88"/>
      <c r="C172" s="148"/>
      <c r="D172" s="88"/>
      <c r="E172" s="88"/>
      <c r="F172" s="88"/>
      <c r="G172" s="88"/>
      <c r="H172" s="88"/>
      <c r="I172" s="88"/>
      <c r="J172" s="88"/>
      <c r="K172" s="88"/>
      <c r="L172" s="88"/>
      <c r="M172" s="137"/>
      <c r="N172" s="137"/>
      <c r="O172" s="114"/>
      <c r="P172" s="114"/>
      <c r="Q172" s="114"/>
      <c r="R172" s="114"/>
      <c r="S172" s="88"/>
      <c r="T172" s="88"/>
      <c r="U172" s="88"/>
      <c r="V172" s="88"/>
      <c r="W172" s="88"/>
      <c r="X172" s="88"/>
      <c r="Y172" s="88"/>
      <c r="Z172" s="88"/>
      <c r="AA172" s="88"/>
      <c r="AB172" s="88"/>
      <c r="AC172" s="88"/>
      <c r="AD172" s="88"/>
      <c r="AE172" s="88"/>
    </row>
    <row r="176" spans="2:31" x14ac:dyDescent="0.2">
      <c r="D176" s="88"/>
      <c r="E176" s="276"/>
    </row>
    <row r="177" spans="4:5" x14ac:dyDescent="0.2">
      <c r="D177" s="277"/>
      <c r="E177" s="88"/>
    </row>
  </sheetData>
  <mergeCells count="7">
    <mergeCell ref="W4:Y4"/>
    <mergeCell ref="Z4:AE4"/>
    <mergeCell ref="S4:V4"/>
    <mergeCell ref="E4:J4"/>
    <mergeCell ref="K4:L4"/>
    <mergeCell ref="M4:N4"/>
    <mergeCell ref="O4:R4"/>
  </mergeCells>
  <conditionalFormatting sqref="E6:E156">
    <cfRule type="expression" dxfId="64" priority="117">
      <formula>$Z6&lt;30</formula>
    </cfRule>
  </conditionalFormatting>
  <conditionalFormatting sqref="F6:F156">
    <cfRule type="expression" dxfId="63" priority="118">
      <formula>$AA6&lt;30</formula>
    </cfRule>
  </conditionalFormatting>
  <conditionalFormatting sqref="G6:G156">
    <cfRule type="expression" dxfId="62" priority="119">
      <formula>$AB6&lt;30</formula>
    </cfRule>
  </conditionalFormatting>
  <conditionalFormatting sqref="H6:H156 W6:W156">
    <cfRule type="expression" dxfId="61" priority="120">
      <formula>$AC6&lt;30</formula>
    </cfRule>
  </conditionalFormatting>
  <conditionalFormatting sqref="J7:J8 J11:J14 J16:J17 J20:J23 J26:J68 J70:J78 J80:J119 J121:J154 J156">
    <cfRule type="expression" dxfId="60" priority="43">
      <formula>AND(AE7&lt;30, AE7&gt;9)</formula>
    </cfRule>
    <cfRule type="expression" dxfId="59" priority="42">
      <formula>AE7&lt;10</formula>
    </cfRule>
  </conditionalFormatting>
  <conditionalFormatting sqref="L69">
    <cfRule type="expression" dxfId="58" priority="11">
      <formula>L69&lt;0.05</formula>
    </cfRule>
  </conditionalFormatting>
  <conditionalFormatting sqref="L79">
    <cfRule type="expression" dxfId="57" priority="12">
      <formula>L79&lt;0.05</formula>
    </cfRule>
  </conditionalFormatting>
  <conditionalFormatting sqref="L120">
    <cfRule type="expression" dxfId="56" priority="13">
      <formula>L120&lt;0.05</formula>
    </cfRule>
  </conditionalFormatting>
  <conditionalFormatting sqref="L155">
    <cfRule type="expression" dxfId="55" priority="1">
      <formula>L155&lt;0.05</formula>
    </cfRule>
  </conditionalFormatting>
  <conditionalFormatting sqref="N10">
    <cfRule type="expression" dxfId="54" priority="27">
      <formula>N10&lt;0.05</formula>
    </cfRule>
  </conditionalFormatting>
  <conditionalFormatting sqref="N15">
    <cfRule type="expression" dxfId="53" priority="9">
      <formula>N15&lt;0.05</formula>
    </cfRule>
  </conditionalFormatting>
  <conditionalFormatting sqref="N18:N19">
    <cfRule type="expression" dxfId="52" priority="7">
      <formula>N18&lt;0.05</formula>
    </cfRule>
  </conditionalFormatting>
  <conditionalFormatting sqref="N24:N25">
    <cfRule type="expression" dxfId="51" priority="6">
      <formula>N24&lt;0.05</formula>
    </cfRule>
  </conditionalFormatting>
  <conditionalFormatting sqref="N69">
    <cfRule type="expression" dxfId="50" priority="5">
      <formula>N69&lt;0.05</formula>
    </cfRule>
  </conditionalFormatting>
  <conditionalFormatting sqref="N79">
    <cfRule type="expression" dxfId="49" priority="4">
      <formula>N79&lt;0.05</formula>
    </cfRule>
  </conditionalFormatting>
  <conditionalFormatting sqref="N120">
    <cfRule type="expression" dxfId="48" priority="3">
      <formula>N120&lt;0.05</formula>
    </cfRule>
  </conditionalFormatting>
  <conditionalFormatting sqref="N155">
    <cfRule type="expression" dxfId="47" priority="2">
      <formula>N155&lt;0.05</formula>
    </cfRule>
  </conditionalFormatting>
  <conditionalFormatting sqref="P10:R10">
    <cfRule type="expression" dxfId="46" priority="28">
      <formula>P10&lt;0.05</formula>
    </cfRule>
  </conditionalFormatting>
  <conditionalFormatting sqref="Q6:R6">
    <cfRule type="expression" dxfId="45" priority="19">
      <formula>Q6&lt;0.05</formula>
    </cfRule>
  </conditionalFormatting>
  <conditionalFormatting sqref="Q9:R9">
    <cfRule type="expression" dxfId="44" priority="21">
      <formula>Q9&lt;0.05</formula>
    </cfRule>
  </conditionalFormatting>
  <conditionalFormatting sqref="Q18:R19">
    <cfRule type="expression" dxfId="43" priority="23">
      <formula>Q18&lt;0.05</formula>
    </cfRule>
  </conditionalFormatting>
  <conditionalFormatting sqref="Q24:R25">
    <cfRule type="expression" dxfId="42" priority="18">
      <formula>Q24&lt;0.05</formula>
    </cfRule>
  </conditionalFormatting>
  <conditionalFormatting sqref="Q69:R69">
    <cfRule type="expression" dxfId="41" priority="17">
      <formula>Q69&lt;0.05</formula>
    </cfRule>
  </conditionalFormatting>
  <conditionalFormatting sqref="Q79:R79">
    <cfRule type="expression" dxfId="40" priority="16">
      <formula>Q79&lt;0.05</formula>
    </cfRule>
  </conditionalFormatting>
  <conditionalFormatting sqref="Q120:R120">
    <cfRule type="expression" dxfId="39" priority="15">
      <formula>Q120&lt;0.05</formula>
    </cfRule>
  </conditionalFormatting>
  <conditionalFormatting sqref="Q155:R155">
    <cfRule type="expression" dxfId="38" priority="14">
      <formula>Q155&lt;0.05</formula>
    </cfRule>
  </conditionalFormatting>
  <conditionalFormatting sqref="S6:V156">
    <cfRule type="expression" dxfId="37" priority="49">
      <formula>S6&lt;0.05</formula>
    </cfRule>
  </conditionalFormatting>
  <conditionalFormatting sqref="X6 I6:I156 X7:Y8 X9:X10 X11:Y14 X15 X16:Y17 X18:X19 X20:Y23 X24:X25 X26:Y68 X69 X70:Y78 X79 X80:Y119 X120 X121:Y154 X155 X156:Y156">
    <cfRule type="expression" dxfId="36" priority="74">
      <formula>$AD6&lt;30</formula>
    </cfRule>
  </conditionalFormatting>
  <conditionalFormatting sqref="Y6">
    <cfRule type="expression" dxfId="35" priority="40">
      <formula>Y6&lt;0.05</formula>
    </cfRule>
  </conditionalFormatting>
  <conditionalFormatting sqref="Y7:Y8 Y11:Y14 Y16:Y17 Y20:Y23 Y26:Y68 Y70:Y78 Y80:Y119 Y121:Y154 Y156">
    <cfRule type="expression" dxfId="34" priority="41">
      <formula>AE7&lt;10</formula>
    </cfRule>
  </conditionalFormatting>
  <conditionalFormatting sqref="Y9:Y10">
    <cfRule type="expression" dxfId="33" priority="38">
      <formula>Y9&lt;0.05</formula>
    </cfRule>
  </conditionalFormatting>
  <conditionalFormatting sqref="Y15">
    <cfRule type="expression" dxfId="32" priority="37">
      <formula>Y15&lt;0.05</formula>
    </cfRule>
  </conditionalFormatting>
  <conditionalFormatting sqref="Y18:Y19">
    <cfRule type="expression" dxfId="31" priority="35">
      <formula>Y18&lt;0.05</formula>
    </cfRule>
  </conditionalFormatting>
  <conditionalFormatting sqref="Y24:Y25">
    <cfRule type="expression" dxfId="30" priority="33">
      <formula>Y24&lt;0.05</formula>
    </cfRule>
  </conditionalFormatting>
  <conditionalFormatting sqref="Y69">
    <cfRule type="expression" dxfId="29" priority="31">
      <formula>Y69&lt;0.05</formula>
    </cfRule>
  </conditionalFormatting>
  <conditionalFormatting sqref="Y79">
    <cfRule type="expression" dxfId="28" priority="32">
      <formula>Y79&lt;0.05</formula>
    </cfRule>
  </conditionalFormatting>
  <conditionalFormatting sqref="Y120">
    <cfRule type="expression" dxfId="27" priority="30">
      <formula>Y120&lt;0.05</formula>
    </cfRule>
  </conditionalFormatting>
  <conditionalFormatting sqref="Y155">
    <cfRule type="expression" dxfId="26" priority="29">
      <formula>Y155&lt;0.05</formula>
    </cfRule>
  </conditionalFormatting>
  <conditionalFormatting sqref="Z6:AE156">
    <cfRule type="cellIs" dxfId="25" priority="54" operator="lessThan">
      <formula>30</formula>
    </cfRule>
  </conditionalFormatting>
  <hyperlinks>
    <hyperlink ref="A1" location="Contents!A1" display="Contents" xr:uid="{00000000-0004-0000-0E00-000000000000}"/>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54AC3-B0E8-45F3-80E0-2B44F84B866A}">
  <sheetPr codeName="Sheet16"/>
  <dimension ref="A1:AW184"/>
  <sheetViews>
    <sheetView showGridLines="0" zoomScale="85" zoomScaleNormal="85" workbookViewId="0">
      <pane xSplit="4" ySplit="5" topLeftCell="E6" activePane="bottomRight" state="frozen"/>
      <selection pane="topRight" activeCell="E1" sqref="E1"/>
      <selection pane="bottomLeft" activeCell="A6" sqref="A6"/>
      <selection pane="bottomRight"/>
    </sheetView>
  </sheetViews>
  <sheetFormatPr defaultColWidth="9.140625" defaultRowHeight="15" x14ac:dyDescent="0.25"/>
  <cols>
    <col min="1" max="2" width="9.140625" style="7"/>
    <col min="3" max="3" width="28.28515625" style="7" customWidth="1"/>
    <col min="4" max="4" width="23.28515625" style="7" customWidth="1"/>
    <col min="5" max="7" width="14.28515625" style="7" customWidth="1"/>
    <col min="8" max="8" width="14.28515625" style="17" customWidth="1"/>
    <col min="9" max="9" width="14.28515625" style="10" customWidth="1"/>
    <col min="10" max="10" width="14.28515625" style="28" customWidth="1"/>
    <col min="11" max="11" width="18.28515625" style="18" customWidth="1"/>
    <col min="12" max="12" width="18.28515625" style="28" customWidth="1"/>
    <col min="13" max="13" width="18.28515625" style="7" customWidth="1"/>
    <col min="14" max="14" width="18.28515625" style="28" customWidth="1"/>
    <col min="15" max="16" width="18.28515625" style="7" customWidth="1"/>
    <col min="17" max="18" width="18.28515625" style="28" customWidth="1"/>
    <col min="19" max="19" width="25.140625" style="7" customWidth="1"/>
    <col min="20" max="20" width="21.7109375" style="7" customWidth="1"/>
    <col min="21" max="22" width="21.7109375" style="28" customWidth="1"/>
    <col min="23" max="23" width="14.28515625" style="17" customWidth="1"/>
    <col min="24" max="24" width="14.28515625" style="10" customWidth="1"/>
    <col min="25" max="25" width="14.28515625" style="28" customWidth="1"/>
    <col min="26" max="29" width="14.28515625" style="7" customWidth="1"/>
    <col min="30" max="30" width="14.28515625" style="10" customWidth="1"/>
    <col min="31" max="31" width="14.28515625" style="28" customWidth="1"/>
    <col min="38" max="16384" width="9.140625" style="7"/>
  </cols>
  <sheetData>
    <row r="1" spans="1:49" x14ac:dyDescent="0.25">
      <c r="A1" s="87" t="s">
        <v>33</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L1" s="88"/>
      <c r="AM1" s="88"/>
      <c r="AN1" s="88"/>
      <c r="AO1" s="88"/>
      <c r="AP1" s="88"/>
      <c r="AQ1" s="88"/>
      <c r="AR1" s="88"/>
      <c r="AS1" s="88"/>
      <c r="AT1" s="88"/>
      <c r="AU1" s="88"/>
      <c r="AV1" s="88"/>
      <c r="AW1" s="88"/>
    </row>
    <row r="2" spans="1:49" x14ac:dyDescent="0.25">
      <c r="A2" s="88"/>
      <c r="B2" s="88" t="s">
        <v>285</v>
      </c>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L2" s="88"/>
      <c r="AM2" s="88"/>
      <c r="AN2" s="88"/>
      <c r="AO2" s="88"/>
      <c r="AP2" s="88"/>
      <c r="AQ2" s="88"/>
      <c r="AR2" s="88"/>
      <c r="AS2" s="88"/>
      <c r="AT2" s="88"/>
      <c r="AU2" s="88"/>
      <c r="AV2" s="88"/>
      <c r="AW2" s="88"/>
    </row>
    <row r="3" spans="1:49" x14ac:dyDescent="0.25">
      <c r="A3" s="88"/>
      <c r="B3" s="88" t="s">
        <v>59</v>
      </c>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L3" s="88"/>
      <c r="AM3" s="88"/>
      <c r="AN3" s="88"/>
      <c r="AO3" s="88"/>
      <c r="AP3" s="88"/>
      <c r="AQ3" s="88"/>
      <c r="AR3" s="88"/>
      <c r="AS3" s="88"/>
      <c r="AT3" s="88"/>
      <c r="AU3" s="88"/>
      <c r="AV3" s="88"/>
      <c r="AW3" s="88"/>
    </row>
    <row r="4" spans="1:49" x14ac:dyDescent="0.25">
      <c r="A4" s="88"/>
      <c r="B4" s="88"/>
      <c r="C4" s="88"/>
      <c r="D4" s="88"/>
      <c r="E4" s="332" t="s">
        <v>39</v>
      </c>
      <c r="F4" s="333"/>
      <c r="G4" s="333"/>
      <c r="H4" s="333"/>
      <c r="I4" s="333"/>
      <c r="J4" s="334"/>
      <c r="K4" s="332" t="s">
        <v>51</v>
      </c>
      <c r="L4" s="334"/>
      <c r="M4" s="337" t="s">
        <v>82</v>
      </c>
      <c r="N4" s="338"/>
      <c r="O4" s="340" t="s">
        <v>83</v>
      </c>
      <c r="P4" s="340"/>
      <c r="Q4" s="340"/>
      <c r="R4" s="341"/>
      <c r="S4" s="329" t="s">
        <v>52</v>
      </c>
      <c r="T4" s="331"/>
      <c r="U4" s="331"/>
      <c r="V4" s="330"/>
      <c r="W4" s="342" t="s">
        <v>47</v>
      </c>
      <c r="X4" s="335"/>
      <c r="Y4" s="336"/>
      <c r="Z4" s="332" t="s">
        <v>48</v>
      </c>
      <c r="AA4" s="333"/>
      <c r="AB4" s="333"/>
      <c r="AC4" s="333"/>
      <c r="AD4" s="333"/>
      <c r="AE4" s="333"/>
      <c r="AL4" s="88"/>
      <c r="AM4" s="88"/>
      <c r="AN4" s="88"/>
      <c r="AO4" s="88"/>
      <c r="AP4" s="88"/>
      <c r="AQ4" s="88"/>
      <c r="AR4" s="88"/>
      <c r="AS4" s="88"/>
      <c r="AT4" s="88"/>
      <c r="AU4" s="88"/>
      <c r="AV4" s="88"/>
      <c r="AW4" s="88"/>
    </row>
    <row r="5" spans="1:49" ht="25.5" x14ac:dyDescent="0.25">
      <c r="A5" s="88"/>
      <c r="B5" s="88"/>
      <c r="C5" s="231"/>
      <c r="D5" s="232"/>
      <c r="E5" s="112">
        <v>2018</v>
      </c>
      <c r="F5" s="114">
        <v>2019</v>
      </c>
      <c r="G5" s="114">
        <v>2021</v>
      </c>
      <c r="H5" s="114">
        <v>2022</v>
      </c>
      <c r="I5" s="114">
        <v>2023</v>
      </c>
      <c r="J5" s="113">
        <v>2024</v>
      </c>
      <c r="K5" s="92" t="s">
        <v>53</v>
      </c>
      <c r="L5" s="57" t="s">
        <v>54</v>
      </c>
      <c r="M5" s="228">
        <v>2023</v>
      </c>
      <c r="N5" s="234">
        <v>2024</v>
      </c>
      <c r="O5" s="278" t="s">
        <v>84</v>
      </c>
      <c r="P5" s="234" t="s">
        <v>85</v>
      </c>
      <c r="Q5" s="229" t="s">
        <v>86</v>
      </c>
      <c r="R5" s="230" t="s">
        <v>87</v>
      </c>
      <c r="S5" s="72" t="s">
        <v>55</v>
      </c>
      <c r="T5" s="72" t="s">
        <v>56</v>
      </c>
      <c r="U5" s="93" t="s">
        <v>57</v>
      </c>
      <c r="V5" s="57" t="s">
        <v>58</v>
      </c>
      <c r="W5" s="279">
        <v>2022</v>
      </c>
      <c r="X5" s="235">
        <v>2023</v>
      </c>
      <c r="Y5" s="233">
        <v>2024</v>
      </c>
      <c r="Z5" s="112">
        <v>2018</v>
      </c>
      <c r="AA5" s="114">
        <v>2019</v>
      </c>
      <c r="AB5" s="114">
        <v>2021</v>
      </c>
      <c r="AC5" s="114">
        <v>2022</v>
      </c>
      <c r="AD5" s="114">
        <v>2023</v>
      </c>
      <c r="AE5" s="235">
        <v>2024</v>
      </c>
      <c r="AL5" s="88"/>
      <c r="AM5" s="88"/>
      <c r="AN5" s="88"/>
      <c r="AO5" s="88"/>
      <c r="AP5" s="88"/>
      <c r="AQ5" s="88"/>
      <c r="AR5" s="88"/>
      <c r="AS5" s="88"/>
      <c r="AT5" s="88"/>
      <c r="AU5" s="88"/>
      <c r="AV5" s="88"/>
      <c r="AW5" s="88"/>
    </row>
    <row r="6" spans="1:49" x14ac:dyDescent="0.25">
      <c r="A6" s="88"/>
      <c r="B6" s="88"/>
      <c r="C6" s="237" t="s">
        <v>73</v>
      </c>
      <c r="D6" s="238" t="s">
        <v>88</v>
      </c>
      <c r="E6" s="96">
        <v>4.25</v>
      </c>
      <c r="F6" s="97">
        <v>4.25</v>
      </c>
      <c r="G6" s="97">
        <v>4.75</v>
      </c>
      <c r="H6" s="97">
        <v>4.5626806919462206</v>
      </c>
      <c r="I6" s="97">
        <v>5.2043001263297244</v>
      </c>
      <c r="J6" s="101" t="s">
        <v>44</v>
      </c>
      <c r="K6" s="240">
        <f>I6/H6-1</f>
        <v>0.14062334791826503</v>
      </c>
      <c r="L6" s="101" t="s">
        <v>44</v>
      </c>
      <c r="M6" s="96">
        <v>0.70256762139046991</v>
      </c>
      <c r="N6" s="101" t="s">
        <v>44</v>
      </c>
      <c r="O6" s="64">
        <f>I6-1.96*M6</f>
        <v>3.8272675884044034</v>
      </c>
      <c r="P6" s="65">
        <f>I6+1.96*M6</f>
        <v>6.5813326642550454</v>
      </c>
      <c r="Q6" s="101" t="s">
        <v>44</v>
      </c>
      <c r="R6" s="214" t="s">
        <v>44</v>
      </c>
      <c r="S6" s="251">
        <v>0.26900000000000002</v>
      </c>
      <c r="T6" s="251">
        <v>0.98799999999999999</v>
      </c>
      <c r="U6" s="206" t="s">
        <v>44</v>
      </c>
      <c r="V6" s="244" t="s">
        <v>44</v>
      </c>
      <c r="W6" s="101">
        <v>4.5</v>
      </c>
      <c r="X6" s="101">
        <v>4.5</v>
      </c>
      <c r="Y6" s="101" t="s">
        <v>44</v>
      </c>
      <c r="Z6" s="245">
        <v>28</v>
      </c>
      <c r="AA6" s="246">
        <v>24</v>
      </c>
      <c r="AB6" s="247">
        <v>19</v>
      </c>
      <c r="AC6" s="246">
        <v>15</v>
      </c>
      <c r="AD6" s="106">
        <v>12</v>
      </c>
      <c r="AE6" s="109">
        <v>8</v>
      </c>
      <c r="AF6" s="280"/>
      <c r="AG6" s="280"/>
      <c r="AH6" s="107"/>
      <c r="AI6" s="88"/>
      <c r="AJ6" s="88"/>
      <c r="AK6" s="88"/>
      <c r="AL6" s="88"/>
      <c r="AM6" s="88"/>
      <c r="AN6" s="88"/>
      <c r="AO6" s="107"/>
      <c r="AP6" s="88"/>
      <c r="AQ6" s="88"/>
      <c r="AR6" s="88"/>
      <c r="AS6" s="88"/>
      <c r="AT6" s="107"/>
      <c r="AU6" s="88"/>
      <c r="AV6" s="88"/>
      <c r="AW6" s="107"/>
    </row>
    <row r="7" spans="1:49" x14ac:dyDescent="0.25">
      <c r="A7" s="88"/>
      <c r="B7" s="88"/>
      <c r="C7" s="237" t="s">
        <v>73</v>
      </c>
      <c r="D7" s="238" t="s">
        <v>89</v>
      </c>
      <c r="E7" s="101">
        <v>4.25</v>
      </c>
      <c r="F7" s="101">
        <v>4.5</v>
      </c>
      <c r="G7" s="101">
        <v>4.75</v>
      </c>
      <c r="H7" s="101">
        <v>4.7514165418998981</v>
      </c>
      <c r="I7" s="101">
        <v>4.9048897647818759</v>
      </c>
      <c r="J7" s="101">
        <v>5.1955941689146838</v>
      </c>
      <c r="K7" s="248">
        <f t="shared" ref="K7:K71" si="0">I7/H7-1</f>
        <v>3.2300519545821693E-2</v>
      </c>
      <c r="L7" s="56">
        <f t="shared" ref="L7:L71" si="1">J7/I7-1</f>
        <v>5.9268284930708459E-2</v>
      </c>
      <c r="M7" s="100">
        <v>0.15595971608243259</v>
      </c>
      <c r="N7" s="101">
        <v>0.17405705554748011</v>
      </c>
      <c r="O7" s="64">
        <f t="shared" ref="O7:O71" si="2">I7-1.96*M7</f>
        <v>4.5992087212603083</v>
      </c>
      <c r="P7" s="65">
        <f t="shared" ref="P7:P71" si="3">I7+1.96*M7</f>
        <v>5.2105708083034434</v>
      </c>
      <c r="Q7" s="101">
        <f t="shared" ref="Q7:Q70" si="4">J7-1.96*N7</f>
        <v>4.854442340041623</v>
      </c>
      <c r="R7" s="214">
        <f t="shared" ref="R7:R70" si="5">J7+1.96*N7</f>
        <v>5.5367459977877447</v>
      </c>
      <c r="S7" s="251">
        <v>0.54500000000000004</v>
      </c>
      <c r="T7" s="251">
        <v>0.32800000000000001</v>
      </c>
      <c r="U7" s="251">
        <v>0.17199999999999999</v>
      </c>
      <c r="V7" s="252">
        <v>0.28499999999999998</v>
      </c>
      <c r="W7" s="101">
        <v>4.3</v>
      </c>
      <c r="X7" s="101">
        <v>4.8499999999999996</v>
      </c>
      <c r="Y7" s="101">
        <v>5</v>
      </c>
      <c r="Z7" s="253">
        <v>79</v>
      </c>
      <c r="AA7" s="222">
        <v>102</v>
      </c>
      <c r="AB7" s="221">
        <v>100</v>
      </c>
      <c r="AC7" s="222">
        <v>64</v>
      </c>
      <c r="AD7" s="109">
        <v>69</v>
      </c>
      <c r="AE7" s="109">
        <v>45</v>
      </c>
      <c r="AF7" s="280"/>
      <c r="AG7" s="280"/>
      <c r="AH7" s="107"/>
      <c r="AI7" s="88"/>
      <c r="AJ7" s="88"/>
      <c r="AK7" s="88"/>
      <c r="AL7" s="88"/>
      <c r="AM7" s="88"/>
      <c r="AN7" s="88"/>
      <c r="AO7" s="107"/>
      <c r="AP7" s="88"/>
      <c r="AQ7" s="88"/>
      <c r="AR7" s="88"/>
      <c r="AS7" s="88"/>
      <c r="AT7" s="107"/>
      <c r="AU7" s="88"/>
      <c r="AV7" s="88"/>
      <c r="AW7" s="107"/>
    </row>
    <row r="8" spans="1:49" x14ac:dyDescent="0.25">
      <c r="A8" s="88"/>
      <c r="B8" s="88"/>
      <c r="C8" s="237" t="s">
        <v>73</v>
      </c>
      <c r="D8" s="238" t="s">
        <v>90</v>
      </c>
      <c r="E8" s="101">
        <v>5.25</v>
      </c>
      <c r="F8" s="101">
        <v>4.25</v>
      </c>
      <c r="G8" s="101">
        <v>4.75</v>
      </c>
      <c r="H8" s="101">
        <v>5.1246417045214798</v>
      </c>
      <c r="I8" s="101">
        <v>5.7184210776481779</v>
      </c>
      <c r="J8" s="101">
        <v>5.8209472844701864</v>
      </c>
      <c r="K8" s="248">
        <f t="shared" si="0"/>
        <v>0.11586749032674915</v>
      </c>
      <c r="L8" s="56">
        <f t="shared" si="1"/>
        <v>1.792911110074713E-2</v>
      </c>
      <c r="M8" s="100">
        <v>0.69662713985364966</v>
      </c>
      <c r="N8" s="101">
        <v>0.43288133477894369</v>
      </c>
      <c r="O8" s="64">
        <v>4.3530318835350243</v>
      </c>
      <c r="P8" s="65">
        <v>7.0838102717613314</v>
      </c>
      <c r="Q8" s="101">
        <f t="shared" si="4"/>
        <v>4.9724998683034567</v>
      </c>
      <c r="R8" s="214">
        <f t="shared" si="5"/>
        <v>6.6693947006369161</v>
      </c>
      <c r="S8" s="251">
        <v>0.46300000000000002</v>
      </c>
      <c r="T8" s="251">
        <v>0.59</v>
      </c>
      <c r="U8" s="251">
        <v>0.89800000000000002</v>
      </c>
      <c r="V8" s="252">
        <v>0.39300000000000002</v>
      </c>
      <c r="W8" s="101">
        <v>5</v>
      </c>
      <c r="X8" s="101">
        <v>4.9800000000000004</v>
      </c>
      <c r="Y8" s="101">
        <v>5.36</v>
      </c>
      <c r="Z8" s="253">
        <v>26</v>
      </c>
      <c r="AA8" s="222">
        <v>38</v>
      </c>
      <c r="AB8" s="221">
        <v>33</v>
      </c>
      <c r="AC8" s="222">
        <v>28</v>
      </c>
      <c r="AD8" s="109">
        <v>24</v>
      </c>
      <c r="AE8" s="109">
        <v>16</v>
      </c>
      <c r="AF8" s="280"/>
      <c r="AG8" s="280"/>
      <c r="AH8" s="107"/>
      <c r="AI8" s="88"/>
      <c r="AJ8" s="88"/>
      <c r="AK8" s="88"/>
      <c r="AL8" s="88"/>
      <c r="AM8" s="88"/>
      <c r="AN8" s="88"/>
      <c r="AO8" s="107"/>
      <c r="AP8" s="88"/>
      <c r="AQ8" s="88"/>
      <c r="AR8" s="88"/>
      <c r="AS8" s="88"/>
      <c r="AT8" s="107"/>
      <c r="AU8" s="88"/>
      <c r="AV8" s="88"/>
      <c r="AW8" s="107"/>
    </row>
    <row r="9" spans="1:49" x14ac:dyDescent="0.25">
      <c r="A9" s="88"/>
      <c r="B9" s="88"/>
      <c r="C9" s="237" t="s">
        <v>73</v>
      </c>
      <c r="D9" s="238" t="s">
        <v>91</v>
      </c>
      <c r="E9" s="101">
        <v>4.5</v>
      </c>
      <c r="F9" s="101">
        <v>4.5</v>
      </c>
      <c r="G9" s="101">
        <v>5</v>
      </c>
      <c r="H9" s="101">
        <v>4.9044883983961753</v>
      </c>
      <c r="I9" s="101">
        <v>5.2738548195835131</v>
      </c>
      <c r="J9" s="101">
        <v>5.7299073743143278</v>
      </c>
      <c r="K9" s="248">
        <f t="shared" si="0"/>
        <v>7.531191659218206E-2</v>
      </c>
      <c r="L9" s="56">
        <f t="shared" si="1"/>
        <v>8.647423380661623E-2</v>
      </c>
      <c r="M9" s="100">
        <v>0.2134781409574916</v>
      </c>
      <c r="N9" s="101">
        <v>0.55377492419453833</v>
      </c>
      <c r="O9" s="64">
        <v>4.8554376633068292</v>
      </c>
      <c r="P9" s="65">
        <v>5.692271975860197</v>
      </c>
      <c r="Q9" s="101">
        <f t="shared" si="4"/>
        <v>4.644508522893033</v>
      </c>
      <c r="R9" s="214">
        <f t="shared" si="5"/>
        <v>6.8153062257356227</v>
      </c>
      <c r="S9" s="251">
        <v>0.27900000000000003</v>
      </c>
      <c r="T9" s="251">
        <v>0.96899999999999997</v>
      </c>
      <c r="U9" s="251">
        <v>0.377</v>
      </c>
      <c r="V9" s="252">
        <v>0.65400000000000003</v>
      </c>
      <c r="W9" s="101">
        <v>5</v>
      </c>
      <c r="X9" s="101">
        <v>5</v>
      </c>
      <c r="Y9" s="101">
        <v>5.5</v>
      </c>
      <c r="Z9" s="220">
        <v>20</v>
      </c>
      <c r="AA9" s="222">
        <v>19</v>
      </c>
      <c r="AB9" s="221">
        <v>15</v>
      </c>
      <c r="AC9" s="222">
        <v>20</v>
      </c>
      <c r="AD9" s="109">
        <v>16</v>
      </c>
      <c r="AE9" s="109">
        <v>10</v>
      </c>
      <c r="AF9" s="280"/>
      <c r="AG9" s="280"/>
      <c r="AH9" s="107"/>
      <c r="AI9" s="88"/>
      <c r="AJ9" s="88"/>
      <c r="AK9" s="88"/>
      <c r="AL9" s="88"/>
      <c r="AM9" s="88"/>
      <c r="AN9" s="88"/>
      <c r="AO9" s="107"/>
      <c r="AP9" s="88"/>
      <c r="AQ9" s="88"/>
      <c r="AR9" s="88"/>
      <c r="AS9" s="88"/>
      <c r="AT9" s="107"/>
      <c r="AU9" s="88"/>
      <c r="AV9" s="88"/>
      <c r="AW9" s="107"/>
    </row>
    <row r="10" spans="1:49" x14ac:dyDescent="0.25">
      <c r="A10" s="88"/>
      <c r="B10" s="88"/>
      <c r="C10" s="237" t="s">
        <v>73</v>
      </c>
      <c r="D10" s="238" t="s">
        <v>92</v>
      </c>
      <c r="E10" s="101">
        <v>4</v>
      </c>
      <c r="F10" s="101">
        <v>4.5</v>
      </c>
      <c r="G10" s="101">
        <v>4.25</v>
      </c>
      <c r="H10" s="101">
        <v>4.718396892571934</v>
      </c>
      <c r="I10" s="101">
        <v>5.0088507389831776</v>
      </c>
      <c r="J10" s="101" t="s">
        <v>44</v>
      </c>
      <c r="K10" s="248">
        <f t="shared" si="0"/>
        <v>6.1557739423849345E-2</v>
      </c>
      <c r="L10" s="101" t="s">
        <v>44</v>
      </c>
      <c r="M10" s="100">
        <v>0.33366900942295141</v>
      </c>
      <c r="N10" s="101" t="s">
        <v>44</v>
      </c>
      <c r="O10" s="64">
        <v>4.3548594805141931</v>
      </c>
      <c r="P10" s="65">
        <v>5.662841997452162</v>
      </c>
      <c r="Q10" s="101" t="s">
        <v>44</v>
      </c>
      <c r="R10" s="214" t="s">
        <v>44</v>
      </c>
      <c r="S10" s="251">
        <v>0.47899999999999998</v>
      </c>
      <c r="T10" s="251">
        <v>0.84099999999999997</v>
      </c>
      <c r="U10" s="201" t="s">
        <v>44</v>
      </c>
      <c r="V10" s="254" t="s">
        <v>44</v>
      </c>
      <c r="W10" s="101">
        <v>4.5</v>
      </c>
      <c r="X10" s="101">
        <v>4.5</v>
      </c>
      <c r="Y10" s="101" t="s">
        <v>44</v>
      </c>
      <c r="Z10" s="220">
        <v>17</v>
      </c>
      <c r="AA10" s="222">
        <v>22</v>
      </c>
      <c r="AB10" s="221">
        <v>20</v>
      </c>
      <c r="AC10" s="222">
        <v>18</v>
      </c>
      <c r="AD10" s="109">
        <v>14</v>
      </c>
      <c r="AE10" s="109">
        <v>7</v>
      </c>
      <c r="AF10" s="280"/>
      <c r="AG10" s="280"/>
      <c r="AH10" s="107"/>
      <c r="AI10" s="88"/>
      <c r="AJ10" s="88"/>
      <c r="AK10" s="88"/>
      <c r="AL10" s="88"/>
      <c r="AM10" s="88"/>
      <c r="AN10" s="88"/>
      <c r="AO10" s="107"/>
      <c r="AP10" s="88"/>
      <c r="AQ10" s="88"/>
      <c r="AR10" s="88"/>
      <c r="AS10" s="88"/>
      <c r="AT10" s="107"/>
      <c r="AU10" s="88"/>
      <c r="AV10" s="88"/>
      <c r="AW10" s="107"/>
    </row>
    <row r="11" spans="1:49" x14ac:dyDescent="0.25">
      <c r="A11" s="88"/>
      <c r="B11" s="88"/>
      <c r="C11" s="237" t="s">
        <v>73</v>
      </c>
      <c r="D11" s="238" t="s">
        <v>93</v>
      </c>
      <c r="E11" s="101">
        <v>4.25</v>
      </c>
      <c r="F11" s="101">
        <v>4.5</v>
      </c>
      <c r="G11" s="101">
        <v>5</v>
      </c>
      <c r="H11" s="101">
        <v>5.3044969033440958</v>
      </c>
      <c r="I11" s="101">
        <v>5.5823219012215768</v>
      </c>
      <c r="J11" s="101">
        <v>5.5052621478065582</v>
      </c>
      <c r="K11" s="248">
        <f t="shared" si="0"/>
        <v>5.2375371866525633E-2</v>
      </c>
      <c r="L11" s="56">
        <f t="shared" si="1"/>
        <v>-1.3804247547629878E-2</v>
      </c>
      <c r="M11" s="100">
        <v>0.35485957632598342</v>
      </c>
      <c r="N11" s="101">
        <v>0.29861241854561538</v>
      </c>
      <c r="O11" s="64">
        <v>4.8867971316226493</v>
      </c>
      <c r="P11" s="65">
        <v>6.2778466708205043</v>
      </c>
      <c r="Q11" s="101">
        <f t="shared" si="4"/>
        <v>4.9199818074571517</v>
      </c>
      <c r="R11" s="214">
        <f t="shared" si="5"/>
        <v>6.0905424881559647</v>
      </c>
      <c r="S11" s="251">
        <v>0.60599999999999998</v>
      </c>
      <c r="T11" s="251">
        <v>0.77100000000000002</v>
      </c>
      <c r="U11" s="251">
        <v>0.85899999999999999</v>
      </c>
      <c r="V11" s="252">
        <v>0.84399999999999997</v>
      </c>
      <c r="W11" s="101">
        <v>4.5</v>
      </c>
      <c r="X11" s="101">
        <v>5</v>
      </c>
      <c r="Y11" s="101">
        <v>5</v>
      </c>
      <c r="Z11" s="253">
        <v>40</v>
      </c>
      <c r="AA11" s="222">
        <v>68</v>
      </c>
      <c r="AB11" s="221">
        <v>43</v>
      </c>
      <c r="AC11" s="222">
        <v>37</v>
      </c>
      <c r="AD11" s="109">
        <v>40</v>
      </c>
      <c r="AE11" s="109">
        <v>24</v>
      </c>
      <c r="AF11" s="280"/>
      <c r="AG11" s="280"/>
      <c r="AH11" s="107"/>
      <c r="AI11" s="88"/>
      <c r="AJ11" s="88"/>
      <c r="AK11" s="88"/>
      <c r="AL11" s="88"/>
      <c r="AM11" s="88"/>
      <c r="AN11" s="88"/>
      <c r="AO11" s="107"/>
      <c r="AP11" s="88"/>
      <c r="AQ11" s="88"/>
      <c r="AR11" s="88"/>
      <c r="AS11" s="88"/>
      <c r="AT11" s="107"/>
      <c r="AU11" s="88"/>
      <c r="AV11" s="88"/>
      <c r="AW11" s="107"/>
    </row>
    <row r="12" spans="1:49" x14ac:dyDescent="0.25">
      <c r="A12" s="88"/>
      <c r="B12" s="88"/>
      <c r="C12" s="237" t="s">
        <v>73</v>
      </c>
      <c r="D12" s="238" t="s">
        <v>94</v>
      </c>
      <c r="E12" s="101">
        <v>4.5</v>
      </c>
      <c r="F12" s="101">
        <v>4.5</v>
      </c>
      <c r="G12" s="101">
        <v>4.75</v>
      </c>
      <c r="H12" s="101">
        <v>5.1071908000015691</v>
      </c>
      <c r="I12" s="101">
        <v>5.4506633421515804</v>
      </c>
      <c r="J12" s="101">
        <v>6.0520486229061001</v>
      </c>
      <c r="K12" s="248">
        <f t="shared" si="0"/>
        <v>6.7252733567327416E-2</v>
      </c>
      <c r="L12" s="56">
        <f t="shared" si="1"/>
        <v>0.11033249404780343</v>
      </c>
      <c r="M12" s="100">
        <v>0.35025282413754572</v>
      </c>
      <c r="N12" s="101">
        <v>0.39663993611990173</v>
      </c>
      <c r="O12" s="64">
        <v>4.764167806841991</v>
      </c>
      <c r="P12" s="65">
        <v>6.1371588774611698</v>
      </c>
      <c r="Q12" s="101">
        <f t="shared" si="4"/>
        <v>5.2746343481110927</v>
      </c>
      <c r="R12" s="214">
        <f t="shared" si="5"/>
        <v>6.8294628977011076</v>
      </c>
      <c r="S12" s="251">
        <v>0.35699999999999998</v>
      </c>
      <c r="T12" s="251">
        <v>0.47</v>
      </c>
      <c r="U12" s="251">
        <v>0.20100000000000001</v>
      </c>
      <c r="V12" s="252">
        <v>0.253</v>
      </c>
      <c r="W12" s="101">
        <v>5</v>
      </c>
      <c r="X12" s="101">
        <v>5</v>
      </c>
      <c r="Y12" s="101">
        <v>5.5</v>
      </c>
      <c r="Z12" s="253">
        <v>40</v>
      </c>
      <c r="AA12" s="222">
        <v>46</v>
      </c>
      <c r="AB12" s="221">
        <v>37</v>
      </c>
      <c r="AC12" s="222">
        <v>42</v>
      </c>
      <c r="AD12" s="109">
        <v>28</v>
      </c>
      <c r="AE12" s="109">
        <v>18</v>
      </c>
      <c r="AF12" s="280"/>
      <c r="AG12" s="280"/>
      <c r="AH12" s="107"/>
      <c r="AI12" s="88"/>
      <c r="AJ12" s="88"/>
      <c r="AK12" s="88"/>
      <c r="AL12" s="88"/>
      <c r="AM12" s="88"/>
      <c r="AN12" s="88"/>
      <c r="AO12" s="107"/>
      <c r="AP12" s="88"/>
      <c r="AQ12" s="88"/>
      <c r="AR12" s="88"/>
      <c r="AS12" s="88"/>
      <c r="AT12" s="107"/>
      <c r="AU12" s="88"/>
      <c r="AV12" s="88"/>
      <c r="AW12" s="107"/>
    </row>
    <row r="13" spans="1:49" x14ac:dyDescent="0.25">
      <c r="A13" s="88"/>
      <c r="B13" s="88"/>
      <c r="C13" s="237" t="s">
        <v>73</v>
      </c>
      <c r="D13" s="238" t="s">
        <v>95</v>
      </c>
      <c r="E13" s="101">
        <v>4.25</v>
      </c>
      <c r="F13" s="101">
        <v>4.75</v>
      </c>
      <c r="G13" s="101">
        <v>4.75</v>
      </c>
      <c r="H13" s="101">
        <v>4.9562973149592864</v>
      </c>
      <c r="I13" s="101">
        <v>5.0435068331284381</v>
      </c>
      <c r="J13" s="101">
        <v>5.1048878806494322</v>
      </c>
      <c r="K13" s="248">
        <f t="shared" si="0"/>
        <v>1.7595699496463224E-2</v>
      </c>
      <c r="L13" s="56">
        <f t="shared" si="1"/>
        <v>1.217031116480527E-2</v>
      </c>
      <c r="M13" s="100">
        <v>0.1790059068364088</v>
      </c>
      <c r="N13" s="101">
        <v>0.29957066740749111</v>
      </c>
      <c r="O13" s="64">
        <v>4.6926552557290773</v>
      </c>
      <c r="P13" s="65">
        <v>5.3943584105277989</v>
      </c>
      <c r="Q13" s="101">
        <f t="shared" si="4"/>
        <v>4.5177293725307495</v>
      </c>
      <c r="R13" s="214">
        <f t="shared" si="5"/>
        <v>5.692046388768115</v>
      </c>
      <c r="S13" s="251">
        <v>0.77900000000000003</v>
      </c>
      <c r="T13" s="251">
        <v>0.42299999999999999</v>
      </c>
      <c r="U13" s="251">
        <v>0.86</v>
      </c>
      <c r="V13" s="252">
        <v>0.59599999999999997</v>
      </c>
      <c r="W13" s="101">
        <v>4.5</v>
      </c>
      <c r="X13" s="101">
        <v>5</v>
      </c>
      <c r="Y13" s="101">
        <v>4.91</v>
      </c>
      <c r="Z13" s="253">
        <v>66</v>
      </c>
      <c r="AA13" s="222">
        <v>81</v>
      </c>
      <c r="AB13" s="221">
        <v>73</v>
      </c>
      <c r="AC13" s="222">
        <v>58</v>
      </c>
      <c r="AD13" s="109">
        <v>43</v>
      </c>
      <c r="AE13" s="109">
        <v>41</v>
      </c>
      <c r="AF13" s="280"/>
      <c r="AG13" s="280"/>
      <c r="AH13" s="107"/>
      <c r="AI13" s="88"/>
      <c r="AJ13" s="88"/>
      <c r="AK13" s="88"/>
      <c r="AL13" s="88"/>
      <c r="AM13" s="88"/>
      <c r="AN13" s="88"/>
      <c r="AO13" s="107"/>
      <c r="AP13" s="88"/>
      <c r="AQ13" s="88"/>
      <c r="AR13" s="88"/>
      <c r="AS13" s="88"/>
      <c r="AT13" s="107"/>
      <c r="AU13" s="88"/>
      <c r="AV13" s="88"/>
      <c r="AW13" s="107"/>
    </row>
    <row r="14" spans="1:49" x14ac:dyDescent="0.25">
      <c r="A14" s="88"/>
      <c r="B14" s="88"/>
      <c r="C14" s="237" t="s">
        <v>73</v>
      </c>
      <c r="D14" s="238" t="s">
        <v>96</v>
      </c>
      <c r="E14" s="101">
        <v>4</v>
      </c>
      <c r="F14" s="101">
        <v>4.5</v>
      </c>
      <c r="G14" s="101">
        <v>4.5</v>
      </c>
      <c r="H14" s="101">
        <v>4.7453574688903775</v>
      </c>
      <c r="I14" s="101">
        <v>5.2517617039284223</v>
      </c>
      <c r="J14" s="101">
        <v>5.899849562379587</v>
      </c>
      <c r="K14" s="248">
        <f t="shared" si="0"/>
        <v>0.10671571917562184</v>
      </c>
      <c r="L14" s="56">
        <f t="shared" si="1"/>
        <v>0.12340389663270179</v>
      </c>
      <c r="M14" s="100">
        <v>0.33722619510747781</v>
      </c>
      <c r="N14" s="101">
        <v>0.65999532358986757</v>
      </c>
      <c r="O14" s="64">
        <v>4.5907983615177663</v>
      </c>
      <c r="P14" s="65">
        <v>5.9127250463390784</v>
      </c>
      <c r="Q14" s="101">
        <f t="shared" si="4"/>
        <v>4.6062587281434464</v>
      </c>
      <c r="R14" s="214">
        <f t="shared" si="5"/>
        <v>7.1934403966157276</v>
      </c>
      <c r="S14" s="251">
        <v>0.16200000000000001</v>
      </c>
      <c r="T14" s="251">
        <v>0.91300000000000003</v>
      </c>
      <c r="U14" s="251">
        <v>0.33</v>
      </c>
      <c r="V14" s="252">
        <v>0.63300000000000001</v>
      </c>
      <c r="W14" s="101">
        <v>4.5</v>
      </c>
      <c r="X14" s="101">
        <v>5</v>
      </c>
      <c r="Y14" s="101">
        <v>5.5</v>
      </c>
      <c r="Z14" s="253">
        <v>34</v>
      </c>
      <c r="AA14" s="222">
        <v>38</v>
      </c>
      <c r="AB14" s="221">
        <v>35</v>
      </c>
      <c r="AC14" s="222">
        <v>27</v>
      </c>
      <c r="AD14" s="109">
        <v>25</v>
      </c>
      <c r="AE14" s="109">
        <v>18</v>
      </c>
      <c r="AF14" s="280"/>
      <c r="AG14" s="280"/>
      <c r="AH14" s="107"/>
      <c r="AI14" s="88"/>
      <c r="AJ14" s="88"/>
      <c r="AK14" s="88"/>
      <c r="AL14" s="88"/>
      <c r="AM14" s="88"/>
      <c r="AN14" s="88"/>
      <c r="AO14" s="107"/>
      <c r="AP14" s="88"/>
      <c r="AQ14" s="88"/>
      <c r="AR14" s="88"/>
      <c r="AS14" s="88"/>
      <c r="AT14" s="107"/>
      <c r="AU14" s="88"/>
      <c r="AV14" s="88"/>
      <c r="AW14" s="107"/>
    </row>
    <row r="15" spans="1:49" x14ac:dyDescent="0.25">
      <c r="A15" s="88"/>
      <c r="B15" s="88"/>
      <c r="C15" s="237" t="s">
        <v>73</v>
      </c>
      <c r="D15" s="238" t="s">
        <v>97</v>
      </c>
      <c r="E15" s="101">
        <v>4.5</v>
      </c>
      <c r="F15" s="101">
        <v>5.25</v>
      </c>
      <c r="G15" s="101">
        <v>4.75</v>
      </c>
      <c r="H15" s="101">
        <v>4.8903179217240194</v>
      </c>
      <c r="I15" s="101">
        <v>5.3252438191066034</v>
      </c>
      <c r="J15" s="101" t="s">
        <v>44</v>
      </c>
      <c r="K15" s="248">
        <f t="shared" si="0"/>
        <v>8.8936119153017357E-2</v>
      </c>
      <c r="L15" s="101" t="s">
        <v>44</v>
      </c>
      <c r="M15" s="100">
        <v>0.38380806951251029</v>
      </c>
      <c r="N15" s="101" t="s">
        <v>44</v>
      </c>
      <c r="O15" s="64">
        <f t="shared" si="2"/>
        <v>4.5729800028620833</v>
      </c>
      <c r="P15" s="65">
        <f t="shared" si="3"/>
        <v>6.0775076353511235</v>
      </c>
      <c r="Q15" s="101" t="s">
        <v>44</v>
      </c>
      <c r="R15" s="214" t="s">
        <v>44</v>
      </c>
      <c r="S15" s="251">
        <v>0.24299999999999999</v>
      </c>
      <c r="T15" s="251">
        <v>0.70399999999999996</v>
      </c>
      <c r="U15" s="201" t="s">
        <v>44</v>
      </c>
      <c r="V15" s="254" t="s">
        <v>44</v>
      </c>
      <c r="W15" s="101">
        <v>5</v>
      </c>
      <c r="X15" s="101">
        <v>5</v>
      </c>
      <c r="Y15" s="101" t="s">
        <v>44</v>
      </c>
      <c r="Z15" s="253">
        <v>20</v>
      </c>
      <c r="AA15" s="222">
        <v>25</v>
      </c>
      <c r="AB15" s="221">
        <v>12</v>
      </c>
      <c r="AC15" s="222">
        <v>16</v>
      </c>
      <c r="AD15" s="109">
        <v>14</v>
      </c>
      <c r="AE15" s="109">
        <v>5</v>
      </c>
      <c r="AF15" s="280"/>
      <c r="AG15" s="280"/>
      <c r="AH15" s="107"/>
      <c r="AI15" s="88"/>
      <c r="AJ15" s="88"/>
      <c r="AK15" s="88"/>
      <c r="AL15" s="88"/>
      <c r="AM15" s="88"/>
      <c r="AN15" s="88"/>
      <c r="AO15" s="107"/>
      <c r="AP15" s="88"/>
      <c r="AQ15" s="88"/>
      <c r="AR15" s="88"/>
      <c r="AS15" s="88"/>
      <c r="AT15" s="107"/>
      <c r="AU15" s="88"/>
      <c r="AV15" s="88"/>
      <c r="AW15" s="107"/>
    </row>
    <row r="16" spans="1:49" x14ac:dyDescent="0.25">
      <c r="A16" s="88"/>
      <c r="B16" s="88"/>
      <c r="C16" s="237" t="s">
        <v>73</v>
      </c>
      <c r="D16" s="238" t="s">
        <v>98</v>
      </c>
      <c r="E16" s="101">
        <v>4.25</v>
      </c>
      <c r="F16" s="101">
        <v>4.5</v>
      </c>
      <c r="G16" s="101">
        <v>5.5</v>
      </c>
      <c r="H16" s="101">
        <v>4.9078314779403094</v>
      </c>
      <c r="I16" s="101">
        <v>5.4304531085002141</v>
      </c>
      <c r="J16" s="101">
        <v>5.1796102674526718</v>
      </c>
      <c r="K16" s="248">
        <f t="shared" si="0"/>
        <v>0.1064872811768256</v>
      </c>
      <c r="L16" s="56">
        <f t="shared" si="1"/>
        <v>-4.6191880499787619E-2</v>
      </c>
      <c r="M16" s="100">
        <v>0.32974666115091028</v>
      </c>
      <c r="N16" s="101">
        <v>0.31140621124564433</v>
      </c>
      <c r="O16" s="64">
        <f t="shared" si="2"/>
        <v>4.7841496526444303</v>
      </c>
      <c r="P16" s="65">
        <f t="shared" si="3"/>
        <v>6.076756564355998</v>
      </c>
      <c r="Q16" s="101">
        <f t="shared" si="4"/>
        <v>4.5692540934112085</v>
      </c>
      <c r="R16" s="214">
        <f t="shared" si="5"/>
        <v>5.7899664414941352</v>
      </c>
      <c r="S16" s="251">
        <v>0.19400000000000001</v>
      </c>
      <c r="T16" s="251">
        <v>0.92300000000000004</v>
      </c>
      <c r="U16" s="251">
        <v>0.57600000000000007</v>
      </c>
      <c r="V16" s="252">
        <v>0.41699999999999998</v>
      </c>
      <c r="W16" s="101">
        <v>4.5</v>
      </c>
      <c r="X16" s="101">
        <v>5</v>
      </c>
      <c r="Y16" s="101">
        <v>5</v>
      </c>
      <c r="Z16" s="253">
        <v>45</v>
      </c>
      <c r="AA16" s="222">
        <v>44</v>
      </c>
      <c r="AB16" s="221">
        <v>43</v>
      </c>
      <c r="AC16" s="222">
        <v>43</v>
      </c>
      <c r="AD16" s="109">
        <v>29</v>
      </c>
      <c r="AE16" s="109">
        <v>26</v>
      </c>
      <c r="AF16" s="280"/>
      <c r="AG16" s="280"/>
      <c r="AH16" s="107"/>
      <c r="AI16" s="88"/>
      <c r="AJ16" s="88"/>
      <c r="AK16" s="88"/>
      <c r="AL16" s="88"/>
      <c r="AM16" s="88"/>
      <c r="AN16" s="88"/>
      <c r="AO16" s="107"/>
      <c r="AP16" s="88"/>
      <c r="AQ16" s="88"/>
      <c r="AR16" s="88"/>
      <c r="AS16" s="88"/>
      <c r="AT16" s="107"/>
      <c r="AU16" s="88"/>
      <c r="AV16" s="88"/>
      <c r="AW16" s="107"/>
    </row>
    <row r="17" spans="1:49" x14ac:dyDescent="0.25">
      <c r="A17" s="88"/>
      <c r="B17" s="88"/>
      <c r="C17" s="237" t="s">
        <v>73</v>
      </c>
      <c r="D17" s="238" t="s">
        <v>99</v>
      </c>
      <c r="E17" s="101">
        <v>4</v>
      </c>
      <c r="F17" s="101">
        <v>4</v>
      </c>
      <c r="G17" s="101">
        <v>4.25</v>
      </c>
      <c r="H17" s="101">
        <v>4.4775658081800342</v>
      </c>
      <c r="I17" s="101">
        <v>4.6968609799094487</v>
      </c>
      <c r="J17" s="101">
        <v>5.5999078378006324</v>
      </c>
      <c r="K17" s="248">
        <f t="shared" si="0"/>
        <v>4.8976426282509422E-2</v>
      </c>
      <c r="L17" s="56">
        <f t="shared" si="1"/>
        <v>0.19226603933007902</v>
      </c>
      <c r="M17" s="100">
        <v>0.1964099526208796</v>
      </c>
      <c r="N17" s="101">
        <v>0.41232658538802902</v>
      </c>
      <c r="O17" s="64">
        <f t="shared" si="2"/>
        <v>4.3118974727725243</v>
      </c>
      <c r="P17" s="65">
        <f t="shared" si="3"/>
        <v>5.0818244870463731</v>
      </c>
      <c r="Q17" s="101">
        <f t="shared" si="4"/>
        <v>4.7917477304400951</v>
      </c>
      <c r="R17" s="214">
        <f t="shared" si="5"/>
        <v>6.4080679451611697</v>
      </c>
      <c r="S17" s="251">
        <v>0.32700000000000001</v>
      </c>
      <c r="T17" s="251">
        <v>0.311</v>
      </c>
      <c r="U17" s="251">
        <v>3.5999999999999997E-2</v>
      </c>
      <c r="V17" s="252">
        <v>6.4000000000000001E-2</v>
      </c>
      <c r="W17" s="101">
        <v>4.5</v>
      </c>
      <c r="X17" s="101">
        <v>4.5</v>
      </c>
      <c r="Y17" s="101">
        <v>5</v>
      </c>
      <c r="Z17" s="253">
        <v>39</v>
      </c>
      <c r="AA17" s="222">
        <v>45</v>
      </c>
      <c r="AB17" s="221">
        <v>39</v>
      </c>
      <c r="AC17" s="222">
        <v>33</v>
      </c>
      <c r="AD17" s="109">
        <v>36</v>
      </c>
      <c r="AE17" s="109">
        <v>26</v>
      </c>
      <c r="AF17" s="280"/>
      <c r="AG17" s="280"/>
      <c r="AH17" s="107"/>
      <c r="AI17" s="88"/>
      <c r="AJ17" s="88"/>
      <c r="AK17" s="88"/>
      <c r="AL17" s="88"/>
      <c r="AM17" s="88"/>
      <c r="AN17" s="88"/>
      <c r="AO17" s="107"/>
      <c r="AP17" s="88"/>
      <c r="AQ17" s="88"/>
      <c r="AR17" s="88"/>
      <c r="AS17" s="88"/>
      <c r="AT17" s="107"/>
      <c r="AU17" s="88"/>
      <c r="AV17" s="88"/>
      <c r="AW17" s="107"/>
    </row>
    <row r="18" spans="1:49" x14ac:dyDescent="0.25">
      <c r="A18" s="88"/>
      <c r="B18" s="88"/>
      <c r="C18" s="237" t="s">
        <v>74</v>
      </c>
      <c r="D18" s="238" t="s">
        <v>100</v>
      </c>
      <c r="E18" s="101">
        <v>4.5</v>
      </c>
      <c r="F18" s="101">
        <v>4.25</v>
      </c>
      <c r="G18" s="101">
        <v>5.25</v>
      </c>
      <c r="H18" s="101">
        <v>4.963103333789106</v>
      </c>
      <c r="I18" s="101">
        <v>4.8319653142465269</v>
      </c>
      <c r="J18" s="101" t="s">
        <v>44</v>
      </c>
      <c r="K18" s="248">
        <f t="shared" si="0"/>
        <v>-2.6422584968115337E-2</v>
      </c>
      <c r="L18" s="101" t="s">
        <v>44</v>
      </c>
      <c r="M18" s="100">
        <v>0.32034277276612949</v>
      </c>
      <c r="N18" s="101" t="s">
        <v>44</v>
      </c>
      <c r="O18" s="64">
        <f t="shared" si="2"/>
        <v>4.2040934796249134</v>
      </c>
      <c r="P18" s="65">
        <f t="shared" si="3"/>
        <v>5.4598371488681403</v>
      </c>
      <c r="Q18" s="101" t="s">
        <v>44</v>
      </c>
      <c r="R18" s="214" t="s">
        <v>44</v>
      </c>
      <c r="S18" s="251">
        <v>0.74299999999999999</v>
      </c>
      <c r="T18" s="251">
        <v>0.16500000000000001</v>
      </c>
      <c r="U18" s="201" t="s">
        <v>44</v>
      </c>
      <c r="V18" s="254" t="s">
        <v>44</v>
      </c>
      <c r="W18" s="101">
        <v>4.96</v>
      </c>
      <c r="X18" s="101">
        <v>5</v>
      </c>
      <c r="Y18" s="101" t="s">
        <v>44</v>
      </c>
      <c r="Z18" s="253">
        <v>32</v>
      </c>
      <c r="AA18" s="222">
        <v>23</v>
      </c>
      <c r="AB18" s="221">
        <v>25</v>
      </c>
      <c r="AC18" s="222">
        <v>27</v>
      </c>
      <c r="AD18" s="109">
        <v>15</v>
      </c>
      <c r="AE18" s="109">
        <v>6</v>
      </c>
      <c r="AF18" s="280"/>
      <c r="AG18" s="280"/>
      <c r="AH18" s="107"/>
      <c r="AI18" s="88"/>
      <c r="AJ18" s="88"/>
      <c r="AK18" s="88"/>
      <c r="AL18" s="88"/>
      <c r="AM18" s="88"/>
      <c r="AN18" s="88"/>
      <c r="AO18" s="107"/>
      <c r="AP18" s="88"/>
      <c r="AQ18" s="88"/>
      <c r="AR18" s="88"/>
      <c r="AS18" s="88"/>
      <c r="AT18" s="107"/>
      <c r="AU18" s="88"/>
      <c r="AV18" s="88"/>
      <c r="AW18" s="107"/>
    </row>
    <row r="19" spans="1:49" x14ac:dyDescent="0.25">
      <c r="A19" s="88"/>
      <c r="B19" s="88"/>
      <c r="C19" s="237" t="s">
        <v>74</v>
      </c>
      <c r="D19" s="238" t="s">
        <v>101</v>
      </c>
      <c r="E19" s="101">
        <v>3.75</v>
      </c>
      <c r="F19" s="101">
        <v>4</v>
      </c>
      <c r="G19" s="101">
        <v>4.25</v>
      </c>
      <c r="H19" s="101">
        <v>4.6717222093157185</v>
      </c>
      <c r="I19" s="101">
        <v>4.8768004408440309</v>
      </c>
      <c r="J19" s="101" t="s">
        <v>44</v>
      </c>
      <c r="K19" s="248">
        <f t="shared" si="0"/>
        <v>4.3897779521088198E-2</v>
      </c>
      <c r="L19" s="101" t="s">
        <v>44</v>
      </c>
      <c r="M19" s="100">
        <v>0.15181724689340681</v>
      </c>
      <c r="N19" s="101" t="s">
        <v>44</v>
      </c>
      <c r="O19" s="64">
        <f t="shared" si="2"/>
        <v>4.5792386369329536</v>
      </c>
      <c r="P19" s="65">
        <f t="shared" si="3"/>
        <v>5.1743622447551081</v>
      </c>
      <c r="Q19" s="101" t="s">
        <v>44</v>
      </c>
      <c r="R19" s="214" t="s">
        <v>44</v>
      </c>
      <c r="S19" s="251">
        <v>0.42899999999999999</v>
      </c>
      <c r="T19" s="251">
        <v>0.45</v>
      </c>
      <c r="U19" s="201" t="s">
        <v>44</v>
      </c>
      <c r="V19" s="254" t="s">
        <v>44</v>
      </c>
      <c r="W19" s="101">
        <v>4.5</v>
      </c>
      <c r="X19" s="101">
        <v>5</v>
      </c>
      <c r="Y19" s="101" t="s">
        <v>44</v>
      </c>
      <c r="Z19" s="253">
        <v>34</v>
      </c>
      <c r="AA19" s="222">
        <v>30</v>
      </c>
      <c r="AB19" s="221">
        <v>29</v>
      </c>
      <c r="AC19" s="222">
        <v>17</v>
      </c>
      <c r="AD19" s="109">
        <v>19</v>
      </c>
      <c r="AE19" s="109">
        <v>9</v>
      </c>
      <c r="AF19" s="280"/>
      <c r="AG19" s="280"/>
      <c r="AH19" s="107"/>
      <c r="AI19" s="88"/>
      <c r="AJ19" s="88"/>
      <c r="AK19" s="88"/>
      <c r="AL19" s="88"/>
      <c r="AM19" s="88"/>
      <c r="AN19" s="88"/>
      <c r="AO19" s="107"/>
      <c r="AP19" s="88"/>
      <c r="AQ19" s="88"/>
      <c r="AR19" s="88"/>
      <c r="AS19" s="88"/>
      <c r="AT19" s="107"/>
      <c r="AU19" s="88"/>
      <c r="AV19" s="88"/>
      <c r="AW19" s="107"/>
    </row>
    <row r="20" spans="1:49" x14ac:dyDescent="0.25">
      <c r="A20" s="88"/>
      <c r="B20" s="88"/>
      <c r="C20" s="237" t="s">
        <v>74</v>
      </c>
      <c r="D20" s="238" t="s">
        <v>102</v>
      </c>
      <c r="E20" s="101">
        <v>4.25</v>
      </c>
      <c r="F20" s="101">
        <v>5.25</v>
      </c>
      <c r="G20" s="101">
        <v>5.5</v>
      </c>
      <c r="H20" s="101">
        <v>5.0032853850410088</v>
      </c>
      <c r="I20" s="101">
        <v>5.4915615846709107</v>
      </c>
      <c r="J20" s="101">
        <v>6.3534092612409241</v>
      </c>
      <c r="K20" s="248">
        <f t="shared" si="0"/>
        <v>9.7591115048077492E-2</v>
      </c>
      <c r="L20" s="56">
        <f t="shared" si="1"/>
        <v>0.15694036446313664</v>
      </c>
      <c r="M20" s="100">
        <v>0.35711464339989829</v>
      </c>
      <c r="N20" s="101">
        <v>0.54969368918283723</v>
      </c>
      <c r="O20" s="64">
        <f t="shared" si="2"/>
        <v>4.7916168836071105</v>
      </c>
      <c r="P20" s="65">
        <f t="shared" si="3"/>
        <v>6.191506285734711</v>
      </c>
      <c r="Q20" s="101">
        <f t="shared" si="4"/>
        <v>5.2760096304425632</v>
      </c>
      <c r="R20" s="214">
        <f t="shared" si="5"/>
        <v>7.430808892039285</v>
      </c>
      <c r="S20" s="251">
        <v>0.28299999999999997</v>
      </c>
      <c r="T20" s="251">
        <v>0.90500000000000003</v>
      </c>
      <c r="U20" s="251">
        <v>0.23</v>
      </c>
      <c r="V20" s="252">
        <v>0.30299999999999999</v>
      </c>
      <c r="W20" s="101">
        <v>4.8</v>
      </c>
      <c r="X20" s="101">
        <v>5</v>
      </c>
      <c r="Y20" s="101">
        <v>6</v>
      </c>
      <c r="Z20" s="253">
        <v>53</v>
      </c>
      <c r="AA20" s="222">
        <v>69</v>
      </c>
      <c r="AB20" s="221">
        <v>69</v>
      </c>
      <c r="AC20" s="222">
        <v>54</v>
      </c>
      <c r="AD20" s="109">
        <v>41</v>
      </c>
      <c r="AE20" s="109">
        <v>28</v>
      </c>
      <c r="AF20" s="280"/>
      <c r="AG20" s="280"/>
      <c r="AH20" s="107"/>
      <c r="AI20" s="88"/>
      <c r="AJ20" s="88"/>
      <c r="AK20" s="88"/>
      <c r="AL20" s="88"/>
      <c r="AM20" s="88"/>
      <c r="AN20" s="88"/>
      <c r="AO20" s="107"/>
      <c r="AP20" s="88"/>
      <c r="AQ20" s="88"/>
      <c r="AR20" s="88"/>
      <c r="AS20" s="88"/>
      <c r="AT20" s="107"/>
      <c r="AU20" s="88"/>
      <c r="AV20" s="88"/>
      <c r="AW20" s="107"/>
    </row>
    <row r="21" spans="1:49" x14ac:dyDescent="0.25">
      <c r="A21" s="88"/>
      <c r="B21" s="88"/>
      <c r="C21" s="237" t="s">
        <v>74</v>
      </c>
      <c r="D21" s="238" t="s">
        <v>103</v>
      </c>
      <c r="E21" s="101">
        <v>4</v>
      </c>
      <c r="F21" s="101">
        <v>4.75</v>
      </c>
      <c r="G21" s="101">
        <v>5.5</v>
      </c>
      <c r="H21" s="101">
        <v>5.148567665573899</v>
      </c>
      <c r="I21" s="101">
        <v>5.0187939996412956</v>
      </c>
      <c r="J21" s="101">
        <v>5.5973305096086001</v>
      </c>
      <c r="K21" s="248">
        <f t="shared" si="0"/>
        <v>-2.5205780396039157E-2</v>
      </c>
      <c r="L21" s="56">
        <f t="shared" si="1"/>
        <v>0.11527401005274451</v>
      </c>
      <c r="M21" s="100">
        <v>0.17806546043817201</v>
      </c>
      <c r="N21" s="101">
        <v>0.63895454337279112</v>
      </c>
      <c r="O21" s="64">
        <f t="shared" si="2"/>
        <v>4.669785697182478</v>
      </c>
      <c r="P21" s="65">
        <f t="shared" si="3"/>
        <v>5.3678023021001131</v>
      </c>
      <c r="Q21" s="101">
        <f t="shared" si="4"/>
        <v>4.3449796045979294</v>
      </c>
      <c r="R21" s="214">
        <f t="shared" si="5"/>
        <v>6.8496814146192708</v>
      </c>
      <c r="S21" s="251">
        <v>0.75600000000000001</v>
      </c>
      <c r="T21" s="251">
        <v>0.27</v>
      </c>
      <c r="U21" s="251">
        <v>0.27100000000000002</v>
      </c>
      <c r="V21" s="252">
        <v>0.80300000000000005</v>
      </c>
      <c r="W21" s="101">
        <v>5</v>
      </c>
      <c r="X21" s="101">
        <v>5</v>
      </c>
      <c r="Y21" s="101">
        <v>5</v>
      </c>
      <c r="Z21" s="253">
        <v>31</v>
      </c>
      <c r="AA21" s="222">
        <v>43</v>
      </c>
      <c r="AB21" s="221">
        <v>41</v>
      </c>
      <c r="AC21" s="222">
        <v>37</v>
      </c>
      <c r="AD21" s="109">
        <v>28</v>
      </c>
      <c r="AE21" s="109">
        <v>18</v>
      </c>
      <c r="AF21" s="280"/>
      <c r="AG21" s="280"/>
      <c r="AH21" s="107"/>
      <c r="AI21" s="88"/>
      <c r="AJ21" s="88"/>
      <c r="AK21" s="88"/>
      <c r="AL21" s="88"/>
      <c r="AM21" s="88"/>
      <c r="AN21" s="88"/>
      <c r="AO21" s="107"/>
      <c r="AP21" s="88"/>
      <c r="AQ21" s="88"/>
      <c r="AR21" s="88"/>
      <c r="AS21" s="88"/>
      <c r="AT21" s="107"/>
      <c r="AU21" s="88"/>
      <c r="AV21" s="88"/>
      <c r="AW21" s="107"/>
    </row>
    <row r="22" spans="1:49" x14ac:dyDescent="0.25">
      <c r="A22" s="88"/>
      <c r="B22" s="88"/>
      <c r="C22" s="237" t="s">
        <v>74</v>
      </c>
      <c r="D22" s="238" t="s">
        <v>104</v>
      </c>
      <c r="E22" s="101">
        <v>4.5</v>
      </c>
      <c r="F22" s="101">
        <v>5</v>
      </c>
      <c r="G22" s="101">
        <v>4.75</v>
      </c>
      <c r="H22" s="101">
        <v>4.9274119228069031</v>
      </c>
      <c r="I22" s="101">
        <v>5.4765066979692927</v>
      </c>
      <c r="J22" s="101">
        <v>5.9878103398737936</v>
      </c>
      <c r="K22" s="248">
        <f t="shared" si="0"/>
        <v>0.11143675092818239</v>
      </c>
      <c r="L22" s="56">
        <f t="shared" si="1"/>
        <v>9.3363099892508794E-2</v>
      </c>
      <c r="M22" s="100">
        <v>0.16814109067372529</v>
      </c>
      <c r="N22" s="101">
        <v>0.27283203441161752</v>
      </c>
      <c r="O22" s="64">
        <f t="shared" si="2"/>
        <v>5.1469501602487915</v>
      </c>
      <c r="P22" s="65">
        <f t="shared" si="3"/>
        <v>5.8060632356897939</v>
      </c>
      <c r="Q22" s="101">
        <f t="shared" si="4"/>
        <v>5.4530595524270229</v>
      </c>
      <c r="R22" s="214">
        <f t="shared" si="5"/>
        <v>6.5225611273205644</v>
      </c>
      <c r="S22" s="251">
        <v>1.4999999999999999E-2</v>
      </c>
      <c r="T22" s="251">
        <v>0.57000000000000006</v>
      </c>
      <c r="U22" s="251">
        <v>0.161</v>
      </c>
      <c r="V22" s="252">
        <v>0.32100000000000001</v>
      </c>
      <c r="W22" s="101">
        <v>5</v>
      </c>
      <c r="X22" s="101">
        <v>5.42</v>
      </c>
      <c r="Y22" s="101">
        <v>5.5</v>
      </c>
      <c r="Z22" s="253">
        <v>90</v>
      </c>
      <c r="AA22" s="222">
        <v>103</v>
      </c>
      <c r="AB22" s="221">
        <v>115</v>
      </c>
      <c r="AC22" s="222">
        <v>81</v>
      </c>
      <c r="AD22" s="109">
        <v>57</v>
      </c>
      <c r="AE22" s="109">
        <v>48</v>
      </c>
      <c r="AF22" s="280"/>
      <c r="AG22" s="280"/>
      <c r="AH22" s="107"/>
      <c r="AI22" s="88"/>
      <c r="AJ22" s="88"/>
      <c r="AK22" s="88"/>
      <c r="AL22" s="88"/>
      <c r="AM22" s="88"/>
      <c r="AN22" s="88"/>
      <c r="AO22" s="107"/>
      <c r="AP22" s="88"/>
      <c r="AQ22" s="88"/>
      <c r="AR22" s="88"/>
      <c r="AS22" s="88"/>
      <c r="AT22" s="107"/>
      <c r="AU22" s="88"/>
      <c r="AV22" s="88"/>
      <c r="AW22" s="107"/>
    </row>
    <row r="23" spans="1:49" x14ac:dyDescent="0.25">
      <c r="A23" s="88"/>
      <c r="B23" s="88"/>
      <c r="C23" s="237" t="s">
        <v>74</v>
      </c>
      <c r="D23" s="238" t="s">
        <v>105</v>
      </c>
      <c r="E23" s="101">
        <v>4.75</v>
      </c>
      <c r="F23" s="101">
        <v>4.5</v>
      </c>
      <c r="G23" s="101">
        <v>4.75</v>
      </c>
      <c r="H23" s="101">
        <v>5.0101533758471186</v>
      </c>
      <c r="I23" s="101">
        <v>5.0718944067051073</v>
      </c>
      <c r="J23" s="101">
        <v>5.4657961787642204</v>
      </c>
      <c r="K23" s="248">
        <f t="shared" si="0"/>
        <v>1.2323181792323723E-2</v>
      </c>
      <c r="L23" s="56">
        <f t="shared" si="1"/>
        <v>7.7663638174006566E-2</v>
      </c>
      <c r="M23" s="100">
        <v>0.18784944238093559</v>
      </c>
      <c r="N23" s="101">
        <v>0.19416366754858741</v>
      </c>
      <c r="O23" s="64">
        <f t="shared" si="2"/>
        <v>4.7037094996384736</v>
      </c>
      <c r="P23" s="65">
        <f t="shared" si="3"/>
        <v>5.4400793137717409</v>
      </c>
      <c r="Q23" s="101">
        <f t="shared" si="4"/>
        <v>5.0852353903689895</v>
      </c>
      <c r="R23" s="214">
        <f t="shared" si="5"/>
        <v>5.8463569671594513</v>
      </c>
      <c r="S23" s="251">
        <v>0.82800000000000007</v>
      </c>
      <c r="T23" s="251">
        <v>0.112</v>
      </c>
      <c r="U23" s="251">
        <v>0.16800000000000001</v>
      </c>
      <c r="V23" s="252">
        <v>0.13200000000000001</v>
      </c>
      <c r="W23" s="101">
        <v>4.75</v>
      </c>
      <c r="X23" s="101">
        <v>5</v>
      </c>
      <c r="Y23" s="101">
        <v>5</v>
      </c>
      <c r="Z23" s="253">
        <v>78</v>
      </c>
      <c r="AA23" s="222">
        <v>83</v>
      </c>
      <c r="AB23" s="221">
        <v>78</v>
      </c>
      <c r="AC23" s="222">
        <v>68</v>
      </c>
      <c r="AD23" s="109">
        <v>67</v>
      </c>
      <c r="AE23" s="109">
        <v>50</v>
      </c>
      <c r="AF23" s="280"/>
      <c r="AG23" s="280"/>
      <c r="AH23" s="107"/>
      <c r="AI23" s="88"/>
      <c r="AJ23" s="88"/>
      <c r="AK23" s="88"/>
      <c r="AL23" s="88"/>
      <c r="AM23" s="88"/>
      <c r="AN23" s="88"/>
      <c r="AO23" s="107"/>
      <c r="AP23" s="88"/>
      <c r="AQ23" s="88"/>
      <c r="AR23" s="88"/>
      <c r="AS23" s="88"/>
      <c r="AT23" s="107"/>
      <c r="AU23" s="88"/>
      <c r="AV23" s="88"/>
      <c r="AW23" s="107"/>
    </row>
    <row r="24" spans="1:49" x14ac:dyDescent="0.25">
      <c r="A24" s="88"/>
      <c r="B24" s="88"/>
      <c r="C24" s="237" t="s">
        <v>74</v>
      </c>
      <c r="D24" s="238" t="s">
        <v>106</v>
      </c>
      <c r="E24" s="101">
        <v>5</v>
      </c>
      <c r="F24" s="101">
        <v>4.5</v>
      </c>
      <c r="G24" s="101">
        <v>4.75</v>
      </c>
      <c r="H24" s="101">
        <v>4.7094630800772217</v>
      </c>
      <c r="I24" s="101">
        <v>5.6101178016542246</v>
      </c>
      <c r="J24" s="101">
        <v>5.2479492223092086</v>
      </c>
      <c r="K24" s="248">
        <f t="shared" si="0"/>
        <v>0.191243610208371</v>
      </c>
      <c r="L24" s="56">
        <f t="shared" si="1"/>
        <v>-6.4556323440877694E-2</v>
      </c>
      <c r="M24" s="100">
        <v>0.72732383210465812</v>
      </c>
      <c r="N24" s="101">
        <v>0.2264220443083233</v>
      </c>
      <c r="O24" s="64">
        <f t="shared" si="2"/>
        <v>4.1845630907290943</v>
      </c>
      <c r="P24" s="65">
        <f t="shared" si="3"/>
        <v>7.0356725125793549</v>
      </c>
      <c r="Q24" s="101">
        <f t="shared" si="4"/>
        <v>4.804162015464895</v>
      </c>
      <c r="R24" s="214">
        <f t="shared" si="5"/>
        <v>5.6917364291535222</v>
      </c>
      <c r="S24" s="251">
        <v>0.106</v>
      </c>
      <c r="T24" s="251">
        <v>0.60199999999999998</v>
      </c>
      <c r="U24" s="251">
        <v>0.50900000000000001</v>
      </c>
      <c r="V24" s="252">
        <v>0.69200000000000006</v>
      </c>
      <c r="W24" s="101">
        <v>5</v>
      </c>
      <c r="X24" s="101">
        <v>5</v>
      </c>
      <c r="Y24" s="101">
        <v>5.0999999999999996</v>
      </c>
      <c r="Z24" s="253">
        <v>25</v>
      </c>
      <c r="AA24" s="222">
        <v>30</v>
      </c>
      <c r="AB24" s="221">
        <v>27</v>
      </c>
      <c r="AC24" s="222">
        <v>15</v>
      </c>
      <c r="AD24" s="109">
        <v>17</v>
      </c>
      <c r="AE24" s="109">
        <v>11</v>
      </c>
      <c r="AF24" s="280"/>
      <c r="AG24" s="280"/>
      <c r="AH24" s="107"/>
      <c r="AI24" s="88"/>
      <c r="AJ24" s="88"/>
      <c r="AK24" s="88"/>
      <c r="AL24" s="88"/>
      <c r="AM24" s="88"/>
      <c r="AN24" s="88"/>
      <c r="AO24" s="107"/>
      <c r="AP24" s="88"/>
      <c r="AQ24" s="88"/>
      <c r="AR24" s="88"/>
      <c r="AS24" s="88"/>
      <c r="AT24" s="107"/>
      <c r="AU24" s="88"/>
      <c r="AV24" s="88"/>
      <c r="AW24" s="107"/>
    </row>
    <row r="25" spans="1:49" x14ac:dyDescent="0.25">
      <c r="A25" s="88"/>
      <c r="B25" s="88"/>
      <c r="C25" s="124" t="s">
        <v>74</v>
      </c>
      <c r="D25" s="191" t="s">
        <v>107</v>
      </c>
      <c r="E25" s="101">
        <v>6.25</v>
      </c>
      <c r="F25" s="101">
        <v>4.5</v>
      </c>
      <c r="G25" s="101">
        <v>4.75</v>
      </c>
      <c r="H25" s="101">
        <v>5.0010859704831834</v>
      </c>
      <c r="I25" s="101">
        <v>5.3646930904552956</v>
      </c>
      <c r="J25" s="101" t="s">
        <v>44</v>
      </c>
      <c r="K25" s="248">
        <f t="shared" si="0"/>
        <v>7.2705632760194705E-2</v>
      </c>
      <c r="L25" s="101" t="s">
        <v>44</v>
      </c>
      <c r="M25" s="100">
        <v>0.46107107877478032</v>
      </c>
      <c r="N25" s="101" t="s">
        <v>44</v>
      </c>
      <c r="O25" s="64">
        <f t="shared" si="2"/>
        <v>4.4609937760567266</v>
      </c>
      <c r="P25" s="65">
        <f t="shared" si="3"/>
        <v>6.2683924048538646</v>
      </c>
      <c r="Q25" s="101" t="s">
        <v>44</v>
      </c>
      <c r="R25" s="214" t="s">
        <v>44</v>
      </c>
      <c r="S25" s="251">
        <v>0.498</v>
      </c>
      <c r="T25" s="251">
        <v>0.69200000000000006</v>
      </c>
      <c r="U25" s="201" t="s">
        <v>44</v>
      </c>
      <c r="V25" s="254" t="s">
        <v>44</v>
      </c>
      <c r="W25" s="101">
        <v>4.8499999999999996</v>
      </c>
      <c r="X25" s="101">
        <v>5.0599999999999996</v>
      </c>
      <c r="Y25" s="101" t="s">
        <v>44</v>
      </c>
      <c r="Z25" s="253">
        <v>19</v>
      </c>
      <c r="AA25" s="222">
        <v>22</v>
      </c>
      <c r="AB25" s="221">
        <v>24</v>
      </c>
      <c r="AC25" s="222">
        <v>18</v>
      </c>
      <c r="AD25" s="109">
        <v>15</v>
      </c>
      <c r="AE25" s="109">
        <v>5</v>
      </c>
      <c r="AF25" s="280"/>
      <c r="AG25" s="280"/>
      <c r="AH25" s="107"/>
      <c r="AI25" s="88"/>
      <c r="AJ25" s="88"/>
      <c r="AK25" s="88"/>
      <c r="AL25" s="88"/>
      <c r="AM25" s="88"/>
      <c r="AN25" s="88"/>
      <c r="AO25" s="107"/>
      <c r="AP25" s="88"/>
      <c r="AQ25" s="88"/>
      <c r="AR25" s="88"/>
      <c r="AS25" s="88"/>
      <c r="AT25" s="107"/>
      <c r="AU25" s="88"/>
      <c r="AV25" s="88"/>
      <c r="AW25" s="107"/>
    </row>
    <row r="26" spans="1:49" x14ac:dyDescent="0.25">
      <c r="A26" s="88"/>
      <c r="B26" s="88"/>
      <c r="C26" s="124" t="s">
        <v>74</v>
      </c>
      <c r="D26" s="191" t="s">
        <v>108</v>
      </c>
      <c r="E26" s="101">
        <v>4.75</v>
      </c>
      <c r="F26" s="101">
        <v>4.5</v>
      </c>
      <c r="G26" s="101">
        <v>4.75</v>
      </c>
      <c r="H26" s="101">
        <v>5.0385809204505971</v>
      </c>
      <c r="I26" s="101">
        <v>5.2632706879922413</v>
      </c>
      <c r="J26" s="101">
        <v>5.539887501486124</v>
      </c>
      <c r="K26" s="248">
        <f t="shared" si="0"/>
        <v>4.4593859082360465E-2</v>
      </c>
      <c r="L26" s="56">
        <f t="shared" si="1"/>
        <v>5.2556068249532295E-2</v>
      </c>
      <c r="M26" s="100">
        <v>0.2057264735968507</v>
      </c>
      <c r="N26" s="101">
        <v>0.1051853857571689</v>
      </c>
      <c r="O26" s="64">
        <f t="shared" si="2"/>
        <v>4.8600467997424142</v>
      </c>
      <c r="P26" s="65">
        <f t="shared" si="3"/>
        <v>5.6664945762420684</v>
      </c>
      <c r="Q26" s="101">
        <f t="shared" si="4"/>
        <v>5.3337241454020727</v>
      </c>
      <c r="R26" s="214">
        <f t="shared" si="5"/>
        <v>5.7460508575701752</v>
      </c>
      <c r="S26" s="251">
        <v>0.48499999999999999</v>
      </c>
      <c r="T26" s="251">
        <v>0.20200000000000001</v>
      </c>
      <c r="U26" s="251">
        <v>0.2</v>
      </c>
      <c r="V26" s="252">
        <v>3.2000000000000001E-2</v>
      </c>
      <c r="W26" s="101">
        <v>4.5</v>
      </c>
      <c r="X26" s="101">
        <v>4.8499999999999996</v>
      </c>
      <c r="Y26" s="101">
        <v>5.16</v>
      </c>
      <c r="Z26" s="253">
        <v>231</v>
      </c>
      <c r="AA26" s="222">
        <v>246</v>
      </c>
      <c r="AB26" s="221">
        <v>282</v>
      </c>
      <c r="AC26" s="222">
        <v>212</v>
      </c>
      <c r="AD26" s="109">
        <v>187</v>
      </c>
      <c r="AE26" s="109">
        <v>200</v>
      </c>
      <c r="AF26" s="280"/>
      <c r="AG26" s="280"/>
      <c r="AH26" s="107"/>
      <c r="AI26" s="88"/>
      <c r="AJ26" s="88"/>
      <c r="AK26" s="88"/>
      <c r="AL26" s="88"/>
      <c r="AM26" s="88"/>
      <c r="AN26" s="88"/>
      <c r="AO26" s="107"/>
      <c r="AP26" s="88"/>
      <c r="AQ26" s="88"/>
      <c r="AR26" s="88"/>
      <c r="AS26" s="88"/>
      <c r="AT26" s="107"/>
      <c r="AU26" s="88"/>
      <c r="AV26" s="88"/>
      <c r="AW26" s="107"/>
    </row>
    <row r="27" spans="1:49" x14ac:dyDescent="0.25">
      <c r="A27" s="88"/>
      <c r="B27" s="88"/>
      <c r="C27" s="124" t="s">
        <v>74</v>
      </c>
      <c r="D27" s="191" t="s">
        <v>109</v>
      </c>
      <c r="E27" s="101">
        <v>5.25</v>
      </c>
      <c r="F27" s="101">
        <v>4.5</v>
      </c>
      <c r="G27" s="101">
        <v>5.25</v>
      </c>
      <c r="H27" s="101">
        <v>4.9473490448586146</v>
      </c>
      <c r="I27" s="101">
        <v>4.958068572448199</v>
      </c>
      <c r="J27" s="101">
        <v>5.0723957551529466</v>
      </c>
      <c r="K27" s="248">
        <f t="shared" si="0"/>
        <v>2.1667215093150727E-3</v>
      </c>
      <c r="L27" s="56">
        <f t="shared" si="1"/>
        <v>2.3058814341548217E-2</v>
      </c>
      <c r="M27" s="100">
        <v>0.15586298246601571</v>
      </c>
      <c r="N27" s="101">
        <v>0.22635523751039441</v>
      </c>
      <c r="O27" s="64">
        <f t="shared" si="2"/>
        <v>4.6525771268148084</v>
      </c>
      <c r="P27" s="65">
        <f t="shared" si="3"/>
        <v>5.2635600180815896</v>
      </c>
      <c r="Q27" s="101">
        <f t="shared" si="4"/>
        <v>4.628739489632574</v>
      </c>
      <c r="R27" s="214">
        <f t="shared" si="5"/>
        <v>5.5160520206733192</v>
      </c>
      <c r="S27" s="251">
        <v>0.97799999999999998</v>
      </c>
      <c r="T27" s="251">
        <v>0.25900000000000001</v>
      </c>
      <c r="U27" s="251">
        <v>0.69800000000000006</v>
      </c>
      <c r="V27" s="252">
        <v>0.84499999999999997</v>
      </c>
      <c r="W27" s="101">
        <v>5</v>
      </c>
      <c r="X27" s="101">
        <v>5</v>
      </c>
      <c r="Y27" s="101">
        <v>5</v>
      </c>
      <c r="Z27" s="253">
        <v>67</v>
      </c>
      <c r="AA27" s="222">
        <v>80</v>
      </c>
      <c r="AB27" s="221">
        <v>65</v>
      </c>
      <c r="AC27" s="222">
        <v>53</v>
      </c>
      <c r="AD27" s="109">
        <v>60</v>
      </c>
      <c r="AE27" s="109">
        <v>32</v>
      </c>
      <c r="AF27" s="280"/>
      <c r="AG27" s="280"/>
      <c r="AH27" s="107"/>
      <c r="AI27" s="88"/>
      <c r="AJ27" s="88"/>
      <c r="AK27" s="88"/>
      <c r="AL27" s="88"/>
      <c r="AM27" s="88"/>
      <c r="AN27" s="88"/>
      <c r="AO27" s="107"/>
      <c r="AP27" s="88"/>
      <c r="AQ27" s="88"/>
      <c r="AR27" s="88"/>
      <c r="AS27" s="88"/>
      <c r="AT27" s="107"/>
      <c r="AU27" s="88"/>
      <c r="AV27" s="88"/>
      <c r="AW27" s="107"/>
    </row>
    <row r="28" spans="1:49" x14ac:dyDescent="0.25">
      <c r="A28" s="88"/>
      <c r="B28" s="88"/>
      <c r="C28" s="124" t="s">
        <v>74</v>
      </c>
      <c r="D28" s="191" t="s">
        <v>110</v>
      </c>
      <c r="E28" s="101">
        <v>5.25</v>
      </c>
      <c r="F28" s="101">
        <v>5.25</v>
      </c>
      <c r="G28" s="101">
        <v>6</v>
      </c>
      <c r="H28" s="101">
        <v>5.8489573772166326</v>
      </c>
      <c r="I28" s="101">
        <v>5.8311988742322658</v>
      </c>
      <c r="J28" s="101">
        <v>6.5787651551070239</v>
      </c>
      <c r="K28" s="248">
        <f t="shared" si="0"/>
        <v>-3.0361826628351185E-3</v>
      </c>
      <c r="L28" s="56">
        <f t="shared" si="1"/>
        <v>0.12820112930433747</v>
      </c>
      <c r="M28" s="100">
        <v>0.207430559512814</v>
      </c>
      <c r="N28" s="101">
        <v>0.34759372026453572</v>
      </c>
      <c r="O28" s="64">
        <f t="shared" si="2"/>
        <v>5.4246349775871501</v>
      </c>
      <c r="P28" s="65">
        <f t="shared" si="3"/>
        <v>6.2377627708773815</v>
      </c>
      <c r="Q28" s="101">
        <f t="shared" si="4"/>
        <v>5.8974814633885337</v>
      </c>
      <c r="R28" s="214">
        <f t="shared" si="5"/>
        <v>7.260048846825514</v>
      </c>
      <c r="S28" s="251">
        <v>0.95100000000000007</v>
      </c>
      <c r="T28" s="251">
        <v>0.217</v>
      </c>
      <c r="U28" s="251">
        <v>0.04</v>
      </c>
      <c r="V28" s="252">
        <v>0.114</v>
      </c>
      <c r="W28" s="101">
        <v>6</v>
      </c>
      <c r="X28" s="101">
        <v>5.75</v>
      </c>
      <c r="Y28" s="101">
        <v>6</v>
      </c>
      <c r="Z28" s="253">
        <v>82</v>
      </c>
      <c r="AA28" s="222">
        <v>66</v>
      </c>
      <c r="AB28" s="221">
        <v>73</v>
      </c>
      <c r="AC28" s="222">
        <v>57</v>
      </c>
      <c r="AD28" s="109">
        <v>48</v>
      </c>
      <c r="AE28" s="109">
        <v>37</v>
      </c>
      <c r="AF28" s="280"/>
      <c r="AG28" s="280"/>
      <c r="AH28" s="107"/>
      <c r="AI28" s="88"/>
      <c r="AJ28" s="88"/>
      <c r="AK28" s="88"/>
      <c r="AL28" s="88"/>
      <c r="AM28" s="88"/>
      <c r="AN28" s="88"/>
      <c r="AO28" s="107"/>
      <c r="AP28" s="88"/>
      <c r="AQ28" s="88"/>
      <c r="AR28" s="88"/>
      <c r="AS28" s="88"/>
      <c r="AT28" s="107"/>
      <c r="AU28" s="88"/>
      <c r="AV28" s="88"/>
      <c r="AW28" s="107"/>
    </row>
    <row r="29" spans="1:49" x14ac:dyDescent="0.25">
      <c r="A29" s="88"/>
      <c r="B29" s="88"/>
      <c r="C29" s="124" t="s">
        <v>74</v>
      </c>
      <c r="D29" s="191" t="s">
        <v>111</v>
      </c>
      <c r="E29" s="101">
        <v>4.5</v>
      </c>
      <c r="F29" s="101">
        <v>4.25</v>
      </c>
      <c r="G29" s="101">
        <v>4.5</v>
      </c>
      <c r="H29" s="101">
        <v>4.9860987298734534</v>
      </c>
      <c r="I29" s="101">
        <v>5.7658764021893729</v>
      </c>
      <c r="J29" s="101">
        <v>5.1432848058297456</v>
      </c>
      <c r="K29" s="248">
        <f t="shared" si="0"/>
        <v>0.15639033933363566</v>
      </c>
      <c r="L29" s="56">
        <f t="shared" si="1"/>
        <v>-0.10797865804463336</v>
      </c>
      <c r="M29" s="100">
        <v>0.70685549696385142</v>
      </c>
      <c r="N29" s="101">
        <v>0.35595673524800892</v>
      </c>
      <c r="O29" s="64">
        <f t="shared" si="2"/>
        <v>4.3804396281402243</v>
      </c>
      <c r="P29" s="65">
        <f t="shared" si="3"/>
        <v>7.1513131762385216</v>
      </c>
      <c r="Q29" s="101">
        <f t="shared" si="4"/>
        <v>4.4456096047436482</v>
      </c>
      <c r="R29" s="214">
        <f t="shared" si="5"/>
        <v>5.8409600069158429</v>
      </c>
      <c r="S29" s="251">
        <v>0.314</v>
      </c>
      <c r="T29" s="251">
        <v>0.94500000000000006</v>
      </c>
      <c r="U29" s="251">
        <v>0.39600000000000002</v>
      </c>
      <c r="V29" s="252">
        <v>0.497</v>
      </c>
      <c r="W29" s="101">
        <v>4.75</v>
      </c>
      <c r="X29" s="101">
        <v>5</v>
      </c>
      <c r="Y29" s="101">
        <v>5</v>
      </c>
      <c r="Z29" s="253">
        <v>38</v>
      </c>
      <c r="AA29" s="222">
        <v>49</v>
      </c>
      <c r="AB29" s="221">
        <v>58</v>
      </c>
      <c r="AC29" s="222">
        <v>27</v>
      </c>
      <c r="AD29" s="109">
        <v>39</v>
      </c>
      <c r="AE29" s="109">
        <v>20</v>
      </c>
      <c r="AF29" s="280"/>
      <c r="AG29" s="280"/>
      <c r="AH29" s="107"/>
      <c r="AI29" s="88"/>
      <c r="AJ29" s="88"/>
      <c r="AK29" s="88"/>
      <c r="AL29" s="88"/>
      <c r="AM29" s="88"/>
      <c r="AN29" s="88"/>
      <c r="AO29" s="107"/>
      <c r="AP29" s="88"/>
      <c r="AQ29" s="88"/>
      <c r="AR29" s="88"/>
      <c r="AS29" s="88"/>
      <c r="AT29" s="107"/>
      <c r="AU29" s="88"/>
      <c r="AV29" s="88"/>
      <c r="AW29" s="107"/>
    </row>
    <row r="30" spans="1:49" x14ac:dyDescent="0.25">
      <c r="A30" s="88"/>
      <c r="B30" s="88"/>
      <c r="C30" s="124" t="s">
        <v>74</v>
      </c>
      <c r="D30" s="191" t="s">
        <v>112</v>
      </c>
      <c r="E30" s="101">
        <v>4</v>
      </c>
      <c r="F30" s="101">
        <v>4.25</v>
      </c>
      <c r="G30" s="101">
        <v>4.5</v>
      </c>
      <c r="H30" s="101">
        <v>4.792087935085207</v>
      </c>
      <c r="I30" s="101">
        <v>4.766489548835172</v>
      </c>
      <c r="J30" s="101">
        <v>5.1178551893246418</v>
      </c>
      <c r="K30" s="248">
        <f t="shared" si="0"/>
        <v>-5.3418022784216257E-3</v>
      </c>
      <c r="L30" s="56">
        <f t="shared" si="1"/>
        <v>7.3715810533002468E-2</v>
      </c>
      <c r="M30" s="100">
        <v>0.29976729447857098</v>
      </c>
      <c r="N30" s="101">
        <v>0.25785332790642279</v>
      </c>
      <c r="O30" s="64">
        <f t="shared" si="2"/>
        <v>4.1789456516571732</v>
      </c>
      <c r="P30" s="65">
        <f t="shared" si="3"/>
        <v>5.3540334460131707</v>
      </c>
      <c r="Q30" s="101">
        <f t="shared" si="4"/>
        <v>4.612462666628053</v>
      </c>
      <c r="R30" s="214">
        <f t="shared" si="5"/>
        <v>5.6232477120212305</v>
      </c>
      <c r="S30" s="251">
        <v>0.92700000000000005</v>
      </c>
      <c r="T30" s="251">
        <v>4.8000000000000001E-2</v>
      </c>
      <c r="U30" s="251">
        <v>0.32100000000000001</v>
      </c>
      <c r="V30" s="252">
        <v>0.52500000000000002</v>
      </c>
      <c r="W30" s="101">
        <v>4.5</v>
      </c>
      <c r="X30" s="101">
        <v>4.5</v>
      </c>
      <c r="Y30" s="101">
        <v>5</v>
      </c>
      <c r="Z30" s="253">
        <v>60</v>
      </c>
      <c r="AA30" s="222">
        <v>70</v>
      </c>
      <c r="AB30" s="221">
        <v>61</v>
      </c>
      <c r="AC30" s="222">
        <v>51</v>
      </c>
      <c r="AD30" s="109">
        <v>28</v>
      </c>
      <c r="AE30" s="109">
        <v>29</v>
      </c>
      <c r="AF30" s="280"/>
      <c r="AG30" s="280"/>
      <c r="AH30" s="107"/>
      <c r="AI30" s="88"/>
      <c r="AJ30" s="88"/>
      <c r="AK30" s="88"/>
      <c r="AL30" s="88"/>
      <c r="AM30" s="88"/>
      <c r="AN30" s="88"/>
      <c r="AO30" s="107"/>
      <c r="AP30" s="88"/>
      <c r="AQ30" s="88"/>
      <c r="AR30" s="88"/>
      <c r="AS30" s="88"/>
      <c r="AT30" s="107"/>
      <c r="AU30" s="88"/>
      <c r="AV30" s="88"/>
      <c r="AW30" s="107"/>
    </row>
    <row r="31" spans="1:49" x14ac:dyDescent="0.25">
      <c r="A31" s="88"/>
      <c r="B31" s="88"/>
      <c r="C31" s="124" t="s">
        <v>74</v>
      </c>
      <c r="D31" s="191" t="s">
        <v>113</v>
      </c>
      <c r="E31" s="101">
        <v>4.75</v>
      </c>
      <c r="F31" s="101">
        <v>4.25</v>
      </c>
      <c r="G31" s="101">
        <v>4.5</v>
      </c>
      <c r="H31" s="101">
        <v>6.7591149336487417</v>
      </c>
      <c r="I31" s="101">
        <v>4.9725762132382609</v>
      </c>
      <c r="J31" s="101">
        <v>5.3151637221268766</v>
      </c>
      <c r="K31" s="248">
        <f t="shared" si="0"/>
        <v>-0.26431548182685838</v>
      </c>
      <c r="L31" s="56">
        <f t="shared" si="1"/>
        <v>6.8895376198872649E-2</v>
      </c>
      <c r="M31" s="100">
        <v>0.36043986103653453</v>
      </c>
      <c r="N31" s="101">
        <v>0.31538693187494032</v>
      </c>
      <c r="O31" s="64">
        <f t="shared" si="2"/>
        <v>4.2661140856066533</v>
      </c>
      <c r="P31" s="65">
        <f t="shared" si="3"/>
        <v>5.6790383408698686</v>
      </c>
      <c r="Q31" s="101">
        <f t="shared" si="4"/>
        <v>4.6970053356519941</v>
      </c>
      <c r="R31" s="214">
        <f t="shared" si="5"/>
        <v>5.9333221086017591</v>
      </c>
      <c r="S31" s="251">
        <v>0.38800000000000001</v>
      </c>
      <c r="T31" s="251">
        <v>0.498</v>
      </c>
      <c r="U31" s="251">
        <v>0.44800000000000001</v>
      </c>
      <c r="V31" s="252">
        <v>0.44600000000000001</v>
      </c>
      <c r="W31" s="101">
        <v>4.7</v>
      </c>
      <c r="X31" s="101">
        <v>4.93</v>
      </c>
      <c r="Y31" s="101">
        <v>5</v>
      </c>
      <c r="Z31" s="253">
        <v>52</v>
      </c>
      <c r="AA31" s="222">
        <v>52</v>
      </c>
      <c r="AB31" s="221">
        <v>42</v>
      </c>
      <c r="AC31" s="222">
        <v>27</v>
      </c>
      <c r="AD31" s="109">
        <v>21</v>
      </c>
      <c r="AE31" s="109">
        <v>14</v>
      </c>
      <c r="AF31" s="280"/>
      <c r="AG31" s="280"/>
      <c r="AH31" s="107"/>
      <c r="AI31" s="88"/>
      <c r="AJ31" s="88"/>
      <c r="AK31" s="88"/>
      <c r="AL31" s="88"/>
      <c r="AM31" s="88"/>
      <c r="AN31" s="88"/>
      <c r="AO31" s="107"/>
      <c r="AP31" s="88"/>
      <c r="AQ31" s="88"/>
      <c r="AR31" s="88"/>
      <c r="AS31" s="88"/>
      <c r="AT31" s="107"/>
      <c r="AU31" s="88"/>
      <c r="AV31" s="88"/>
      <c r="AW31" s="107"/>
    </row>
    <row r="32" spans="1:49" x14ac:dyDescent="0.25">
      <c r="A32" s="88"/>
      <c r="B32" s="88"/>
      <c r="C32" s="124" t="s">
        <v>74</v>
      </c>
      <c r="D32" s="191" t="s">
        <v>114</v>
      </c>
      <c r="E32" s="101">
        <v>4.5</v>
      </c>
      <c r="F32" s="101">
        <v>4.75</v>
      </c>
      <c r="G32" s="101">
        <v>6</v>
      </c>
      <c r="H32" s="101">
        <v>4.7286248223338001</v>
      </c>
      <c r="I32" s="101">
        <v>5.6640749914831794</v>
      </c>
      <c r="J32" s="101">
        <v>5.3736976108479046</v>
      </c>
      <c r="K32" s="248">
        <f t="shared" si="0"/>
        <v>0.19782710709700391</v>
      </c>
      <c r="L32" s="56">
        <f t="shared" si="1"/>
        <v>-5.1266514139008179E-2</v>
      </c>
      <c r="M32" s="100">
        <v>0.4596748483260476</v>
      </c>
      <c r="N32" s="101">
        <v>0.1964039454897013</v>
      </c>
      <c r="O32" s="64">
        <f t="shared" si="2"/>
        <v>4.763112288764126</v>
      </c>
      <c r="P32" s="65">
        <f t="shared" si="3"/>
        <v>6.5650376942022328</v>
      </c>
      <c r="Q32" s="101">
        <f t="shared" si="4"/>
        <v>4.98874587768809</v>
      </c>
      <c r="R32" s="214">
        <f t="shared" si="5"/>
        <v>5.7586493440077193</v>
      </c>
      <c r="S32" s="251">
        <v>6.2E-2</v>
      </c>
      <c r="T32" s="251">
        <v>0.58699999999999997</v>
      </c>
      <c r="U32" s="251">
        <v>0.55900000000000005</v>
      </c>
      <c r="V32" s="252">
        <v>0.82800000000000007</v>
      </c>
      <c r="W32" s="101">
        <v>4.57</v>
      </c>
      <c r="X32" s="101">
        <v>5.2</v>
      </c>
      <c r="Y32" s="101">
        <v>5</v>
      </c>
      <c r="Z32" s="253">
        <v>32</v>
      </c>
      <c r="AA32" s="222">
        <v>40</v>
      </c>
      <c r="AB32" s="221">
        <v>32</v>
      </c>
      <c r="AC32" s="222">
        <v>28</v>
      </c>
      <c r="AD32" s="109">
        <v>24</v>
      </c>
      <c r="AE32" s="109">
        <v>18</v>
      </c>
      <c r="AF32" s="280"/>
      <c r="AG32" s="280"/>
      <c r="AH32" s="107"/>
      <c r="AI32" s="88"/>
      <c r="AJ32" s="88"/>
      <c r="AK32" s="88"/>
      <c r="AL32" s="88"/>
      <c r="AM32" s="88"/>
      <c r="AN32" s="88"/>
      <c r="AO32" s="107"/>
      <c r="AP32" s="88"/>
      <c r="AQ32" s="88"/>
      <c r="AR32" s="88"/>
      <c r="AS32" s="88"/>
      <c r="AT32" s="107"/>
      <c r="AU32" s="88"/>
      <c r="AV32" s="88"/>
      <c r="AW32" s="107"/>
    </row>
    <row r="33" spans="1:49" x14ac:dyDescent="0.25">
      <c r="A33" s="88"/>
      <c r="B33" s="88"/>
      <c r="C33" s="124" t="s">
        <v>74</v>
      </c>
      <c r="D33" s="191" t="s">
        <v>115</v>
      </c>
      <c r="E33" s="101">
        <v>4.75</v>
      </c>
      <c r="F33" s="101">
        <v>4</v>
      </c>
      <c r="G33" s="101">
        <v>5</v>
      </c>
      <c r="H33" s="101">
        <v>5.5293128574208277</v>
      </c>
      <c r="I33" s="101">
        <v>5.7089931000819902</v>
      </c>
      <c r="J33" s="101">
        <v>6.274297251877524</v>
      </c>
      <c r="K33" s="248">
        <f t="shared" si="0"/>
        <v>3.2495944305270363E-2</v>
      </c>
      <c r="L33" s="56">
        <f t="shared" si="1"/>
        <v>9.9019939573480098E-2</v>
      </c>
      <c r="M33" s="100">
        <v>0.77551906397851011</v>
      </c>
      <c r="N33" s="101">
        <v>0.51517898425027853</v>
      </c>
      <c r="O33" s="64">
        <f t="shared" si="2"/>
        <v>4.1889757346841101</v>
      </c>
      <c r="P33" s="65">
        <f t="shared" si="3"/>
        <v>7.2290104654798704</v>
      </c>
      <c r="Q33" s="101">
        <f t="shared" si="4"/>
        <v>5.2645464427469779</v>
      </c>
      <c r="R33" s="214">
        <f t="shared" si="5"/>
        <v>7.28404806100807</v>
      </c>
      <c r="S33" s="251">
        <v>0.86599999999999999</v>
      </c>
      <c r="T33" s="251">
        <v>0.56600000000000006</v>
      </c>
      <c r="U33" s="251">
        <v>0.54500000000000004</v>
      </c>
      <c r="V33" s="252">
        <v>0.318</v>
      </c>
      <c r="W33" s="101">
        <v>4.5</v>
      </c>
      <c r="X33" s="101">
        <v>5</v>
      </c>
      <c r="Y33" s="101">
        <v>5.55</v>
      </c>
      <c r="Z33" s="253">
        <v>35</v>
      </c>
      <c r="AA33" s="222">
        <v>28</v>
      </c>
      <c r="AB33" s="221">
        <v>28</v>
      </c>
      <c r="AC33" s="222">
        <v>16</v>
      </c>
      <c r="AD33" s="109">
        <v>21</v>
      </c>
      <c r="AE33" s="109">
        <v>17</v>
      </c>
      <c r="AF33" s="280"/>
      <c r="AG33" s="280"/>
      <c r="AH33" s="107"/>
      <c r="AI33" s="88"/>
      <c r="AJ33" s="88"/>
      <c r="AK33" s="88"/>
      <c r="AL33" s="88"/>
      <c r="AM33" s="88"/>
      <c r="AN33" s="88"/>
      <c r="AO33" s="107"/>
      <c r="AP33" s="88"/>
      <c r="AQ33" s="88"/>
      <c r="AR33" s="88"/>
      <c r="AS33" s="88"/>
      <c r="AT33" s="107"/>
      <c r="AU33" s="88"/>
      <c r="AV33" s="88"/>
      <c r="AW33" s="107"/>
    </row>
    <row r="34" spans="1:49" x14ac:dyDescent="0.25">
      <c r="A34" s="88"/>
      <c r="B34" s="88"/>
      <c r="C34" s="124" t="s">
        <v>74</v>
      </c>
      <c r="D34" s="191" t="s">
        <v>116</v>
      </c>
      <c r="E34" s="101">
        <v>4.25</v>
      </c>
      <c r="F34" s="101">
        <v>4.5</v>
      </c>
      <c r="G34" s="101">
        <v>5.25</v>
      </c>
      <c r="H34" s="101">
        <v>5.0184513339528189</v>
      </c>
      <c r="I34" s="101">
        <v>5.4117553719175753</v>
      </c>
      <c r="J34" s="101">
        <v>5.4669670488627302</v>
      </c>
      <c r="K34" s="248">
        <f t="shared" si="0"/>
        <v>7.8371595496766089E-2</v>
      </c>
      <c r="L34" s="56">
        <f t="shared" si="1"/>
        <v>1.0202175292633564E-2</v>
      </c>
      <c r="M34" s="100">
        <v>0.28206296347314641</v>
      </c>
      <c r="N34" s="101">
        <v>0.2436047084279242</v>
      </c>
      <c r="O34" s="64">
        <f t="shared" si="2"/>
        <v>4.8589119635102085</v>
      </c>
      <c r="P34" s="65">
        <f t="shared" si="3"/>
        <v>5.9645987803249421</v>
      </c>
      <c r="Q34" s="101">
        <f t="shared" si="4"/>
        <v>4.9895018203439987</v>
      </c>
      <c r="R34" s="214">
        <f t="shared" si="5"/>
        <v>5.9444322773814617</v>
      </c>
      <c r="S34" s="251">
        <v>0.114</v>
      </c>
      <c r="T34" s="251">
        <v>0.46800000000000003</v>
      </c>
      <c r="U34" s="251">
        <v>0.86499999999999999</v>
      </c>
      <c r="V34" s="252">
        <v>0.97699999999999998</v>
      </c>
      <c r="W34" s="101">
        <v>5</v>
      </c>
      <c r="X34" s="101">
        <v>5</v>
      </c>
      <c r="Y34" s="101">
        <v>5.3</v>
      </c>
      <c r="Z34" s="253">
        <v>83</v>
      </c>
      <c r="AA34" s="222">
        <v>85</v>
      </c>
      <c r="AB34" s="221">
        <v>88</v>
      </c>
      <c r="AC34" s="222">
        <v>72</v>
      </c>
      <c r="AD34" s="109">
        <v>61</v>
      </c>
      <c r="AE34" s="109">
        <v>36</v>
      </c>
      <c r="AF34" s="280"/>
      <c r="AG34" s="280"/>
      <c r="AH34" s="107"/>
      <c r="AI34" s="88"/>
      <c r="AJ34" s="88"/>
      <c r="AK34" s="88"/>
      <c r="AL34" s="88"/>
      <c r="AM34" s="88"/>
      <c r="AN34" s="88"/>
      <c r="AO34" s="107"/>
      <c r="AP34" s="88"/>
      <c r="AQ34" s="88"/>
      <c r="AR34" s="88"/>
      <c r="AS34" s="88"/>
      <c r="AT34" s="107"/>
      <c r="AU34" s="88"/>
      <c r="AV34" s="88"/>
      <c r="AW34" s="107"/>
    </row>
    <row r="35" spans="1:49" x14ac:dyDescent="0.25">
      <c r="A35" s="88"/>
      <c r="B35" s="88"/>
      <c r="C35" s="124" t="s">
        <v>74</v>
      </c>
      <c r="D35" s="191" t="s">
        <v>117</v>
      </c>
      <c r="E35" s="101">
        <v>4</v>
      </c>
      <c r="F35" s="101">
        <v>4.25</v>
      </c>
      <c r="G35" s="101">
        <v>4.25</v>
      </c>
      <c r="H35" s="101">
        <v>5.2480515098770031</v>
      </c>
      <c r="I35" s="101">
        <v>5.2976012133353247</v>
      </c>
      <c r="J35" s="101">
        <v>5.299577829686557</v>
      </c>
      <c r="K35" s="248">
        <f t="shared" si="0"/>
        <v>9.4415428974101712E-3</v>
      </c>
      <c r="L35" s="56">
        <f t="shared" si="1"/>
        <v>3.7311535384287886E-4</v>
      </c>
      <c r="M35" s="100">
        <v>0.32400930267307892</v>
      </c>
      <c r="N35" s="101">
        <v>0.36310261175963288</v>
      </c>
      <c r="O35" s="64">
        <f t="shared" si="2"/>
        <v>4.6625429800960898</v>
      </c>
      <c r="P35" s="65">
        <f t="shared" si="3"/>
        <v>5.9326594465745597</v>
      </c>
      <c r="Q35" s="101">
        <f t="shared" si="4"/>
        <v>4.5878967106376765</v>
      </c>
      <c r="R35" s="214">
        <f t="shared" si="5"/>
        <v>6.0112589487354375</v>
      </c>
      <c r="S35" s="251">
        <v>0.90100000000000002</v>
      </c>
      <c r="T35" s="251">
        <v>0.28399999999999997</v>
      </c>
      <c r="U35" s="251">
        <v>0.996</v>
      </c>
      <c r="V35" s="252">
        <v>0.86699999999999999</v>
      </c>
      <c r="W35" s="101">
        <v>4.5999999999999996</v>
      </c>
      <c r="X35" s="101">
        <v>4.9000000000000004</v>
      </c>
      <c r="Y35" s="101">
        <v>5</v>
      </c>
      <c r="Z35" s="253">
        <v>65</v>
      </c>
      <c r="AA35" s="222">
        <v>72</v>
      </c>
      <c r="AB35" s="221">
        <v>50</v>
      </c>
      <c r="AC35" s="222">
        <v>43</v>
      </c>
      <c r="AD35" s="109">
        <v>36</v>
      </c>
      <c r="AE35" s="109">
        <v>25</v>
      </c>
      <c r="AF35" s="280"/>
      <c r="AG35" s="280"/>
      <c r="AH35" s="107"/>
      <c r="AI35" s="88"/>
      <c r="AJ35" s="88"/>
      <c r="AK35" s="88"/>
      <c r="AL35" s="88"/>
      <c r="AM35" s="88"/>
      <c r="AN35" s="88"/>
      <c r="AO35" s="107"/>
      <c r="AP35" s="88"/>
      <c r="AQ35" s="88"/>
      <c r="AR35" s="88"/>
      <c r="AS35" s="88"/>
      <c r="AT35" s="107"/>
      <c r="AU35" s="88"/>
      <c r="AV35" s="88"/>
      <c r="AW35" s="107"/>
    </row>
    <row r="36" spans="1:49" x14ac:dyDescent="0.25">
      <c r="A36" s="88"/>
      <c r="B36" s="88"/>
      <c r="C36" s="124" t="s">
        <v>74</v>
      </c>
      <c r="D36" s="191" t="s">
        <v>118</v>
      </c>
      <c r="E36" s="101">
        <v>5.25</v>
      </c>
      <c r="F36" s="101">
        <v>4.75</v>
      </c>
      <c r="G36" s="101">
        <v>5.25</v>
      </c>
      <c r="H36" s="101">
        <v>5.9487187587006938</v>
      </c>
      <c r="I36" s="101">
        <v>5.2592870459076151</v>
      </c>
      <c r="J36" s="101">
        <v>6.1841041028918342</v>
      </c>
      <c r="K36" s="248">
        <f t="shared" si="0"/>
        <v>-0.11589583249077029</v>
      </c>
      <c r="L36" s="56">
        <f t="shared" si="1"/>
        <v>0.17584456769741119</v>
      </c>
      <c r="M36" s="100">
        <v>0.2035676770863539</v>
      </c>
      <c r="N36" s="101">
        <v>0.36642647195297112</v>
      </c>
      <c r="O36" s="64">
        <f t="shared" si="2"/>
        <v>4.8602943988183611</v>
      </c>
      <c r="P36" s="65">
        <f t="shared" si="3"/>
        <v>5.6582796929968691</v>
      </c>
      <c r="Q36" s="101">
        <f t="shared" si="4"/>
        <v>5.465908217864011</v>
      </c>
      <c r="R36" s="214">
        <f t="shared" si="5"/>
        <v>6.9022999879196574</v>
      </c>
      <c r="S36" s="251">
        <v>0.151</v>
      </c>
      <c r="T36" s="251">
        <v>2.3E-2</v>
      </c>
      <c r="U36" s="251">
        <v>5.8999999999999997E-2</v>
      </c>
      <c r="V36" s="252">
        <v>0.06</v>
      </c>
      <c r="W36" s="101">
        <v>5</v>
      </c>
      <c r="X36" s="101">
        <v>5</v>
      </c>
      <c r="Y36" s="101">
        <v>5.5</v>
      </c>
      <c r="Z36" s="253">
        <v>92</v>
      </c>
      <c r="AA36" s="222">
        <v>80</v>
      </c>
      <c r="AB36" s="221">
        <v>74</v>
      </c>
      <c r="AC36" s="222">
        <v>70</v>
      </c>
      <c r="AD36" s="109">
        <v>44</v>
      </c>
      <c r="AE36" s="109">
        <v>31</v>
      </c>
      <c r="AF36" s="280"/>
      <c r="AG36" s="280"/>
      <c r="AH36" s="107"/>
      <c r="AI36" s="88"/>
      <c r="AJ36" s="88"/>
      <c r="AK36" s="88"/>
      <c r="AL36" s="88"/>
      <c r="AM36" s="88"/>
      <c r="AN36" s="88"/>
      <c r="AO36" s="107"/>
      <c r="AP36" s="88"/>
      <c r="AQ36" s="88"/>
      <c r="AR36" s="88"/>
      <c r="AS36" s="88"/>
      <c r="AT36" s="107"/>
      <c r="AU36" s="88"/>
      <c r="AV36" s="88"/>
      <c r="AW36" s="107"/>
    </row>
    <row r="37" spans="1:49" x14ac:dyDescent="0.25">
      <c r="A37" s="88"/>
      <c r="B37" s="88"/>
      <c r="C37" s="124" t="s">
        <v>74</v>
      </c>
      <c r="D37" s="191" t="s">
        <v>119</v>
      </c>
      <c r="E37" s="101">
        <v>4.25</v>
      </c>
      <c r="F37" s="101">
        <v>4.25</v>
      </c>
      <c r="G37" s="101">
        <v>4.75</v>
      </c>
      <c r="H37" s="101">
        <v>4.7034797419099146</v>
      </c>
      <c r="I37" s="101">
        <v>5.3452415948159926</v>
      </c>
      <c r="J37" s="101">
        <v>5.7585986866224337</v>
      </c>
      <c r="K37" s="248">
        <f t="shared" si="0"/>
        <v>0.13644405591624409</v>
      </c>
      <c r="L37" s="56">
        <f t="shared" si="1"/>
        <v>7.7331788371797661E-2</v>
      </c>
      <c r="M37" s="100">
        <v>0.23611237373399771</v>
      </c>
      <c r="N37" s="101">
        <v>0.19847091209506201</v>
      </c>
      <c r="O37" s="64">
        <f t="shared" si="2"/>
        <v>4.8824613422973568</v>
      </c>
      <c r="P37" s="65">
        <f t="shared" si="3"/>
        <v>5.8080218473346283</v>
      </c>
      <c r="Q37" s="101">
        <f t="shared" si="4"/>
        <v>5.369595698916112</v>
      </c>
      <c r="R37" s="214">
        <f t="shared" si="5"/>
        <v>6.1476016743287554</v>
      </c>
      <c r="S37" s="251">
        <v>9.0000000000000011E-3</v>
      </c>
      <c r="T37" s="251">
        <v>0.40899999999999997</v>
      </c>
      <c r="U37" s="251">
        <v>0.14000000000000001</v>
      </c>
      <c r="V37" s="252">
        <v>0.17399999999999999</v>
      </c>
      <c r="W37" s="101">
        <v>4.7</v>
      </c>
      <c r="X37" s="101">
        <v>5</v>
      </c>
      <c r="Y37" s="101">
        <v>5.7</v>
      </c>
      <c r="Z37" s="253">
        <v>57</v>
      </c>
      <c r="AA37" s="222">
        <v>57</v>
      </c>
      <c r="AB37" s="221">
        <v>52</v>
      </c>
      <c r="AC37" s="222">
        <v>38</v>
      </c>
      <c r="AD37" s="109">
        <v>33</v>
      </c>
      <c r="AE37" s="109">
        <v>21</v>
      </c>
      <c r="AF37" s="280"/>
      <c r="AG37" s="280"/>
      <c r="AH37" s="107"/>
      <c r="AI37" s="88"/>
      <c r="AJ37" s="88"/>
      <c r="AK37" s="88"/>
      <c r="AL37" s="88"/>
      <c r="AM37" s="88"/>
      <c r="AN37" s="88"/>
      <c r="AO37" s="107"/>
      <c r="AP37" s="88"/>
      <c r="AQ37" s="88"/>
      <c r="AR37" s="88"/>
      <c r="AS37" s="88"/>
      <c r="AT37" s="107"/>
      <c r="AU37" s="88"/>
      <c r="AV37" s="88"/>
      <c r="AW37" s="107"/>
    </row>
    <row r="38" spans="1:49" x14ac:dyDescent="0.25">
      <c r="A38" s="88"/>
      <c r="B38" s="88"/>
      <c r="C38" s="124" t="s">
        <v>74</v>
      </c>
      <c r="D38" s="191" t="s">
        <v>120</v>
      </c>
      <c r="E38" s="101">
        <v>4.75</v>
      </c>
      <c r="F38" s="101">
        <v>4.25</v>
      </c>
      <c r="G38" s="101">
        <v>5.75</v>
      </c>
      <c r="H38" s="101">
        <v>4.5296026259904698</v>
      </c>
      <c r="I38" s="101">
        <v>4.653276127534868</v>
      </c>
      <c r="J38" s="101">
        <v>4.9769310999548368</v>
      </c>
      <c r="K38" s="248">
        <f t="shared" si="0"/>
        <v>2.7303388786197313E-2</v>
      </c>
      <c r="L38" s="56">
        <f t="shared" si="1"/>
        <v>6.9554215900664573E-2</v>
      </c>
      <c r="M38" s="100">
        <v>0.1130532025491565</v>
      </c>
      <c r="N38" s="101">
        <v>0.17616893443557649</v>
      </c>
      <c r="O38" s="64">
        <f t="shared" si="2"/>
        <v>4.4316918505385212</v>
      </c>
      <c r="P38" s="65">
        <f t="shared" si="3"/>
        <v>4.8748604045312147</v>
      </c>
      <c r="Q38" s="101">
        <f t="shared" si="4"/>
        <v>4.6316399884611066</v>
      </c>
      <c r="R38" s="214">
        <f t="shared" si="5"/>
        <v>5.3222222114485671</v>
      </c>
      <c r="S38" s="251">
        <v>0.55200000000000005</v>
      </c>
      <c r="T38" s="251">
        <v>0.32600000000000001</v>
      </c>
      <c r="U38" s="251">
        <v>0.112</v>
      </c>
      <c r="V38" s="252">
        <v>0.24199999999999999</v>
      </c>
      <c r="W38" s="101">
        <v>4.29</v>
      </c>
      <c r="X38" s="101">
        <v>4.5</v>
      </c>
      <c r="Y38" s="101">
        <v>5</v>
      </c>
      <c r="Z38" s="253">
        <v>53</v>
      </c>
      <c r="AA38" s="222">
        <v>70</v>
      </c>
      <c r="AB38" s="221">
        <v>75</v>
      </c>
      <c r="AC38" s="222">
        <v>50</v>
      </c>
      <c r="AD38" s="109">
        <v>54</v>
      </c>
      <c r="AE38" s="109">
        <v>29</v>
      </c>
      <c r="AF38" s="280"/>
      <c r="AG38" s="280"/>
      <c r="AH38" s="107"/>
      <c r="AI38" s="88"/>
      <c r="AJ38" s="88"/>
      <c r="AK38" s="88"/>
      <c r="AL38" s="88"/>
      <c r="AM38" s="88"/>
      <c r="AN38" s="88"/>
      <c r="AO38" s="107"/>
      <c r="AP38" s="88"/>
      <c r="AQ38" s="88"/>
      <c r="AR38" s="88"/>
      <c r="AS38" s="88"/>
      <c r="AT38" s="107"/>
      <c r="AU38" s="88"/>
      <c r="AV38" s="88"/>
      <c r="AW38" s="107"/>
    </row>
    <row r="39" spans="1:49" x14ac:dyDescent="0.25">
      <c r="A39" s="88"/>
      <c r="B39" s="88"/>
      <c r="C39" s="124" t="s">
        <v>74</v>
      </c>
      <c r="D39" s="191" t="s">
        <v>121</v>
      </c>
      <c r="E39" s="101">
        <v>4.5</v>
      </c>
      <c r="F39" s="101">
        <v>4.5</v>
      </c>
      <c r="G39" s="101">
        <v>4.75</v>
      </c>
      <c r="H39" s="101">
        <v>4.6045657892472329</v>
      </c>
      <c r="I39" s="101">
        <v>5.2486513479334116</v>
      </c>
      <c r="J39" s="101">
        <v>5.2046239729946553</v>
      </c>
      <c r="K39" s="248">
        <f t="shared" si="0"/>
        <v>0.13987976025671589</v>
      </c>
      <c r="L39" s="56">
        <f t="shared" si="1"/>
        <v>-8.3883214982628518E-3</v>
      </c>
      <c r="M39" s="100">
        <v>0.1190173005846452</v>
      </c>
      <c r="N39" s="101">
        <v>0.17939560280777031</v>
      </c>
      <c r="O39" s="64">
        <f t="shared" si="2"/>
        <v>5.0153774387875067</v>
      </c>
      <c r="P39" s="65">
        <f t="shared" si="3"/>
        <v>5.4819252570793164</v>
      </c>
      <c r="Q39" s="101">
        <f t="shared" si="4"/>
        <v>4.8530085914914256</v>
      </c>
      <c r="R39" s="214">
        <f t="shared" si="5"/>
        <v>5.556239354497885</v>
      </c>
      <c r="S39" s="251">
        <v>0</v>
      </c>
      <c r="T39" s="251">
        <v>0.21199999999999999</v>
      </c>
      <c r="U39" s="251">
        <v>0.83299999999999996</v>
      </c>
      <c r="V39" s="252">
        <v>0.52400000000000002</v>
      </c>
      <c r="W39" s="101">
        <v>4.5999999999999996</v>
      </c>
      <c r="X39" s="101">
        <v>5.25</v>
      </c>
      <c r="Y39" s="101">
        <v>5</v>
      </c>
      <c r="Z39" s="253">
        <v>66</v>
      </c>
      <c r="AA39" s="222">
        <v>68</v>
      </c>
      <c r="AB39" s="221">
        <v>76</v>
      </c>
      <c r="AC39" s="222">
        <v>54</v>
      </c>
      <c r="AD39" s="109">
        <v>57</v>
      </c>
      <c r="AE39" s="109">
        <v>24</v>
      </c>
      <c r="AF39" s="280"/>
      <c r="AG39" s="280"/>
      <c r="AH39" s="107"/>
      <c r="AI39" s="88"/>
      <c r="AJ39" s="88"/>
      <c r="AK39" s="88"/>
      <c r="AL39" s="88"/>
      <c r="AM39" s="88"/>
      <c r="AN39" s="88"/>
      <c r="AO39" s="107"/>
      <c r="AP39" s="88"/>
      <c r="AQ39" s="88"/>
      <c r="AR39" s="88"/>
      <c r="AS39" s="88"/>
      <c r="AT39" s="107"/>
      <c r="AU39" s="88"/>
      <c r="AV39" s="88"/>
      <c r="AW39" s="107"/>
    </row>
    <row r="40" spans="1:49" s="37" customFormat="1" x14ac:dyDescent="0.25">
      <c r="A40" s="88"/>
      <c r="B40" s="88"/>
      <c r="C40" s="124" t="s">
        <v>74</v>
      </c>
      <c r="D40" s="191" t="s">
        <v>122</v>
      </c>
      <c r="E40" s="101"/>
      <c r="F40" s="101"/>
      <c r="G40" s="101"/>
      <c r="H40" s="101"/>
      <c r="I40" s="101"/>
      <c r="J40" s="101">
        <v>5.4053658726286793</v>
      </c>
      <c r="K40" s="248"/>
      <c r="L40" s="56"/>
      <c r="M40" s="100"/>
      <c r="N40" s="101">
        <v>0.2212309171134737</v>
      </c>
      <c r="O40" s="64"/>
      <c r="P40" s="65"/>
      <c r="Q40" s="101">
        <f t="shared" si="4"/>
        <v>4.9717532750862707</v>
      </c>
      <c r="R40" s="214">
        <f t="shared" si="5"/>
        <v>5.8389784701710878</v>
      </c>
      <c r="S40" s="251"/>
      <c r="T40" s="251"/>
      <c r="U40" s="251"/>
      <c r="V40" s="252"/>
      <c r="W40" s="101"/>
      <c r="X40" s="101"/>
      <c r="Y40" s="101">
        <v>5.2</v>
      </c>
      <c r="Z40" s="253"/>
      <c r="AA40" s="222"/>
      <c r="AB40" s="221"/>
      <c r="AC40" s="222"/>
      <c r="AD40" s="109"/>
      <c r="AE40" s="109">
        <v>12</v>
      </c>
      <c r="AF40" s="280"/>
      <c r="AG40" s="280"/>
      <c r="AH40" s="107"/>
      <c r="AI40" s="88"/>
      <c r="AJ40" s="88"/>
      <c r="AK40" s="88"/>
      <c r="AL40" s="88"/>
      <c r="AM40" s="88"/>
      <c r="AN40" s="88"/>
      <c r="AO40" s="107"/>
      <c r="AP40" s="88"/>
      <c r="AQ40" s="88"/>
      <c r="AR40" s="88"/>
      <c r="AS40" s="88"/>
      <c r="AT40" s="107"/>
      <c r="AU40" s="88"/>
      <c r="AV40" s="88"/>
      <c r="AW40" s="107"/>
    </row>
    <row r="41" spans="1:49" s="37" customFormat="1" x14ac:dyDescent="0.25">
      <c r="A41" s="88"/>
      <c r="B41" s="88"/>
      <c r="C41" s="124" t="s">
        <v>74</v>
      </c>
      <c r="D41" s="191" t="s">
        <v>123</v>
      </c>
      <c r="E41" s="101"/>
      <c r="F41" s="101"/>
      <c r="G41" s="101"/>
      <c r="H41" s="101"/>
      <c r="I41" s="101"/>
      <c r="J41" s="101">
        <v>5.5330609338540677</v>
      </c>
      <c r="K41" s="248"/>
      <c r="L41" s="56"/>
      <c r="M41" s="100"/>
      <c r="N41" s="101">
        <v>0.215774736760867</v>
      </c>
      <c r="O41" s="64"/>
      <c r="P41" s="65"/>
      <c r="Q41" s="101">
        <f t="shared" si="4"/>
        <v>5.1101424498027681</v>
      </c>
      <c r="R41" s="214">
        <f t="shared" si="5"/>
        <v>5.9559794179053673</v>
      </c>
      <c r="S41" s="251"/>
      <c r="T41" s="251"/>
      <c r="U41" s="251"/>
      <c r="V41" s="252"/>
      <c r="W41" s="101"/>
      <c r="X41" s="101"/>
      <c r="Y41" s="101">
        <v>5.75</v>
      </c>
      <c r="Z41" s="253"/>
      <c r="AA41" s="222"/>
      <c r="AB41" s="221"/>
      <c r="AC41" s="222"/>
      <c r="AD41" s="109"/>
      <c r="AE41" s="109">
        <v>17</v>
      </c>
      <c r="AF41" s="280"/>
      <c r="AG41" s="280"/>
      <c r="AH41" s="107"/>
      <c r="AI41" s="88"/>
      <c r="AJ41" s="88"/>
      <c r="AK41" s="88"/>
      <c r="AL41" s="88"/>
      <c r="AM41" s="88"/>
      <c r="AN41" s="88"/>
      <c r="AO41" s="107"/>
      <c r="AP41" s="88"/>
      <c r="AQ41" s="88"/>
      <c r="AR41" s="88"/>
      <c r="AS41" s="88"/>
      <c r="AT41" s="107"/>
      <c r="AU41" s="88"/>
      <c r="AV41" s="88"/>
      <c r="AW41" s="107"/>
    </row>
    <row r="42" spans="1:49" x14ac:dyDescent="0.25">
      <c r="A42" s="88"/>
      <c r="B42" s="88"/>
      <c r="C42" s="124" t="s">
        <v>75</v>
      </c>
      <c r="D42" s="191" t="s">
        <v>124</v>
      </c>
      <c r="E42" s="101">
        <v>4.75</v>
      </c>
      <c r="F42" s="101">
        <v>4</v>
      </c>
      <c r="G42" s="101">
        <v>4.75</v>
      </c>
      <c r="H42" s="101">
        <v>4.6760023801244683</v>
      </c>
      <c r="I42" s="101">
        <v>4.826177465611341</v>
      </c>
      <c r="J42" s="101">
        <v>5.2160093329147088</v>
      </c>
      <c r="K42" s="248">
        <f t="shared" si="0"/>
        <v>3.2116126827735902E-2</v>
      </c>
      <c r="L42" s="56">
        <f t="shared" si="1"/>
        <v>8.0774457649162912E-2</v>
      </c>
      <c r="M42" s="100">
        <v>0.1211438898340924</v>
      </c>
      <c r="N42" s="101">
        <v>0.32010459538626829</v>
      </c>
      <c r="O42" s="64">
        <f t="shared" si="2"/>
        <v>4.58873544153652</v>
      </c>
      <c r="P42" s="65">
        <f t="shared" si="3"/>
        <v>5.0636194896861619</v>
      </c>
      <c r="Q42" s="101">
        <f t="shared" si="4"/>
        <v>4.5886043259576228</v>
      </c>
      <c r="R42" s="214">
        <f t="shared" si="5"/>
        <v>5.8434143398717948</v>
      </c>
      <c r="S42" s="251">
        <v>0.32500000000000001</v>
      </c>
      <c r="T42" s="251">
        <v>0.08</v>
      </c>
      <c r="U42" s="251">
        <v>0.23200000000000001</v>
      </c>
      <c r="V42" s="252">
        <v>0.45300000000000001</v>
      </c>
      <c r="W42" s="101">
        <v>4.5</v>
      </c>
      <c r="X42" s="101">
        <v>4.7</v>
      </c>
      <c r="Y42" s="101">
        <v>5</v>
      </c>
      <c r="Z42" s="253">
        <v>64</v>
      </c>
      <c r="AA42" s="222">
        <v>73</v>
      </c>
      <c r="AB42" s="221">
        <v>58</v>
      </c>
      <c r="AC42" s="222">
        <v>47</v>
      </c>
      <c r="AD42" s="109">
        <v>42</v>
      </c>
      <c r="AE42" s="109">
        <v>22</v>
      </c>
      <c r="AF42" s="280"/>
      <c r="AG42" s="280"/>
      <c r="AH42" s="107"/>
      <c r="AI42" s="88"/>
      <c r="AJ42" s="88"/>
      <c r="AK42" s="88"/>
      <c r="AL42" s="88"/>
      <c r="AM42" s="88"/>
      <c r="AN42" s="88"/>
      <c r="AO42" s="107"/>
      <c r="AP42" s="88"/>
      <c r="AQ42" s="88"/>
      <c r="AR42" s="88"/>
      <c r="AS42" s="88"/>
      <c r="AT42" s="107"/>
      <c r="AU42" s="88"/>
      <c r="AV42" s="88"/>
      <c r="AW42" s="107"/>
    </row>
    <row r="43" spans="1:49" x14ac:dyDescent="0.25">
      <c r="A43" s="88"/>
      <c r="B43" s="88"/>
      <c r="C43" s="124" t="s">
        <v>75</v>
      </c>
      <c r="D43" s="191" t="s">
        <v>125</v>
      </c>
      <c r="E43" s="101">
        <v>4.5</v>
      </c>
      <c r="F43" s="101">
        <v>4.5</v>
      </c>
      <c r="G43" s="101">
        <v>4.75</v>
      </c>
      <c r="H43" s="101">
        <v>4.8122688534003775</v>
      </c>
      <c r="I43" s="101">
        <v>5.1365340581213106</v>
      </c>
      <c r="J43" s="101">
        <v>5.7825940753846679</v>
      </c>
      <c r="K43" s="248">
        <f t="shared" si="0"/>
        <v>6.7383019236717301E-2</v>
      </c>
      <c r="L43" s="56">
        <f t="shared" si="1"/>
        <v>0.12577742305473083</v>
      </c>
      <c r="M43" s="100">
        <v>0.1478854150079745</v>
      </c>
      <c r="N43" s="101">
        <v>0.17716216343707511</v>
      </c>
      <c r="O43" s="64">
        <f t="shared" si="2"/>
        <v>4.8466786447056807</v>
      </c>
      <c r="P43" s="65">
        <f t="shared" si="3"/>
        <v>5.4263894715369405</v>
      </c>
      <c r="Q43" s="101">
        <f t="shared" si="4"/>
        <v>5.4353562350480003</v>
      </c>
      <c r="R43" s="214">
        <f t="shared" si="5"/>
        <v>6.1298319157213355</v>
      </c>
      <c r="S43" s="251">
        <v>7.4999999999999997E-2</v>
      </c>
      <c r="T43" s="251">
        <v>0.36399999999999999</v>
      </c>
      <c r="U43" s="251">
        <v>4.0000000000000001E-3</v>
      </c>
      <c r="V43" s="252">
        <v>7.0000000000000001E-3</v>
      </c>
      <c r="W43" s="101">
        <v>4.6500000000000004</v>
      </c>
      <c r="X43" s="101">
        <v>5</v>
      </c>
      <c r="Y43" s="101">
        <v>5.5</v>
      </c>
      <c r="Z43" s="253">
        <v>147</v>
      </c>
      <c r="AA43" s="222">
        <v>72</v>
      </c>
      <c r="AB43" s="221">
        <v>115</v>
      </c>
      <c r="AC43" s="222">
        <v>95</v>
      </c>
      <c r="AD43" s="109">
        <v>92</v>
      </c>
      <c r="AE43" s="109">
        <v>66</v>
      </c>
      <c r="AF43" s="280"/>
      <c r="AG43" s="280"/>
      <c r="AH43" s="107"/>
      <c r="AI43" s="88"/>
      <c r="AJ43" s="88"/>
      <c r="AK43" s="88"/>
      <c r="AL43" s="88"/>
      <c r="AM43" s="88"/>
      <c r="AN43" s="88"/>
      <c r="AO43" s="107"/>
      <c r="AP43" s="88"/>
      <c r="AQ43" s="88"/>
      <c r="AR43" s="88"/>
      <c r="AS43" s="88"/>
      <c r="AT43" s="107"/>
      <c r="AU43" s="88"/>
      <c r="AV43" s="88"/>
      <c r="AW43" s="107"/>
    </row>
    <row r="44" spans="1:49" x14ac:dyDescent="0.25">
      <c r="A44" s="88"/>
      <c r="B44" s="88"/>
      <c r="C44" s="124" t="s">
        <v>75</v>
      </c>
      <c r="D44" s="191" t="s">
        <v>126</v>
      </c>
      <c r="E44" s="101">
        <v>4.75</v>
      </c>
      <c r="F44" s="101">
        <v>4.75</v>
      </c>
      <c r="G44" s="101">
        <v>5.5</v>
      </c>
      <c r="H44" s="101">
        <v>4.8251189073877647</v>
      </c>
      <c r="I44" s="101">
        <v>5.7421358160336942</v>
      </c>
      <c r="J44" s="101">
        <v>5.2590359506405031</v>
      </c>
      <c r="K44" s="248">
        <f t="shared" si="0"/>
        <v>0.19005063424279145</v>
      </c>
      <c r="L44" s="56">
        <f t="shared" si="1"/>
        <v>-8.4132434493144004E-2</v>
      </c>
      <c r="M44" s="100">
        <v>0.38729427437424269</v>
      </c>
      <c r="N44" s="101">
        <v>0.24141529762382599</v>
      </c>
      <c r="O44" s="64">
        <f t="shared" si="2"/>
        <v>4.9830390382601788</v>
      </c>
      <c r="P44" s="65">
        <f t="shared" si="3"/>
        <v>6.5012325938072095</v>
      </c>
      <c r="Q44" s="101">
        <f t="shared" si="4"/>
        <v>4.7858619672978042</v>
      </c>
      <c r="R44" s="214">
        <f t="shared" si="5"/>
        <v>5.732209933983202</v>
      </c>
      <c r="S44" s="251">
        <v>9.0000000000000011E-3</v>
      </c>
      <c r="T44" s="251">
        <v>0.22</v>
      </c>
      <c r="U44" s="251">
        <v>0.214</v>
      </c>
      <c r="V44" s="252">
        <v>0.16400000000000001</v>
      </c>
      <c r="W44" s="101">
        <v>4.67</v>
      </c>
      <c r="X44" s="101">
        <v>5</v>
      </c>
      <c r="Y44" s="101">
        <v>5</v>
      </c>
      <c r="Z44" s="253">
        <v>44</v>
      </c>
      <c r="AA44" s="222">
        <v>59</v>
      </c>
      <c r="AB44" s="221">
        <v>65</v>
      </c>
      <c r="AC44" s="222">
        <v>46</v>
      </c>
      <c r="AD44" s="109">
        <v>37</v>
      </c>
      <c r="AE44" s="109">
        <v>22</v>
      </c>
      <c r="AF44" s="280"/>
      <c r="AG44" s="280"/>
      <c r="AH44" s="107"/>
      <c r="AI44" s="88"/>
      <c r="AJ44" s="88"/>
      <c r="AK44" s="88"/>
      <c r="AL44" s="88"/>
      <c r="AM44" s="88"/>
      <c r="AN44" s="88"/>
      <c r="AO44" s="107"/>
      <c r="AP44" s="88"/>
      <c r="AQ44" s="88"/>
      <c r="AR44" s="88"/>
      <c r="AS44" s="88"/>
      <c r="AT44" s="107"/>
      <c r="AU44" s="88"/>
      <c r="AV44" s="88"/>
      <c r="AW44" s="107"/>
    </row>
    <row r="45" spans="1:49" x14ac:dyDescent="0.25">
      <c r="A45" s="88"/>
      <c r="B45" s="88"/>
      <c r="C45" s="124" t="s">
        <v>75</v>
      </c>
      <c r="D45" s="191" t="s">
        <v>127</v>
      </c>
      <c r="E45" s="101">
        <v>4</v>
      </c>
      <c r="F45" s="101">
        <v>4.25</v>
      </c>
      <c r="G45" s="101">
        <v>4.5</v>
      </c>
      <c r="H45" s="101">
        <v>4.660725854271873</v>
      </c>
      <c r="I45" s="101">
        <v>5.2730346851658814</v>
      </c>
      <c r="J45" s="101">
        <v>5.5282630590813753</v>
      </c>
      <c r="K45" s="248">
        <f t="shared" si="0"/>
        <v>0.1313762813002155</v>
      </c>
      <c r="L45" s="56">
        <f t="shared" si="1"/>
        <v>4.8402559276445434E-2</v>
      </c>
      <c r="M45" s="100">
        <v>0.33908206255692008</v>
      </c>
      <c r="N45" s="101">
        <v>0.19296337835095911</v>
      </c>
      <c r="O45" s="64">
        <f t="shared" si="2"/>
        <v>4.6084338425543176</v>
      </c>
      <c r="P45" s="65">
        <f t="shared" si="3"/>
        <v>5.9376355277774451</v>
      </c>
      <c r="Q45" s="101">
        <f t="shared" si="4"/>
        <v>5.1500548375134958</v>
      </c>
      <c r="R45" s="214">
        <f t="shared" si="5"/>
        <v>5.9064712806492548</v>
      </c>
      <c r="S45" s="251">
        <v>5.3999999999999999E-2</v>
      </c>
      <c r="T45" s="251">
        <v>0.75600000000000001</v>
      </c>
      <c r="U45" s="251">
        <v>0.48799999999999999</v>
      </c>
      <c r="V45" s="252">
        <v>0.36899999999999999</v>
      </c>
      <c r="W45" s="101">
        <v>4.5</v>
      </c>
      <c r="X45" s="101">
        <v>5</v>
      </c>
      <c r="Y45" s="101">
        <v>5.5</v>
      </c>
      <c r="Z45" s="253">
        <v>78</v>
      </c>
      <c r="AA45" s="222">
        <v>90</v>
      </c>
      <c r="AB45" s="221">
        <v>93</v>
      </c>
      <c r="AC45" s="222">
        <v>61</v>
      </c>
      <c r="AD45" s="109">
        <v>49</v>
      </c>
      <c r="AE45" s="109">
        <v>40</v>
      </c>
      <c r="AF45" s="280"/>
      <c r="AG45" s="280"/>
      <c r="AH45" s="107"/>
      <c r="AI45" s="88"/>
      <c r="AJ45" s="88"/>
      <c r="AK45" s="88"/>
      <c r="AL45" s="88"/>
      <c r="AM45" s="88"/>
      <c r="AN45" s="88"/>
      <c r="AO45" s="107"/>
      <c r="AP45" s="88"/>
      <c r="AQ45" s="88"/>
      <c r="AR45" s="88"/>
      <c r="AS45" s="88"/>
      <c r="AT45" s="107"/>
      <c r="AU45" s="88"/>
      <c r="AV45" s="88"/>
      <c r="AW45" s="107"/>
    </row>
    <row r="46" spans="1:49" x14ac:dyDescent="0.25">
      <c r="A46" s="88"/>
      <c r="B46" s="88"/>
      <c r="C46" s="124" t="s">
        <v>75</v>
      </c>
      <c r="D46" s="191" t="s">
        <v>128</v>
      </c>
      <c r="E46" s="101">
        <v>4.5</v>
      </c>
      <c r="F46" s="101">
        <v>4.25</v>
      </c>
      <c r="G46" s="101">
        <v>4.75</v>
      </c>
      <c r="H46" s="101">
        <v>4.876535198747102</v>
      </c>
      <c r="I46" s="101">
        <v>5.094625227314606</v>
      </c>
      <c r="J46" s="101">
        <v>5.021815920042739</v>
      </c>
      <c r="K46" s="248">
        <f t="shared" si="0"/>
        <v>4.4722332492040051E-2</v>
      </c>
      <c r="L46" s="56">
        <f t="shared" si="1"/>
        <v>-1.4291396132830925E-2</v>
      </c>
      <c r="M46" s="100">
        <v>0.2381462423981566</v>
      </c>
      <c r="N46" s="101">
        <v>0.14945562375191629</v>
      </c>
      <c r="O46" s="64">
        <f t="shared" si="2"/>
        <v>4.6278585922142188</v>
      </c>
      <c r="P46" s="65">
        <f t="shared" si="3"/>
        <v>5.5613918624149932</v>
      </c>
      <c r="Q46" s="101">
        <f t="shared" si="4"/>
        <v>4.7288828974889832</v>
      </c>
      <c r="R46" s="214">
        <f t="shared" si="5"/>
        <v>5.3147489425964949</v>
      </c>
      <c r="S46" s="251">
        <v>0.47799999999999998</v>
      </c>
      <c r="T46" s="251">
        <v>0.47099999999999997</v>
      </c>
      <c r="U46" s="251">
        <v>0.77600000000000002</v>
      </c>
      <c r="V46" s="252">
        <v>0.68100000000000005</v>
      </c>
      <c r="W46" s="101">
        <v>4.5</v>
      </c>
      <c r="X46" s="101">
        <v>5</v>
      </c>
      <c r="Y46" s="101">
        <v>5</v>
      </c>
      <c r="Z46" s="253">
        <v>109</v>
      </c>
      <c r="AA46" s="222">
        <v>112</v>
      </c>
      <c r="AB46" s="221">
        <v>94</v>
      </c>
      <c r="AC46" s="222">
        <v>81</v>
      </c>
      <c r="AD46" s="109">
        <v>60</v>
      </c>
      <c r="AE46" s="109">
        <v>44</v>
      </c>
      <c r="AF46" s="280"/>
      <c r="AG46" s="280"/>
      <c r="AH46" s="107"/>
      <c r="AI46" s="88"/>
      <c r="AJ46" s="88"/>
      <c r="AK46" s="88"/>
      <c r="AL46" s="88"/>
      <c r="AM46" s="88"/>
      <c r="AN46" s="88"/>
      <c r="AO46" s="107"/>
      <c r="AP46" s="88"/>
      <c r="AQ46" s="88"/>
      <c r="AR46" s="88"/>
      <c r="AS46" s="88"/>
      <c r="AT46" s="107"/>
      <c r="AU46" s="88"/>
      <c r="AV46" s="88"/>
      <c r="AW46" s="107"/>
    </row>
    <row r="47" spans="1:49" x14ac:dyDescent="0.25">
      <c r="A47" s="88"/>
      <c r="B47" s="88"/>
      <c r="C47" s="124" t="s">
        <v>75</v>
      </c>
      <c r="D47" s="191" t="s">
        <v>129</v>
      </c>
      <c r="E47" s="101">
        <v>5</v>
      </c>
      <c r="F47" s="101">
        <v>4</v>
      </c>
      <c r="G47" s="101">
        <v>4.75</v>
      </c>
      <c r="H47" s="101">
        <v>4.1176345055354293</v>
      </c>
      <c r="I47" s="101">
        <v>4.6492196545079096</v>
      </c>
      <c r="J47" s="101">
        <v>6.1111404382378334</v>
      </c>
      <c r="K47" s="248">
        <f t="shared" si="0"/>
        <v>0.12909964404510843</v>
      </c>
      <c r="L47" s="56">
        <f t="shared" si="1"/>
        <v>0.31444433525794735</v>
      </c>
      <c r="M47" s="100">
        <v>0.26312843530902108</v>
      </c>
      <c r="N47" s="101">
        <v>0.57328917402401736</v>
      </c>
      <c r="O47" s="64">
        <f t="shared" si="2"/>
        <v>4.133487921302228</v>
      </c>
      <c r="P47" s="65">
        <f t="shared" si="3"/>
        <v>5.1649513877135913</v>
      </c>
      <c r="Q47" s="101">
        <f t="shared" si="4"/>
        <v>4.9874936571507593</v>
      </c>
      <c r="R47" s="214">
        <f t="shared" si="5"/>
        <v>7.2347872193249074</v>
      </c>
      <c r="S47" s="251">
        <v>0.112</v>
      </c>
      <c r="T47" s="251">
        <v>0.78500000000000003</v>
      </c>
      <c r="U47" s="251">
        <v>5.8000000000000003E-2</v>
      </c>
      <c r="V47" s="252">
        <v>0.06</v>
      </c>
      <c r="W47" s="101">
        <v>4</v>
      </c>
      <c r="X47" s="101">
        <v>4.5</v>
      </c>
      <c r="Y47" s="101">
        <v>5.09</v>
      </c>
      <c r="Z47" s="253">
        <v>33</v>
      </c>
      <c r="AA47" s="222">
        <v>39</v>
      </c>
      <c r="AB47" s="221">
        <v>43</v>
      </c>
      <c r="AC47" s="222">
        <v>34</v>
      </c>
      <c r="AD47" s="109">
        <v>41</v>
      </c>
      <c r="AE47" s="109">
        <v>24</v>
      </c>
      <c r="AF47" s="280"/>
      <c r="AG47" s="280"/>
      <c r="AH47" s="107"/>
      <c r="AI47" s="88"/>
      <c r="AJ47" s="88"/>
      <c r="AK47" s="88"/>
      <c r="AL47" s="88"/>
      <c r="AM47" s="88"/>
      <c r="AN47" s="88"/>
      <c r="AO47" s="107"/>
      <c r="AP47" s="88"/>
      <c r="AQ47" s="88"/>
      <c r="AR47" s="88"/>
      <c r="AS47" s="88"/>
      <c r="AT47" s="107"/>
      <c r="AU47" s="88"/>
      <c r="AV47" s="88"/>
      <c r="AW47" s="107"/>
    </row>
    <row r="48" spans="1:49" x14ac:dyDescent="0.25">
      <c r="A48" s="88"/>
      <c r="B48" s="88"/>
      <c r="C48" s="124" t="s">
        <v>75</v>
      </c>
      <c r="D48" s="191" t="s">
        <v>130</v>
      </c>
      <c r="E48" s="101">
        <v>3.75</v>
      </c>
      <c r="F48" s="101">
        <v>4</v>
      </c>
      <c r="G48" s="101">
        <v>4.75</v>
      </c>
      <c r="H48" s="101">
        <v>4.3867634634217758</v>
      </c>
      <c r="I48" s="101">
        <v>5.0378351100926988</v>
      </c>
      <c r="J48" s="101">
        <v>5.2519435825779492</v>
      </c>
      <c r="K48" s="248">
        <f t="shared" si="0"/>
        <v>0.14841731315120232</v>
      </c>
      <c r="L48" s="56">
        <f t="shared" si="1"/>
        <v>4.2500095339823574E-2</v>
      </c>
      <c r="M48" s="100">
        <v>0.19458333129573779</v>
      </c>
      <c r="N48" s="101">
        <v>0.23250633420769901</v>
      </c>
      <c r="O48" s="64">
        <f t="shared" si="2"/>
        <v>4.656451780753053</v>
      </c>
      <c r="P48" s="65">
        <f t="shared" si="3"/>
        <v>5.4192184394323446</v>
      </c>
      <c r="Q48" s="101">
        <f t="shared" si="4"/>
        <v>4.7962311675308591</v>
      </c>
      <c r="R48" s="214">
        <f t="shared" si="5"/>
        <v>5.7076559976250394</v>
      </c>
      <c r="S48" s="251">
        <v>7.0000000000000001E-3</v>
      </c>
      <c r="T48" s="251">
        <v>0.24399999999999999</v>
      </c>
      <c r="U48" s="251">
        <v>0.52</v>
      </c>
      <c r="V48" s="252">
        <v>0.78900000000000003</v>
      </c>
      <c r="W48" s="101">
        <v>4.5</v>
      </c>
      <c r="X48" s="101">
        <v>4.7</v>
      </c>
      <c r="Y48" s="101">
        <v>5</v>
      </c>
      <c r="Z48" s="253">
        <v>101</v>
      </c>
      <c r="AA48" s="222">
        <v>107</v>
      </c>
      <c r="AB48" s="221">
        <v>93</v>
      </c>
      <c r="AC48" s="222">
        <v>63</v>
      </c>
      <c r="AD48" s="109">
        <v>51</v>
      </c>
      <c r="AE48" s="109">
        <v>43</v>
      </c>
      <c r="AF48" s="280"/>
      <c r="AG48" s="280"/>
      <c r="AH48" s="107"/>
      <c r="AI48" s="88"/>
      <c r="AJ48" s="88"/>
      <c r="AK48" s="88"/>
      <c r="AL48" s="88"/>
      <c r="AM48" s="88"/>
      <c r="AN48" s="88"/>
      <c r="AO48" s="107"/>
      <c r="AP48" s="88"/>
      <c r="AQ48" s="88"/>
      <c r="AR48" s="88"/>
      <c r="AS48" s="88"/>
      <c r="AT48" s="107"/>
      <c r="AU48" s="88"/>
      <c r="AV48" s="88"/>
      <c r="AW48" s="107"/>
    </row>
    <row r="49" spans="1:49" x14ac:dyDescent="0.25">
      <c r="A49" s="88"/>
      <c r="B49" s="88"/>
      <c r="C49" s="124" t="s">
        <v>75</v>
      </c>
      <c r="D49" s="191" t="s">
        <v>131</v>
      </c>
      <c r="E49" s="101">
        <v>4.5</v>
      </c>
      <c r="F49" s="101">
        <v>4.5</v>
      </c>
      <c r="G49" s="101">
        <v>5</v>
      </c>
      <c r="H49" s="101">
        <v>5.0285111603832391</v>
      </c>
      <c r="I49" s="101">
        <v>5.1743414058049746</v>
      </c>
      <c r="J49" s="101">
        <v>5.5707547428147182</v>
      </c>
      <c r="K49" s="248">
        <f t="shared" si="0"/>
        <v>2.900068047390425E-2</v>
      </c>
      <c r="L49" s="56">
        <f t="shared" si="1"/>
        <v>7.66113609289516E-2</v>
      </c>
      <c r="M49" s="100">
        <v>0.1153645533026942</v>
      </c>
      <c r="N49" s="101">
        <v>0.12915015052082529</v>
      </c>
      <c r="O49" s="64">
        <f t="shared" si="2"/>
        <v>4.9482268813316939</v>
      </c>
      <c r="P49" s="65">
        <f t="shared" si="3"/>
        <v>5.4004559302782553</v>
      </c>
      <c r="Q49" s="101">
        <f t="shared" si="4"/>
        <v>5.3176204477939004</v>
      </c>
      <c r="R49" s="214">
        <f t="shared" si="5"/>
        <v>5.8238890378355359</v>
      </c>
      <c r="S49" s="251">
        <v>0.439</v>
      </c>
      <c r="T49" s="251">
        <v>0.26</v>
      </c>
      <c r="U49" s="251">
        <v>1.0999999999999999E-2</v>
      </c>
      <c r="V49" s="252">
        <v>4.7E-2</v>
      </c>
      <c r="W49" s="101">
        <v>4.75</v>
      </c>
      <c r="X49" s="101">
        <v>5</v>
      </c>
      <c r="Y49" s="101">
        <v>5.42</v>
      </c>
      <c r="Z49" s="253">
        <v>147</v>
      </c>
      <c r="AA49" s="222">
        <v>130</v>
      </c>
      <c r="AB49" s="221">
        <v>150</v>
      </c>
      <c r="AC49" s="222">
        <v>133</v>
      </c>
      <c r="AD49" s="109">
        <v>120</v>
      </c>
      <c r="AE49" s="109">
        <v>120</v>
      </c>
      <c r="AF49" s="280"/>
      <c r="AG49" s="280"/>
      <c r="AH49" s="107"/>
      <c r="AI49" s="88"/>
      <c r="AJ49" s="88"/>
      <c r="AK49" s="88"/>
      <c r="AL49" s="88"/>
      <c r="AM49" s="88"/>
      <c r="AN49" s="88"/>
      <c r="AO49" s="107"/>
      <c r="AP49" s="88"/>
      <c r="AQ49" s="88"/>
      <c r="AR49" s="88"/>
      <c r="AS49" s="88"/>
      <c r="AT49" s="107"/>
      <c r="AU49" s="88"/>
      <c r="AV49" s="88"/>
      <c r="AW49" s="107"/>
    </row>
    <row r="50" spans="1:49" x14ac:dyDescent="0.25">
      <c r="A50" s="88"/>
      <c r="B50" s="88"/>
      <c r="C50" s="124" t="s">
        <v>75</v>
      </c>
      <c r="D50" s="191" t="s">
        <v>132</v>
      </c>
      <c r="E50" s="101">
        <v>4.5</v>
      </c>
      <c r="F50" s="101">
        <v>4.5</v>
      </c>
      <c r="G50" s="101">
        <v>4.75</v>
      </c>
      <c r="H50" s="101">
        <v>4.7176142848933553</v>
      </c>
      <c r="I50" s="101">
        <v>5.2677167230568562</v>
      </c>
      <c r="J50" s="101">
        <v>5.5561875569391139</v>
      </c>
      <c r="K50" s="248">
        <f t="shared" si="0"/>
        <v>0.11660606504542503</v>
      </c>
      <c r="L50" s="56">
        <f t="shared" si="1"/>
        <v>5.4762024810411258E-2</v>
      </c>
      <c r="M50" s="100">
        <v>0.54382350837791371</v>
      </c>
      <c r="N50" s="101">
        <v>0.48966612775100832</v>
      </c>
      <c r="O50" s="64">
        <f t="shared" si="2"/>
        <v>4.2018226466361455</v>
      </c>
      <c r="P50" s="65">
        <f t="shared" si="3"/>
        <v>6.333610799477567</v>
      </c>
      <c r="Q50" s="101">
        <f t="shared" si="4"/>
        <v>4.596441946547138</v>
      </c>
      <c r="R50" s="214">
        <f t="shared" si="5"/>
        <v>6.5159331673310898</v>
      </c>
      <c r="S50" s="251">
        <v>0.218</v>
      </c>
      <c r="T50" s="251">
        <v>0.81700000000000006</v>
      </c>
      <c r="U50" s="251">
        <v>0.64300000000000002</v>
      </c>
      <c r="V50" s="252">
        <v>0.74099999999999999</v>
      </c>
      <c r="W50" s="101">
        <v>4.5999999999999996</v>
      </c>
      <c r="X50" s="101">
        <v>4.7</v>
      </c>
      <c r="Y50" s="101">
        <v>5.5</v>
      </c>
      <c r="Z50" s="253">
        <v>29</v>
      </c>
      <c r="AA50" s="222">
        <v>30</v>
      </c>
      <c r="AB50" s="221">
        <v>28</v>
      </c>
      <c r="AC50" s="222">
        <v>21</v>
      </c>
      <c r="AD50" s="109">
        <v>22</v>
      </c>
      <c r="AE50" s="109">
        <v>16</v>
      </c>
      <c r="AF50" s="280"/>
      <c r="AG50" s="280"/>
      <c r="AH50" s="107"/>
      <c r="AI50" s="88"/>
      <c r="AJ50" s="88"/>
      <c r="AK50" s="88"/>
      <c r="AL50" s="88"/>
      <c r="AM50" s="88"/>
      <c r="AN50" s="88"/>
      <c r="AO50" s="107"/>
      <c r="AP50" s="88"/>
      <c r="AQ50" s="88"/>
      <c r="AR50" s="88"/>
      <c r="AS50" s="88"/>
      <c r="AT50" s="107"/>
      <c r="AU50" s="88"/>
      <c r="AV50" s="88"/>
      <c r="AW50" s="107"/>
    </row>
    <row r="51" spans="1:49" x14ac:dyDescent="0.25">
      <c r="A51" s="88"/>
      <c r="B51" s="88"/>
      <c r="C51" s="124" t="s">
        <v>75</v>
      </c>
      <c r="D51" s="191" t="s">
        <v>133</v>
      </c>
      <c r="E51" s="101">
        <v>4</v>
      </c>
      <c r="F51" s="101">
        <v>4.5</v>
      </c>
      <c r="G51" s="101">
        <v>4.5</v>
      </c>
      <c r="H51" s="101">
        <v>4.7796027787933451</v>
      </c>
      <c r="I51" s="101">
        <v>5.481764819810504</v>
      </c>
      <c r="J51" s="101">
        <v>6.0769816999918023</v>
      </c>
      <c r="K51" s="248">
        <f t="shared" si="0"/>
        <v>0.14690803263664232</v>
      </c>
      <c r="L51" s="56">
        <f t="shared" si="1"/>
        <v>0.10858125070054969</v>
      </c>
      <c r="M51" s="100">
        <v>0.43520900324977402</v>
      </c>
      <c r="N51" s="101">
        <v>0.46072747876437897</v>
      </c>
      <c r="O51" s="64">
        <f t="shared" si="2"/>
        <v>4.6287551734409469</v>
      </c>
      <c r="P51" s="65">
        <f t="shared" si="3"/>
        <v>6.3347744661800611</v>
      </c>
      <c r="Q51" s="101">
        <f t="shared" si="4"/>
        <v>5.1739558416136191</v>
      </c>
      <c r="R51" s="214">
        <f t="shared" si="5"/>
        <v>6.9800075583699854</v>
      </c>
      <c r="S51" s="251">
        <v>0.104</v>
      </c>
      <c r="T51" s="251">
        <v>0.65900000000000003</v>
      </c>
      <c r="U51" s="251">
        <v>0.376</v>
      </c>
      <c r="V51" s="252">
        <v>0.36499999999999999</v>
      </c>
      <c r="W51" s="101">
        <v>4.75</v>
      </c>
      <c r="X51" s="101">
        <v>5</v>
      </c>
      <c r="Y51" s="101">
        <v>5.5</v>
      </c>
      <c r="Z51" s="253">
        <v>34</v>
      </c>
      <c r="AA51" s="222">
        <v>45</v>
      </c>
      <c r="AB51" s="221">
        <v>34</v>
      </c>
      <c r="AC51" s="222">
        <v>40</v>
      </c>
      <c r="AD51" s="109">
        <v>24</v>
      </c>
      <c r="AE51" s="109">
        <v>17</v>
      </c>
      <c r="AF51" s="280"/>
      <c r="AG51" s="280"/>
      <c r="AH51" s="107"/>
      <c r="AI51" s="88"/>
      <c r="AJ51" s="88"/>
      <c r="AK51" s="88"/>
      <c r="AL51" s="88"/>
      <c r="AM51" s="88"/>
      <c r="AN51" s="88"/>
      <c r="AO51" s="107"/>
      <c r="AP51" s="88"/>
      <c r="AQ51" s="88"/>
      <c r="AR51" s="88"/>
      <c r="AS51" s="88"/>
      <c r="AT51" s="107"/>
      <c r="AU51" s="88"/>
      <c r="AV51" s="88"/>
      <c r="AW51" s="107"/>
    </row>
    <row r="52" spans="1:49" x14ac:dyDescent="0.25">
      <c r="A52" s="88"/>
      <c r="B52" s="88"/>
      <c r="C52" s="124" t="s">
        <v>75</v>
      </c>
      <c r="D52" s="191" t="s">
        <v>134</v>
      </c>
      <c r="E52" s="101">
        <v>4.5</v>
      </c>
      <c r="F52" s="101">
        <v>4.75</v>
      </c>
      <c r="G52" s="101">
        <v>4.75</v>
      </c>
      <c r="H52" s="101">
        <v>5.1622282588059969</v>
      </c>
      <c r="I52" s="101">
        <v>5.2582550986271093</v>
      </c>
      <c r="J52" s="101">
        <v>5.6460891403401154</v>
      </c>
      <c r="K52" s="248">
        <f t="shared" si="0"/>
        <v>1.8601819796965513E-2</v>
      </c>
      <c r="L52" s="56">
        <f t="shared" si="1"/>
        <v>7.3757175039732559E-2</v>
      </c>
      <c r="M52" s="100">
        <v>0.12833740782354039</v>
      </c>
      <c r="N52" s="101">
        <v>0.16277203949728361</v>
      </c>
      <c r="O52" s="64">
        <f t="shared" si="2"/>
        <v>5.0067137792929701</v>
      </c>
      <c r="P52" s="65">
        <f t="shared" si="3"/>
        <v>5.5097964179612484</v>
      </c>
      <c r="Q52" s="101">
        <f t="shared" si="4"/>
        <v>5.3270559429254396</v>
      </c>
      <c r="R52" s="214">
        <f t="shared" si="5"/>
        <v>5.9651223377547913</v>
      </c>
      <c r="S52" s="251">
        <v>0.66700000000000004</v>
      </c>
      <c r="T52" s="251">
        <v>7.2000000000000008E-2</v>
      </c>
      <c r="U52" s="251">
        <v>0.107</v>
      </c>
      <c r="V52" s="252">
        <v>0.124</v>
      </c>
      <c r="W52" s="101">
        <v>4.75</v>
      </c>
      <c r="X52" s="101">
        <v>5</v>
      </c>
      <c r="Y52" s="101">
        <v>5.15</v>
      </c>
      <c r="Z52" s="253">
        <v>214</v>
      </c>
      <c r="AA52" s="222">
        <v>219</v>
      </c>
      <c r="AB52" s="221">
        <v>202</v>
      </c>
      <c r="AC52" s="222">
        <v>129</v>
      </c>
      <c r="AD52" s="109">
        <v>148</v>
      </c>
      <c r="AE52" s="109">
        <v>96</v>
      </c>
      <c r="AF52" s="280"/>
      <c r="AG52" s="280"/>
      <c r="AH52" s="107"/>
      <c r="AI52" s="88"/>
      <c r="AJ52" s="88"/>
      <c r="AK52" s="88"/>
      <c r="AL52" s="88"/>
      <c r="AM52" s="88"/>
      <c r="AN52" s="88"/>
      <c r="AO52" s="107"/>
      <c r="AP52" s="88"/>
      <c r="AQ52" s="88"/>
      <c r="AR52" s="88"/>
      <c r="AS52" s="88"/>
      <c r="AT52" s="107"/>
      <c r="AU52" s="88"/>
      <c r="AV52" s="88"/>
      <c r="AW52" s="107"/>
    </row>
    <row r="53" spans="1:49" x14ac:dyDescent="0.25">
      <c r="A53" s="88"/>
      <c r="B53" s="88"/>
      <c r="C53" s="124" t="s">
        <v>75</v>
      </c>
      <c r="D53" s="191" t="s">
        <v>135</v>
      </c>
      <c r="E53" s="101">
        <v>4</v>
      </c>
      <c r="F53" s="101">
        <v>4</v>
      </c>
      <c r="G53" s="101">
        <v>4.25</v>
      </c>
      <c r="H53" s="101">
        <v>4.7164706763378774</v>
      </c>
      <c r="I53" s="101">
        <v>4.6811581781296203</v>
      </c>
      <c r="J53" s="101">
        <v>4.6070733337412388</v>
      </c>
      <c r="K53" s="248">
        <f t="shared" si="0"/>
        <v>-7.4870598444334302E-3</v>
      </c>
      <c r="L53" s="56">
        <f t="shared" si="1"/>
        <v>-1.5826178387755796E-2</v>
      </c>
      <c r="M53" s="100">
        <v>0.13807835716016251</v>
      </c>
      <c r="N53" s="101">
        <v>0.23438566321014029</v>
      </c>
      <c r="O53" s="64">
        <f t="shared" si="2"/>
        <v>4.4105245980957015</v>
      </c>
      <c r="P53" s="65">
        <f t="shared" si="3"/>
        <v>4.9517917581635391</v>
      </c>
      <c r="Q53" s="101">
        <f t="shared" si="4"/>
        <v>4.1476774338493643</v>
      </c>
      <c r="R53" s="214">
        <f t="shared" si="5"/>
        <v>5.0664692336331134</v>
      </c>
      <c r="S53" s="251">
        <v>0.89600000000000002</v>
      </c>
      <c r="T53" s="251">
        <v>0.13300000000000001</v>
      </c>
      <c r="U53" s="251">
        <v>0.77700000000000002</v>
      </c>
      <c r="V53" s="252">
        <v>0.41699999999999998</v>
      </c>
      <c r="W53" s="101">
        <v>4.2</v>
      </c>
      <c r="X53" s="101">
        <v>4.5</v>
      </c>
      <c r="Y53" s="101">
        <v>4.5</v>
      </c>
      <c r="Z53" s="253">
        <v>51</v>
      </c>
      <c r="AA53" s="222">
        <v>74</v>
      </c>
      <c r="AB53" s="221">
        <v>60</v>
      </c>
      <c r="AC53" s="222">
        <v>51</v>
      </c>
      <c r="AD53" s="109">
        <v>36</v>
      </c>
      <c r="AE53" s="109">
        <v>22</v>
      </c>
      <c r="AF53" s="280"/>
      <c r="AG53" s="280"/>
      <c r="AH53" s="107"/>
      <c r="AI53" s="88"/>
      <c r="AJ53" s="88"/>
      <c r="AK53" s="88"/>
      <c r="AL53" s="88"/>
      <c r="AM53" s="88"/>
      <c r="AN53" s="88"/>
      <c r="AO53" s="107"/>
      <c r="AP53" s="88"/>
      <c r="AQ53" s="88"/>
      <c r="AR53" s="88"/>
      <c r="AS53" s="88"/>
      <c r="AT53" s="107"/>
      <c r="AU53" s="88"/>
      <c r="AV53" s="88"/>
      <c r="AW53" s="107"/>
    </row>
    <row r="54" spans="1:49" x14ac:dyDescent="0.25">
      <c r="A54" s="88"/>
      <c r="B54" s="88"/>
      <c r="C54" s="124" t="s">
        <v>75</v>
      </c>
      <c r="D54" s="191" t="s">
        <v>136</v>
      </c>
      <c r="E54" s="101">
        <v>4.75</v>
      </c>
      <c r="F54" s="101">
        <v>4.75</v>
      </c>
      <c r="G54" s="101">
        <v>5</v>
      </c>
      <c r="H54" s="101">
        <v>5.3072765477863015</v>
      </c>
      <c r="I54" s="101">
        <v>5.4588959841338971</v>
      </c>
      <c r="J54" s="101">
        <v>5.7053120434929969</v>
      </c>
      <c r="K54" s="248">
        <f t="shared" si="0"/>
        <v>2.8568218554738234E-2</v>
      </c>
      <c r="L54" s="56">
        <f t="shared" si="1"/>
        <v>4.514027379809038E-2</v>
      </c>
      <c r="M54" s="100">
        <v>0.1906794955679032</v>
      </c>
      <c r="N54" s="101">
        <v>0.16676417254067219</v>
      </c>
      <c r="O54" s="64">
        <f t="shared" si="2"/>
        <v>5.0851641728208072</v>
      </c>
      <c r="P54" s="65">
        <f t="shared" si="3"/>
        <v>5.832627795446987</v>
      </c>
      <c r="Q54" s="101">
        <f t="shared" si="4"/>
        <v>5.3784542653132794</v>
      </c>
      <c r="R54" s="214">
        <f t="shared" si="5"/>
        <v>6.0321698216727144</v>
      </c>
      <c r="S54" s="251">
        <v>0.64700000000000002</v>
      </c>
      <c r="T54" s="251">
        <v>0.45100000000000001</v>
      </c>
      <c r="U54" s="251">
        <v>0.309</v>
      </c>
      <c r="V54" s="252">
        <v>0.45600000000000002</v>
      </c>
      <c r="W54" s="101">
        <v>4.8600000000000003</v>
      </c>
      <c r="X54" s="101">
        <v>5</v>
      </c>
      <c r="Y54" s="101">
        <v>5.5</v>
      </c>
      <c r="Z54" s="253">
        <v>124</v>
      </c>
      <c r="AA54" s="222">
        <v>136</v>
      </c>
      <c r="AB54" s="221">
        <v>107</v>
      </c>
      <c r="AC54" s="222">
        <v>96</v>
      </c>
      <c r="AD54" s="109">
        <v>75</v>
      </c>
      <c r="AE54" s="109">
        <v>72</v>
      </c>
      <c r="AF54" s="280"/>
      <c r="AG54" s="280"/>
      <c r="AH54" s="107"/>
      <c r="AI54" s="88"/>
      <c r="AJ54" s="88"/>
      <c r="AK54" s="88"/>
      <c r="AL54" s="88"/>
      <c r="AM54" s="88"/>
      <c r="AN54" s="88"/>
      <c r="AO54" s="107"/>
      <c r="AP54" s="88"/>
      <c r="AQ54" s="88"/>
      <c r="AR54" s="88"/>
      <c r="AS54" s="88"/>
      <c r="AT54" s="107"/>
      <c r="AU54" s="88"/>
      <c r="AV54" s="88"/>
      <c r="AW54" s="107"/>
    </row>
    <row r="55" spans="1:49" x14ac:dyDescent="0.25">
      <c r="A55" s="88"/>
      <c r="B55" s="88"/>
      <c r="C55" s="124" t="s">
        <v>75</v>
      </c>
      <c r="D55" s="191" t="s">
        <v>137</v>
      </c>
      <c r="E55" s="101">
        <v>4</v>
      </c>
      <c r="F55" s="101">
        <v>4.5</v>
      </c>
      <c r="G55" s="101">
        <v>4.75</v>
      </c>
      <c r="H55" s="101">
        <v>4.7091739507200865</v>
      </c>
      <c r="I55" s="101">
        <v>4.9705335778099231</v>
      </c>
      <c r="J55" s="101">
        <v>6.0401426617913261</v>
      </c>
      <c r="K55" s="248">
        <f>I55/H55-1</f>
        <v>5.5500100405055486E-2</v>
      </c>
      <c r="L55" s="56">
        <f t="shared" si="1"/>
        <v>0.21518999263106986</v>
      </c>
      <c r="M55" s="100">
        <v>0.20379024802883691</v>
      </c>
      <c r="N55" s="101">
        <v>0.46196161769710192</v>
      </c>
      <c r="O55" s="64">
        <f t="shared" si="2"/>
        <v>4.5711046916734031</v>
      </c>
      <c r="P55" s="65">
        <f t="shared" si="3"/>
        <v>5.3699624639464432</v>
      </c>
      <c r="Q55" s="101">
        <f t="shared" si="4"/>
        <v>5.1346978911050059</v>
      </c>
      <c r="R55" s="214">
        <f t="shared" si="5"/>
        <v>6.9455874324776463</v>
      </c>
      <c r="S55" s="251">
        <v>0.24099999999999999</v>
      </c>
      <c r="T55" s="251">
        <v>0.214</v>
      </c>
      <c r="U55" s="251">
        <v>0.11799999999999999</v>
      </c>
      <c r="V55" s="252">
        <v>3.6999999999999998E-2</v>
      </c>
      <c r="W55" s="101">
        <v>4.5</v>
      </c>
      <c r="X55" s="101">
        <v>4.5</v>
      </c>
      <c r="Y55" s="101">
        <v>5</v>
      </c>
      <c r="Z55" s="253">
        <v>99</v>
      </c>
      <c r="AA55" s="222">
        <v>94</v>
      </c>
      <c r="AB55" s="221">
        <v>85</v>
      </c>
      <c r="AC55" s="222">
        <v>73</v>
      </c>
      <c r="AD55" s="109">
        <v>62</v>
      </c>
      <c r="AE55" s="109">
        <v>47</v>
      </c>
      <c r="AF55" s="280"/>
      <c r="AG55" s="280"/>
      <c r="AH55" s="107"/>
      <c r="AI55" s="88"/>
      <c r="AJ55" s="88"/>
      <c r="AK55" s="88"/>
      <c r="AL55" s="88"/>
      <c r="AM55" s="88"/>
      <c r="AN55" s="88"/>
      <c r="AO55" s="107"/>
      <c r="AP55" s="88"/>
      <c r="AQ55" s="88"/>
      <c r="AR55" s="88"/>
      <c r="AS55" s="88"/>
      <c r="AT55" s="107"/>
      <c r="AU55" s="88"/>
      <c r="AV55" s="88"/>
      <c r="AW55" s="107"/>
    </row>
    <row r="56" spans="1:49" x14ac:dyDescent="0.25">
      <c r="A56" s="88"/>
      <c r="B56" s="88"/>
      <c r="C56" s="124" t="s">
        <v>75</v>
      </c>
      <c r="D56" s="191" t="s">
        <v>138</v>
      </c>
      <c r="E56" s="101">
        <v>4.25</v>
      </c>
      <c r="F56" s="101">
        <v>4.25</v>
      </c>
      <c r="G56" s="101">
        <v>4.5</v>
      </c>
      <c r="H56" s="101">
        <v>4.7475640775752881</v>
      </c>
      <c r="I56" s="101">
        <v>5.2639535778287581</v>
      </c>
      <c r="J56" s="101">
        <v>5.4009371486811606</v>
      </c>
      <c r="K56" s="248">
        <f t="shared" si="0"/>
        <v>0.10876935873126836</v>
      </c>
      <c r="L56" s="56">
        <f t="shared" si="1"/>
        <v>2.6022944318765173E-2</v>
      </c>
      <c r="M56" s="100">
        <v>0.19612763752092141</v>
      </c>
      <c r="N56" s="101">
        <v>0.28650725208128508</v>
      </c>
      <c r="O56" s="64">
        <f t="shared" si="2"/>
        <v>4.879543408287752</v>
      </c>
      <c r="P56" s="65">
        <f t="shared" si="3"/>
        <v>5.6483637473697641</v>
      </c>
      <c r="Q56" s="101">
        <f t="shared" si="4"/>
        <v>4.8393829346018418</v>
      </c>
      <c r="R56" s="214">
        <f t="shared" si="5"/>
        <v>5.9624913627604794</v>
      </c>
      <c r="S56" s="251">
        <v>6.5000000000000002E-2</v>
      </c>
      <c r="T56" s="251">
        <v>0.66400000000000003</v>
      </c>
      <c r="U56" s="251">
        <v>0.65500000000000003</v>
      </c>
      <c r="V56" s="252">
        <v>0.94600000000000006</v>
      </c>
      <c r="W56" s="101">
        <v>4.5</v>
      </c>
      <c r="X56" s="101">
        <v>5</v>
      </c>
      <c r="Y56" s="101">
        <v>5.25</v>
      </c>
      <c r="Z56" s="253">
        <v>67</v>
      </c>
      <c r="AA56" s="222">
        <v>83</v>
      </c>
      <c r="AB56" s="221">
        <v>75</v>
      </c>
      <c r="AC56" s="222">
        <v>47</v>
      </c>
      <c r="AD56" s="109">
        <v>46</v>
      </c>
      <c r="AE56" s="109">
        <v>24</v>
      </c>
      <c r="AF56" s="280"/>
      <c r="AG56" s="280"/>
      <c r="AH56" s="107"/>
      <c r="AI56" s="88"/>
      <c r="AJ56" s="88"/>
      <c r="AK56" s="88"/>
      <c r="AL56" s="88"/>
      <c r="AM56" s="88"/>
      <c r="AN56" s="88"/>
      <c r="AO56" s="107"/>
      <c r="AP56" s="88"/>
      <c r="AQ56" s="88"/>
      <c r="AR56" s="88"/>
      <c r="AS56" s="88"/>
      <c r="AT56" s="107"/>
      <c r="AU56" s="88"/>
      <c r="AV56" s="88"/>
      <c r="AW56" s="107"/>
    </row>
    <row r="57" spans="1:49" x14ac:dyDescent="0.25">
      <c r="A57" s="88"/>
      <c r="B57" s="88"/>
      <c r="C57" s="124" t="s">
        <v>76</v>
      </c>
      <c r="D57" s="191" t="s">
        <v>139</v>
      </c>
      <c r="E57" s="101">
        <v>4.75</v>
      </c>
      <c r="F57" s="101">
        <v>5</v>
      </c>
      <c r="G57" s="101">
        <v>5</v>
      </c>
      <c r="H57" s="101">
        <v>5.8678703809515422</v>
      </c>
      <c r="I57" s="101">
        <v>5.9403051736647354</v>
      </c>
      <c r="J57" s="101">
        <v>6.0826259898094088</v>
      </c>
      <c r="K57" s="248">
        <f t="shared" si="0"/>
        <v>1.2344306879772393E-2</v>
      </c>
      <c r="L57" s="56">
        <f t="shared" si="1"/>
        <v>2.3958502464759945E-2</v>
      </c>
      <c r="M57" s="100">
        <v>0.23945145379724711</v>
      </c>
      <c r="N57" s="101">
        <v>0.17925835575659541</v>
      </c>
      <c r="O57" s="64">
        <f t="shared" si="2"/>
        <v>5.4709803242221309</v>
      </c>
      <c r="P57" s="65">
        <f t="shared" si="3"/>
        <v>6.40963002310734</v>
      </c>
      <c r="Q57" s="101">
        <f t="shared" si="4"/>
        <v>5.7312796125264818</v>
      </c>
      <c r="R57" s="214">
        <f t="shared" si="5"/>
        <v>6.4339723670923359</v>
      </c>
      <c r="S57" s="251">
        <v>0.88</v>
      </c>
      <c r="T57" s="251">
        <v>0.70000000000000007</v>
      </c>
      <c r="U57" s="251">
        <v>0.58499999999999996</v>
      </c>
      <c r="V57" s="252">
        <v>0.57300000000000006</v>
      </c>
      <c r="W57" s="101">
        <v>5</v>
      </c>
      <c r="X57" s="101">
        <v>5.64</v>
      </c>
      <c r="Y57" s="101">
        <v>6</v>
      </c>
      <c r="Z57" s="253">
        <v>141</v>
      </c>
      <c r="AA57" s="222">
        <v>110</v>
      </c>
      <c r="AB57" s="221">
        <v>154</v>
      </c>
      <c r="AC57" s="222">
        <v>115</v>
      </c>
      <c r="AD57" s="109">
        <v>101</v>
      </c>
      <c r="AE57" s="109">
        <v>78</v>
      </c>
      <c r="AF57" s="280"/>
      <c r="AG57" s="280"/>
      <c r="AH57" s="107"/>
      <c r="AI57" s="88"/>
      <c r="AJ57" s="88"/>
      <c r="AK57" s="88"/>
      <c r="AL57" s="88"/>
      <c r="AM57" s="88"/>
      <c r="AN57" s="88"/>
      <c r="AO57" s="107"/>
      <c r="AP57" s="88"/>
      <c r="AQ57" s="88"/>
      <c r="AR57" s="88"/>
      <c r="AS57" s="88"/>
      <c r="AT57" s="107"/>
      <c r="AU57" s="88"/>
      <c r="AV57" s="88"/>
      <c r="AW57" s="107"/>
    </row>
    <row r="58" spans="1:49" x14ac:dyDescent="0.25">
      <c r="A58" s="88"/>
      <c r="B58" s="88"/>
      <c r="C58" s="124" t="s">
        <v>76</v>
      </c>
      <c r="D58" s="191" t="s">
        <v>140</v>
      </c>
      <c r="E58" s="101">
        <v>5</v>
      </c>
      <c r="F58" s="101">
        <v>4.75</v>
      </c>
      <c r="G58" s="101">
        <v>4.75</v>
      </c>
      <c r="H58" s="101">
        <v>5.0158790345510385</v>
      </c>
      <c r="I58" s="101">
        <v>5.8620250817253314</v>
      </c>
      <c r="J58" s="101">
        <v>5.8301644110376643</v>
      </c>
      <c r="K58" s="248">
        <f t="shared" si="0"/>
        <v>0.16869347154222791</v>
      </c>
      <c r="L58" s="56">
        <f t="shared" si="1"/>
        <v>-5.4350962753454413E-3</v>
      </c>
      <c r="M58" s="100">
        <v>0.31146287169895293</v>
      </c>
      <c r="N58" s="101">
        <v>0.24613495907073021</v>
      </c>
      <c r="O58" s="64">
        <f t="shared" si="2"/>
        <v>5.2515578531953837</v>
      </c>
      <c r="P58" s="65">
        <f t="shared" si="3"/>
        <v>6.4724923102552792</v>
      </c>
      <c r="Q58" s="101">
        <f t="shared" si="4"/>
        <v>5.3477398912590335</v>
      </c>
      <c r="R58" s="214">
        <f t="shared" si="5"/>
        <v>6.312588930816295</v>
      </c>
      <c r="S58" s="251">
        <v>8.0000000000000002E-3</v>
      </c>
      <c r="T58" s="251">
        <v>0.33300000000000002</v>
      </c>
      <c r="U58" s="251">
        <v>0.92800000000000005</v>
      </c>
      <c r="V58" s="252">
        <v>0.95200000000000007</v>
      </c>
      <c r="W58" s="101">
        <v>5</v>
      </c>
      <c r="X58" s="101">
        <v>5</v>
      </c>
      <c r="Y58" s="101">
        <v>5.5</v>
      </c>
      <c r="Z58" s="253">
        <v>66</v>
      </c>
      <c r="AA58" s="222">
        <v>92</v>
      </c>
      <c r="AB58" s="221">
        <v>71</v>
      </c>
      <c r="AC58" s="222">
        <v>55</v>
      </c>
      <c r="AD58" s="109">
        <v>59</v>
      </c>
      <c r="AE58" s="109">
        <v>39</v>
      </c>
      <c r="AF58" s="280"/>
      <c r="AG58" s="280"/>
      <c r="AH58" s="107"/>
      <c r="AI58" s="88"/>
      <c r="AJ58" s="88"/>
      <c r="AK58" s="88"/>
      <c r="AL58" s="88"/>
      <c r="AM58" s="88"/>
      <c r="AN58" s="88"/>
      <c r="AO58" s="107"/>
      <c r="AP58" s="88"/>
      <c r="AQ58" s="88"/>
      <c r="AR58" s="88"/>
      <c r="AS58" s="88"/>
      <c r="AT58" s="107"/>
      <c r="AU58" s="88"/>
      <c r="AV58" s="88"/>
      <c r="AW58" s="107"/>
    </row>
    <row r="59" spans="1:49" x14ac:dyDescent="0.25">
      <c r="A59" s="88"/>
      <c r="B59" s="88"/>
      <c r="C59" s="124" t="s">
        <v>76</v>
      </c>
      <c r="D59" s="191" t="s">
        <v>141</v>
      </c>
      <c r="E59" s="101">
        <v>4.75</v>
      </c>
      <c r="F59" s="101">
        <v>5</v>
      </c>
      <c r="G59" s="101">
        <v>5</v>
      </c>
      <c r="H59" s="101">
        <v>5.2004197913702717</v>
      </c>
      <c r="I59" s="101">
        <v>5.7573034071062841</v>
      </c>
      <c r="J59" s="101">
        <v>5.6181771625966466</v>
      </c>
      <c r="K59" s="248">
        <f t="shared" si="0"/>
        <v>0.10708435820125928</v>
      </c>
      <c r="L59" s="56">
        <f t="shared" si="1"/>
        <v>-2.4165175025848584E-2</v>
      </c>
      <c r="M59" s="100">
        <v>0.2595004134894589</v>
      </c>
      <c r="N59" s="101">
        <v>0.29235058784471762</v>
      </c>
      <c r="O59" s="64">
        <f t="shared" si="2"/>
        <v>5.2486825966669448</v>
      </c>
      <c r="P59" s="65">
        <f t="shared" si="3"/>
        <v>6.2659242175456233</v>
      </c>
      <c r="Q59" s="101">
        <f t="shared" si="4"/>
        <v>5.0451700104209998</v>
      </c>
      <c r="R59" s="214">
        <f t="shared" si="5"/>
        <v>6.1911843147722934</v>
      </c>
      <c r="S59" s="251">
        <v>0.129</v>
      </c>
      <c r="T59" s="251">
        <v>0.80700000000000005</v>
      </c>
      <c r="U59" s="251">
        <v>0.71499999999999997</v>
      </c>
      <c r="V59" s="252">
        <v>0.56100000000000005</v>
      </c>
      <c r="W59" s="101">
        <v>5</v>
      </c>
      <c r="X59" s="101">
        <v>5.5</v>
      </c>
      <c r="Y59" s="101">
        <v>5.5</v>
      </c>
      <c r="Z59" s="253">
        <v>63</v>
      </c>
      <c r="AA59" s="222">
        <v>65</v>
      </c>
      <c r="AB59" s="221">
        <v>40</v>
      </c>
      <c r="AC59" s="222">
        <v>39</v>
      </c>
      <c r="AD59" s="109">
        <v>43</v>
      </c>
      <c r="AE59" s="109">
        <v>21</v>
      </c>
      <c r="AF59" s="280"/>
      <c r="AG59" s="280"/>
      <c r="AH59" s="107"/>
      <c r="AI59" s="88"/>
      <c r="AJ59" s="88"/>
      <c r="AK59" s="88"/>
      <c r="AL59" s="88"/>
      <c r="AM59" s="88"/>
      <c r="AN59" s="88"/>
      <c r="AO59" s="107"/>
      <c r="AP59" s="88"/>
      <c r="AQ59" s="88"/>
      <c r="AR59" s="88"/>
      <c r="AS59" s="88"/>
      <c r="AT59" s="107"/>
      <c r="AU59" s="88"/>
      <c r="AV59" s="88"/>
      <c r="AW59" s="107"/>
    </row>
    <row r="60" spans="1:49" x14ac:dyDescent="0.25">
      <c r="A60" s="88"/>
      <c r="B60" s="88"/>
      <c r="C60" s="124" t="s">
        <v>76</v>
      </c>
      <c r="D60" s="191" t="s">
        <v>142</v>
      </c>
      <c r="E60" s="101">
        <v>4.25</v>
      </c>
      <c r="F60" s="101">
        <v>4.75</v>
      </c>
      <c r="G60" s="101">
        <v>5</v>
      </c>
      <c r="H60" s="101">
        <v>5.1601121706023738</v>
      </c>
      <c r="I60" s="101">
        <v>5.5679255757157078</v>
      </c>
      <c r="J60" s="101">
        <v>6.4003783880799956</v>
      </c>
      <c r="K60" s="248">
        <f t="shared" si="0"/>
        <v>7.9031887608312923E-2</v>
      </c>
      <c r="L60" s="56">
        <f t="shared" si="1"/>
        <v>0.14950860981242253</v>
      </c>
      <c r="M60" s="100">
        <v>0.18580730092513759</v>
      </c>
      <c r="N60" s="101">
        <v>0.54218997819195325</v>
      </c>
      <c r="O60" s="64">
        <f t="shared" si="2"/>
        <v>5.2037432659024381</v>
      </c>
      <c r="P60" s="65">
        <f t="shared" si="3"/>
        <v>5.9321078855289775</v>
      </c>
      <c r="Q60" s="101">
        <f t="shared" si="4"/>
        <v>5.3376860308237672</v>
      </c>
      <c r="R60" s="214">
        <f t="shared" si="5"/>
        <v>7.4630707453362239</v>
      </c>
      <c r="S60" s="251">
        <v>0.115</v>
      </c>
      <c r="T60" s="251">
        <v>0.77700000000000002</v>
      </c>
      <c r="U60" s="251">
        <v>0.182</v>
      </c>
      <c r="V60" s="252">
        <v>0.23899999999999999</v>
      </c>
      <c r="W60" s="101">
        <v>5</v>
      </c>
      <c r="X60" s="101">
        <v>5.25</v>
      </c>
      <c r="Y60" s="101">
        <v>5.5</v>
      </c>
      <c r="Z60" s="253">
        <v>44</v>
      </c>
      <c r="AA60" s="222">
        <v>53</v>
      </c>
      <c r="AB60" s="221">
        <v>42</v>
      </c>
      <c r="AC60" s="222">
        <v>37</v>
      </c>
      <c r="AD60" s="109">
        <v>46</v>
      </c>
      <c r="AE60" s="109">
        <v>22</v>
      </c>
      <c r="AF60" s="280"/>
      <c r="AG60" s="280"/>
      <c r="AH60" s="107"/>
      <c r="AI60" s="88"/>
      <c r="AJ60" s="88"/>
      <c r="AK60" s="88"/>
      <c r="AL60" s="88"/>
      <c r="AM60" s="88"/>
      <c r="AN60" s="88"/>
      <c r="AO60" s="107"/>
      <c r="AP60" s="88"/>
      <c r="AQ60" s="88"/>
      <c r="AR60" s="88"/>
      <c r="AS60" s="88"/>
      <c r="AT60" s="107"/>
      <c r="AU60" s="88"/>
      <c r="AV60" s="88"/>
      <c r="AW60" s="107"/>
    </row>
    <row r="61" spans="1:49" x14ac:dyDescent="0.25">
      <c r="A61" s="88"/>
      <c r="B61" s="88"/>
      <c r="C61" s="124" t="s">
        <v>76</v>
      </c>
      <c r="D61" s="191" t="s">
        <v>143</v>
      </c>
      <c r="E61" s="101">
        <v>4.25</v>
      </c>
      <c r="F61" s="101">
        <v>4.5</v>
      </c>
      <c r="G61" s="101">
        <v>4.75</v>
      </c>
      <c r="H61" s="101">
        <v>4.8441010885833284</v>
      </c>
      <c r="I61" s="101">
        <v>5.2594207389396983</v>
      </c>
      <c r="J61" s="101">
        <v>6.3852164730094483</v>
      </c>
      <c r="K61" s="248">
        <f t="shared" si="0"/>
        <v>8.5737197213989536E-2</v>
      </c>
      <c r="L61" s="56">
        <f t="shared" si="1"/>
        <v>0.21405317998892603</v>
      </c>
      <c r="M61" s="100">
        <v>0.2410850115490476</v>
      </c>
      <c r="N61" s="101">
        <v>0.53686993345109846</v>
      </c>
      <c r="O61" s="64">
        <f t="shared" si="2"/>
        <v>4.7868941163035652</v>
      </c>
      <c r="P61" s="65">
        <f t="shared" si="3"/>
        <v>5.7319473615758314</v>
      </c>
      <c r="Q61" s="101">
        <f t="shared" si="4"/>
        <v>5.3329514034452954</v>
      </c>
      <c r="R61" s="214">
        <f t="shared" si="5"/>
        <v>7.4374815425736012</v>
      </c>
      <c r="S61" s="251">
        <v>0.20200000000000001</v>
      </c>
      <c r="T61" s="251">
        <v>0.83000000000000007</v>
      </c>
      <c r="U61" s="251">
        <v>6.7000000000000004E-2</v>
      </c>
      <c r="V61" s="252">
        <v>0.191</v>
      </c>
      <c r="W61" s="101">
        <v>4.5</v>
      </c>
      <c r="X61" s="101">
        <v>5</v>
      </c>
      <c r="Y61" s="101">
        <v>5.7</v>
      </c>
      <c r="Z61" s="253">
        <v>63</v>
      </c>
      <c r="AA61" s="222">
        <v>52</v>
      </c>
      <c r="AB61" s="221">
        <v>66</v>
      </c>
      <c r="AC61" s="222">
        <v>37</v>
      </c>
      <c r="AD61" s="109">
        <v>37</v>
      </c>
      <c r="AE61" s="109">
        <v>26</v>
      </c>
      <c r="AF61" s="280"/>
      <c r="AG61" s="280"/>
      <c r="AH61" s="107"/>
      <c r="AI61" s="88"/>
      <c r="AJ61" s="88"/>
      <c r="AK61" s="88"/>
      <c r="AL61" s="88"/>
      <c r="AM61" s="88"/>
      <c r="AN61" s="88"/>
      <c r="AO61" s="107"/>
      <c r="AP61" s="88"/>
      <c r="AQ61" s="88"/>
      <c r="AR61" s="88"/>
      <c r="AS61" s="88"/>
      <c r="AT61" s="107"/>
      <c r="AU61" s="88"/>
      <c r="AV61" s="88"/>
      <c r="AW61" s="107"/>
    </row>
    <row r="62" spans="1:49" x14ac:dyDescent="0.25">
      <c r="A62" s="88"/>
      <c r="B62" s="88"/>
      <c r="C62" s="124" t="s">
        <v>76</v>
      </c>
      <c r="D62" s="191" t="s">
        <v>144</v>
      </c>
      <c r="E62" s="101">
        <v>4</v>
      </c>
      <c r="F62" s="101">
        <v>4.5</v>
      </c>
      <c r="G62" s="101">
        <v>4.75</v>
      </c>
      <c r="H62" s="101">
        <v>4.3413713285286377</v>
      </c>
      <c r="I62" s="101">
        <v>5.3217730169434718</v>
      </c>
      <c r="J62" s="101">
        <v>5.2831178706943174</v>
      </c>
      <c r="K62" s="248">
        <f t="shared" si="0"/>
        <v>0.22582765080984402</v>
      </c>
      <c r="L62" s="56">
        <f t="shared" si="1"/>
        <v>-7.2635841713061255E-3</v>
      </c>
      <c r="M62" s="100">
        <v>0.1982712878400982</v>
      </c>
      <c r="N62" s="101">
        <v>0.14974391571010601</v>
      </c>
      <c r="O62" s="64">
        <f t="shared" si="2"/>
        <v>4.9331612927768793</v>
      </c>
      <c r="P62" s="65">
        <f t="shared" si="3"/>
        <v>5.7103847411100643</v>
      </c>
      <c r="Q62" s="101">
        <f t="shared" si="4"/>
        <v>4.9896197959025095</v>
      </c>
      <c r="R62" s="214">
        <f t="shared" si="5"/>
        <v>5.5766159454861253</v>
      </c>
      <c r="S62" s="251">
        <v>0</v>
      </c>
      <c r="T62" s="251">
        <v>2.3E-2</v>
      </c>
      <c r="U62" s="251">
        <v>0.876</v>
      </c>
      <c r="V62" s="252">
        <v>0.98599999999999999</v>
      </c>
      <c r="W62" s="101">
        <v>4.2</v>
      </c>
      <c r="X62" s="101">
        <v>5</v>
      </c>
      <c r="Y62" s="101">
        <v>5</v>
      </c>
      <c r="Z62" s="253">
        <v>95</v>
      </c>
      <c r="AA62" s="222">
        <v>105</v>
      </c>
      <c r="AB62" s="221">
        <v>111</v>
      </c>
      <c r="AC62" s="222">
        <v>79</v>
      </c>
      <c r="AD62" s="109">
        <v>81</v>
      </c>
      <c r="AE62" s="109">
        <v>51</v>
      </c>
      <c r="AF62" s="280"/>
      <c r="AG62" s="280"/>
      <c r="AH62" s="107"/>
      <c r="AI62" s="88"/>
      <c r="AJ62" s="88"/>
      <c r="AK62" s="88"/>
      <c r="AL62" s="88"/>
      <c r="AM62" s="88"/>
      <c r="AN62" s="88"/>
      <c r="AO62" s="107"/>
      <c r="AP62" s="88"/>
      <c r="AQ62" s="88"/>
      <c r="AR62" s="88"/>
      <c r="AS62" s="88"/>
      <c r="AT62" s="107"/>
      <c r="AU62" s="88"/>
      <c r="AV62" s="88"/>
      <c r="AW62" s="107"/>
    </row>
    <row r="63" spans="1:49" x14ac:dyDescent="0.25">
      <c r="A63" s="88"/>
      <c r="B63" s="88"/>
      <c r="C63" s="124" t="s">
        <v>76</v>
      </c>
      <c r="D63" s="191" t="s">
        <v>145</v>
      </c>
      <c r="E63" s="101">
        <v>4.5</v>
      </c>
      <c r="F63" s="101">
        <v>4.75</v>
      </c>
      <c r="G63" s="101">
        <v>5.25</v>
      </c>
      <c r="H63" s="101">
        <v>5.5729301965294393</v>
      </c>
      <c r="I63" s="101">
        <v>5.7619589171300474</v>
      </c>
      <c r="J63" s="101">
        <v>5.6926261802574416</v>
      </c>
      <c r="K63" s="248">
        <f t="shared" si="0"/>
        <v>3.3919089946313319E-2</v>
      </c>
      <c r="L63" s="56">
        <f t="shared" si="1"/>
        <v>-1.2032841238503567E-2</v>
      </c>
      <c r="M63" s="100">
        <v>0.48416177123853649</v>
      </c>
      <c r="N63" s="101">
        <v>0.35617568125428639</v>
      </c>
      <c r="O63" s="64">
        <f t="shared" si="2"/>
        <v>4.8130018455025159</v>
      </c>
      <c r="P63" s="65">
        <f t="shared" si="3"/>
        <v>6.7109159887575789</v>
      </c>
      <c r="Q63" s="101">
        <f t="shared" si="4"/>
        <v>4.9945218449990403</v>
      </c>
      <c r="R63" s="214">
        <f t="shared" si="5"/>
        <v>6.3907305155158429</v>
      </c>
      <c r="S63" s="251">
        <v>0.66600000000000004</v>
      </c>
      <c r="T63" s="251">
        <v>0.221</v>
      </c>
      <c r="U63" s="251">
        <v>0.88200000000000001</v>
      </c>
      <c r="V63" s="252">
        <v>0.93200000000000005</v>
      </c>
      <c r="W63" s="101">
        <v>5.25</v>
      </c>
      <c r="X63" s="101">
        <v>5</v>
      </c>
      <c r="Y63" s="101">
        <v>5</v>
      </c>
      <c r="Z63" s="253">
        <v>48</v>
      </c>
      <c r="AA63" s="222">
        <v>50</v>
      </c>
      <c r="AB63" s="221">
        <v>40</v>
      </c>
      <c r="AC63" s="222">
        <v>39</v>
      </c>
      <c r="AD63" s="109">
        <v>37</v>
      </c>
      <c r="AE63" s="109">
        <v>17</v>
      </c>
      <c r="AF63" s="280"/>
      <c r="AG63" s="280"/>
      <c r="AH63" s="107"/>
      <c r="AI63" s="88"/>
      <c r="AJ63" s="88"/>
      <c r="AK63" s="88"/>
      <c r="AL63" s="88"/>
      <c r="AM63" s="88"/>
      <c r="AN63" s="88"/>
      <c r="AO63" s="107"/>
      <c r="AP63" s="88"/>
      <c r="AQ63" s="88"/>
      <c r="AR63" s="88"/>
      <c r="AS63" s="88"/>
      <c r="AT63" s="107"/>
      <c r="AU63" s="88"/>
      <c r="AV63" s="88"/>
      <c r="AW63" s="107"/>
    </row>
    <row r="64" spans="1:49" x14ac:dyDescent="0.25">
      <c r="A64" s="88"/>
      <c r="B64" s="88"/>
      <c r="C64" s="124" t="s">
        <v>76</v>
      </c>
      <c r="D64" s="191" t="s">
        <v>146</v>
      </c>
      <c r="E64" s="101">
        <v>4.5</v>
      </c>
      <c r="F64" s="101">
        <v>4.5</v>
      </c>
      <c r="G64" s="101">
        <v>5.25</v>
      </c>
      <c r="H64" s="101">
        <v>5.4986265132256325</v>
      </c>
      <c r="I64" s="101">
        <v>5.3927525061007211</v>
      </c>
      <c r="J64" s="101">
        <v>5.5290841164687947</v>
      </c>
      <c r="K64" s="248">
        <f t="shared" si="0"/>
        <v>-1.9254627836652771E-2</v>
      </c>
      <c r="L64" s="56">
        <f t="shared" si="1"/>
        <v>2.5280524224659651E-2</v>
      </c>
      <c r="M64" s="100">
        <v>0.21140232946746121</v>
      </c>
      <c r="N64" s="101">
        <v>0.1505004598731694</v>
      </c>
      <c r="O64" s="64">
        <f t="shared" si="2"/>
        <v>4.9784039403444975</v>
      </c>
      <c r="P64" s="65">
        <f t="shared" si="3"/>
        <v>5.8071010718569447</v>
      </c>
      <c r="Q64" s="101">
        <f t="shared" si="4"/>
        <v>5.2341032151173827</v>
      </c>
      <c r="R64" s="214">
        <f t="shared" si="5"/>
        <v>5.8240650178202067</v>
      </c>
      <c r="S64" s="251">
        <v>0.73399999999999999</v>
      </c>
      <c r="T64" s="251">
        <v>6.0000000000000001E-3</v>
      </c>
      <c r="U64" s="251">
        <v>0.58499999999999996</v>
      </c>
      <c r="V64" s="252">
        <v>0.35499999999999998</v>
      </c>
      <c r="W64" s="101">
        <v>4.75</v>
      </c>
      <c r="X64" s="101">
        <v>4.8</v>
      </c>
      <c r="Y64" s="101">
        <v>5</v>
      </c>
      <c r="Z64" s="253">
        <v>235</v>
      </c>
      <c r="AA64" s="222">
        <v>195</v>
      </c>
      <c r="AB64" s="221">
        <v>247</v>
      </c>
      <c r="AC64" s="222">
        <v>143</v>
      </c>
      <c r="AD64" s="109">
        <v>191</v>
      </c>
      <c r="AE64" s="109">
        <v>120</v>
      </c>
      <c r="AF64" s="280"/>
      <c r="AG64" s="280"/>
      <c r="AH64" s="107"/>
      <c r="AI64" s="88"/>
      <c r="AJ64" s="88"/>
      <c r="AK64" s="88"/>
      <c r="AL64" s="88"/>
      <c r="AM64" s="88"/>
      <c r="AN64" s="88"/>
      <c r="AO64" s="107"/>
      <c r="AP64" s="88"/>
      <c r="AQ64" s="88"/>
      <c r="AR64" s="88"/>
      <c r="AS64" s="88"/>
      <c r="AT64" s="107"/>
      <c r="AU64" s="88"/>
      <c r="AV64" s="88"/>
      <c r="AW64" s="107"/>
    </row>
    <row r="65" spans="1:49" x14ac:dyDescent="0.25">
      <c r="A65" s="88"/>
      <c r="B65" s="88"/>
      <c r="C65" s="124" t="s">
        <v>76</v>
      </c>
      <c r="D65" s="191" t="s">
        <v>147</v>
      </c>
      <c r="E65" s="101">
        <v>4.75</v>
      </c>
      <c r="F65" s="101">
        <v>4</v>
      </c>
      <c r="G65" s="101">
        <v>5.25</v>
      </c>
      <c r="H65" s="101">
        <v>4.2306627973501874</v>
      </c>
      <c r="I65" s="101">
        <v>4.7743979810490274</v>
      </c>
      <c r="J65" s="101">
        <v>5.3465017208499352</v>
      </c>
      <c r="K65" s="248">
        <f t="shared" si="0"/>
        <v>0.12852245847610466</v>
      </c>
      <c r="L65" s="56">
        <f t="shared" si="1"/>
        <v>0.11982740904125588</v>
      </c>
      <c r="M65" s="100">
        <v>0.29929497918926268</v>
      </c>
      <c r="N65" s="101">
        <v>0.51246535976735608</v>
      </c>
      <c r="O65" s="64">
        <f t="shared" si="2"/>
        <v>4.1877798218380722</v>
      </c>
      <c r="P65" s="65">
        <f t="shared" si="3"/>
        <v>5.3610161402599825</v>
      </c>
      <c r="Q65" s="101">
        <f t="shared" si="4"/>
        <v>4.3420696157059169</v>
      </c>
      <c r="R65" s="214">
        <f t="shared" si="5"/>
        <v>6.3509338259939536</v>
      </c>
      <c r="S65" s="251">
        <v>0.26700000000000002</v>
      </c>
      <c r="T65" s="251">
        <v>0.32300000000000001</v>
      </c>
      <c r="U65" s="251">
        <v>0.34599999999999997</v>
      </c>
      <c r="V65" s="252">
        <v>0.83100000000000007</v>
      </c>
      <c r="W65" s="101">
        <v>4</v>
      </c>
      <c r="X65" s="101">
        <v>4.4000000000000004</v>
      </c>
      <c r="Y65" s="101">
        <v>5.0999999999999996</v>
      </c>
      <c r="Z65" s="253">
        <v>27</v>
      </c>
      <c r="AA65" s="222">
        <v>43</v>
      </c>
      <c r="AB65" s="221">
        <v>42</v>
      </c>
      <c r="AC65" s="222">
        <v>34</v>
      </c>
      <c r="AD65" s="109">
        <v>36</v>
      </c>
      <c r="AE65" s="109">
        <v>27</v>
      </c>
      <c r="AF65" s="280"/>
      <c r="AG65" s="280"/>
      <c r="AH65" s="107"/>
      <c r="AI65" s="88"/>
      <c r="AJ65" s="88"/>
      <c r="AK65" s="88"/>
      <c r="AL65" s="88"/>
      <c r="AM65" s="88"/>
      <c r="AN65" s="88"/>
      <c r="AO65" s="107"/>
      <c r="AP65" s="88"/>
      <c r="AQ65" s="88"/>
      <c r="AR65" s="88"/>
      <c r="AS65" s="88"/>
      <c r="AT65" s="107"/>
      <c r="AU65" s="88"/>
      <c r="AV65" s="88"/>
      <c r="AW65" s="107"/>
    </row>
    <row r="66" spans="1:49" x14ac:dyDescent="0.25">
      <c r="A66" s="88"/>
      <c r="B66" s="88"/>
      <c r="C66" s="124" t="s">
        <v>76</v>
      </c>
      <c r="D66" s="191" t="s">
        <v>148</v>
      </c>
      <c r="E66" s="101">
        <v>4</v>
      </c>
      <c r="F66" s="101">
        <v>4.5</v>
      </c>
      <c r="G66" s="101">
        <v>4.75</v>
      </c>
      <c r="H66" s="101">
        <v>4.4327731329927609</v>
      </c>
      <c r="I66" s="101">
        <v>4.9069322106572271</v>
      </c>
      <c r="J66" s="101">
        <v>5.447110762946215</v>
      </c>
      <c r="K66" s="248">
        <f t="shared" si="0"/>
        <v>0.10696669182894558</v>
      </c>
      <c r="L66" s="56">
        <f t="shared" si="1"/>
        <v>0.11008477987851339</v>
      </c>
      <c r="M66" s="100">
        <v>0.14277379053298919</v>
      </c>
      <c r="N66" s="101">
        <v>0.2099950396239556</v>
      </c>
      <c r="O66" s="64">
        <f t="shared" si="2"/>
        <v>4.6270955812125685</v>
      </c>
      <c r="P66" s="65">
        <f t="shared" si="3"/>
        <v>5.1867688401018857</v>
      </c>
      <c r="Q66" s="101">
        <f t="shared" si="4"/>
        <v>5.0355204852832625</v>
      </c>
      <c r="R66" s="214">
        <f t="shared" si="5"/>
        <v>5.8587010406091675</v>
      </c>
      <c r="S66" s="251">
        <v>1.0999999999999999E-2</v>
      </c>
      <c r="T66" s="251">
        <v>0.503</v>
      </c>
      <c r="U66" s="251">
        <v>4.2000000000000003E-2</v>
      </c>
      <c r="V66" s="252">
        <v>0.11899999999999999</v>
      </c>
      <c r="W66" s="101">
        <v>4.5</v>
      </c>
      <c r="X66" s="101">
        <v>5</v>
      </c>
      <c r="Y66" s="101">
        <v>5.5</v>
      </c>
      <c r="Z66" s="253">
        <v>56</v>
      </c>
      <c r="AA66" s="222">
        <v>49</v>
      </c>
      <c r="AB66" s="221">
        <v>36</v>
      </c>
      <c r="AC66" s="222">
        <v>32</v>
      </c>
      <c r="AD66" s="109">
        <v>20</v>
      </c>
      <c r="AE66" s="109">
        <v>16</v>
      </c>
      <c r="AF66" s="280"/>
      <c r="AG66" s="280"/>
      <c r="AH66" s="107"/>
      <c r="AI66" s="88"/>
      <c r="AJ66" s="88"/>
      <c r="AK66" s="88"/>
      <c r="AL66" s="88"/>
      <c r="AM66" s="88"/>
      <c r="AN66" s="88"/>
      <c r="AO66" s="107"/>
      <c r="AP66" s="88"/>
      <c r="AQ66" s="88"/>
      <c r="AR66" s="88"/>
      <c r="AS66" s="88"/>
      <c r="AT66" s="107"/>
      <c r="AU66" s="88"/>
      <c r="AV66" s="88"/>
      <c r="AW66" s="107"/>
    </row>
    <row r="67" spans="1:49" x14ac:dyDescent="0.25">
      <c r="A67" s="88"/>
      <c r="B67" s="88"/>
      <c r="C67" s="124" t="s">
        <v>76</v>
      </c>
      <c r="D67" s="191" t="s">
        <v>149</v>
      </c>
      <c r="E67" s="101">
        <v>4</v>
      </c>
      <c r="F67" s="101">
        <v>4.5</v>
      </c>
      <c r="G67" s="101">
        <v>4.75</v>
      </c>
      <c r="H67" s="101">
        <v>5.094167494031014</v>
      </c>
      <c r="I67" s="101">
        <v>5.2236177347049786</v>
      </c>
      <c r="J67" s="101">
        <v>5.5427720179768656</v>
      </c>
      <c r="K67" s="248">
        <f t="shared" si="0"/>
        <v>2.5411461406725566E-2</v>
      </c>
      <c r="L67" s="56">
        <f t="shared" si="1"/>
        <v>6.1098322940339012E-2</v>
      </c>
      <c r="M67" s="100">
        <v>0.2377686336366702</v>
      </c>
      <c r="N67" s="101">
        <v>0.31303293656924119</v>
      </c>
      <c r="O67" s="64">
        <f t="shared" si="2"/>
        <v>4.7575912127771049</v>
      </c>
      <c r="P67" s="65">
        <f t="shared" si="3"/>
        <v>5.6896442566328522</v>
      </c>
      <c r="Q67" s="101">
        <f t="shared" si="4"/>
        <v>4.9292274623011529</v>
      </c>
      <c r="R67" s="214">
        <f t="shared" si="5"/>
        <v>6.1563165736525782</v>
      </c>
      <c r="S67" s="251">
        <v>0.76500000000000001</v>
      </c>
      <c r="T67" s="251">
        <v>0.499</v>
      </c>
      <c r="U67" s="251">
        <v>0.37</v>
      </c>
      <c r="V67" s="252">
        <v>0.39700000000000002</v>
      </c>
      <c r="W67" s="101">
        <v>4.5</v>
      </c>
      <c r="X67" s="101">
        <v>5</v>
      </c>
      <c r="Y67" s="101">
        <v>5.5</v>
      </c>
      <c r="Z67" s="253">
        <v>41</v>
      </c>
      <c r="AA67" s="222">
        <v>38</v>
      </c>
      <c r="AB67" s="221">
        <v>33</v>
      </c>
      <c r="AC67" s="222">
        <v>28</v>
      </c>
      <c r="AD67" s="109">
        <v>34</v>
      </c>
      <c r="AE67" s="109">
        <v>17</v>
      </c>
      <c r="AF67" s="280"/>
      <c r="AG67" s="280"/>
      <c r="AH67" s="107"/>
      <c r="AI67" s="88"/>
      <c r="AJ67" s="88"/>
      <c r="AK67" s="88"/>
      <c r="AL67" s="88"/>
      <c r="AM67" s="88"/>
      <c r="AN67" s="88"/>
      <c r="AO67" s="107"/>
      <c r="AP67" s="88"/>
      <c r="AQ67" s="88"/>
      <c r="AR67" s="88"/>
      <c r="AS67" s="88"/>
      <c r="AT67" s="107"/>
      <c r="AU67" s="88"/>
      <c r="AV67" s="88"/>
      <c r="AW67" s="107"/>
    </row>
    <row r="68" spans="1:49" x14ac:dyDescent="0.25">
      <c r="A68" s="88"/>
      <c r="B68" s="88"/>
      <c r="C68" s="124" t="s">
        <v>76</v>
      </c>
      <c r="D68" s="191" t="s">
        <v>150</v>
      </c>
      <c r="E68" s="101">
        <v>4.5</v>
      </c>
      <c r="F68" s="101">
        <v>4.75</v>
      </c>
      <c r="G68" s="101">
        <v>5</v>
      </c>
      <c r="H68" s="101">
        <v>5.3585109295598015</v>
      </c>
      <c r="I68" s="101">
        <v>5.5242888770091572</v>
      </c>
      <c r="J68" s="101">
        <v>5.8658216761952744</v>
      </c>
      <c r="K68" s="248">
        <f t="shared" si="0"/>
        <v>3.0937316285921002E-2</v>
      </c>
      <c r="L68" s="56">
        <f t="shared" si="1"/>
        <v>6.1823848605654819E-2</v>
      </c>
      <c r="M68" s="100">
        <v>0.13136320780511371</v>
      </c>
      <c r="N68" s="101">
        <v>0.12427566512926309</v>
      </c>
      <c r="O68" s="64">
        <f t="shared" si="2"/>
        <v>5.2668169897111348</v>
      </c>
      <c r="P68" s="65">
        <f t="shared" si="3"/>
        <v>5.7817607643071796</v>
      </c>
      <c r="Q68" s="101">
        <f t="shared" si="4"/>
        <v>5.6222413725419189</v>
      </c>
      <c r="R68" s="214">
        <f t="shared" si="5"/>
        <v>6.1094019798486299</v>
      </c>
      <c r="S68" s="251">
        <v>0.498</v>
      </c>
      <c r="T68" s="251">
        <v>0.33900000000000002</v>
      </c>
      <c r="U68" s="251">
        <v>4.8000000000000001E-2</v>
      </c>
      <c r="V68" s="252">
        <v>0.11899999999999999</v>
      </c>
      <c r="W68" s="101">
        <v>5</v>
      </c>
      <c r="X68" s="101">
        <v>5</v>
      </c>
      <c r="Y68" s="101">
        <v>5.9</v>
      </c>
      <c r="Z68" s="253">
        <v>162</v>
      </c>
      <c r="AA68" s="222">
        <v>182</v>
      </c>
      <c r="AB68" s="221">
        <v>160</v>
      </c>
      <c r="AC68" s="222">
        <v>116</v>
      </c>
      <c r="AD68" s="109">
        <v>110</v>
      </c>
      <c r="AE68" s="109">
        <v>83</v>
      </c>
      <c r="AF68" s="280"/>
      <c r="AG68" s="280"/>
      <c r="AH68" s="107"/>
      <c r="AI68" s="88"/>
      <c r="AJ68" s="88"/>
      <c r="AK68" s="88"/>
      <c r="AL68" s="88"/>
      <c r="AM68" s="88"/>
      <c r="AN68" s="88"/>
      <c r="AO68" s="107"/>
      <c r="AP68" s="88"/>
      <c r="AQ68" s="88"/>
      <c r="AR68" s="88"/>
      <c r="AS68" s="88"/>
      <c r="AT68" s="107"/>
      <c r="AU68" s="88"/>
      <c r="AV68" s="88"/>
      <c r="AW68" s="107"/>
    </row>
    <row r="69" spans="1:49" x14ac:dyDescent="0.25">
      <c r="A69" s="88"/>
      <c r="B69" s="88"/>
      <c r="C69" s="124" t="s">
        <v>76</v>
      </c>
      <c r="D69" s="191" t="s">
        <v>151</v>
      </c>
      <c r="E69" s="101">
        <v>4.25</v>
      </c>
      <c r="F69" s="101">
        <v>4.5</v>
      </c>
      <c r="G69" s="101">
        <v>5</v>
      </c>
      <c r="H69" s="101">
        <v>5.2715999196546219</v>
      </c>
      <c r="I69" s="101">
        <v>4.9919521017197148</v>
      </c>
      <c r="J69" s="101" t="s">
        <v>44</v>
      </c>
      <c r="K69" s="248">
        <f t="shared" si="0"/>
        <v>-5.304799722988629E-2</v>
      </c>
      <c r="L69" s="101" t="s">
        <v>44</v>
      </c>
      <c r="M69" s="100">
        <v>0.25578547115132472</v>
      </c>
      <c r="N69" s="101" t="s">
        <v>44</v>
      </c>
      <c r="O69" s="64">
        <f t="shared" si="2"/>
        <v>4.4906125782631188</v>
      </c>
      <c r="P69" s="65">
        <f t="shared" si="3"/>
        <v>5.4932916251763109</v>
      </c>
      <c r="Q69" s="101" t="s">
        <v>44</v>
      </c>
      <c r="R69" s="214" t="s">
        <v>44</v>
      </c>
      <c r="S69" s="251">
        <v>0.45600000000000002</v>
      </c>
      <c r="T69" s="251">
        <v>0.11899999999999999</v>
      </c>
      <c r="U69" s="201" t="s">
        <v>44</v>
      </c>
      <c r="V69" s="254" t="s">
        <v>44</v>
      </c>
      <c r="W69" s="101">
        <v>5</v>
      </c>
      <c r="X69" s="101">
        <v>5</v>
      </c>
      <c r="Y69" s="101" t="s">
        <v>44</v>
      </c>
      <c r="Z69" s="253">
        <v>34</v>
      </c>
      <c r="AA69" s="222">
        <v>28</v>
      </c>
      <c r="AB69" s="221">
        <v>23</v>
      </c>
      <c r="AC69" s="222">
        <v>23</v>
      </c>
      <c r="AD69" s="109">
        <v>23</v>
      </c>
      <c r="AE69" s="109">
        <v>7</v>
      </c>
      <c r="AF69" s="280"/>
      <c r="AG69" s="280"/>
      <c r="AH69" s="107"/>
      <c r="AI69" s="88"/>
      <c r="AJ69" s="88"/>
      <c r="AK69" s="88"/>
      <c r="AL69" s="88"/>
      <c r="AM69" s="88"/>
      <c r="AN69" s="88"/>
      <c r="AO69" s="107"/>
      <c r="AP69" s="88"/>
      <c r="AQ69" s="88"/>
      <c r="AR69" s="88"/>
      <c r="AS69" s="88"/>
      <c r="AT69" s="107"/>
      <c r="AU69" s="88"/>
      <c r="AV69" s="88"/>
      <c r="AW69" s="107"/>
    </row>
    <row r="70" spans="1:49" x14ac:dyDescent="0.25">
      <c r="A70" s="88"/>
      <c r="B70" s="88"/>
      <c r="C70" s="124" t="s">
        <v>76</v>
      </c>
      <c r="D70" s="191" t="s">
        <v>152</v>
      </c>
      <c r="E70" s="101">
        <v>4.25</v>
      </c>
      <c r="F70" s="101">
        <v>4.5</v>
      </c>
      <c r="G70" s="101">
        <v>5</v>
      </c>
      <c r="H70" s="101">
        <v>5.2950195342955872</v>
      </c>
      <c r="I70" s="101">
        <v>5.5017138802663634</v>
      </c>
      <c r="J70" s="101">
        <v>5.9290319583399658</v>
      </c>
      <c r="K70" s="248">
        <f t="shared" si="0"/>
        <v>3.9035615380080602E-2</v>
      </c>
      <c r="L70" s="56">
        <f t="shared" si="1"/>
        <v>7.7669992910084584E-2</v>
      </c>
      <c r="M70" s="100">
        <v>0.29228293448774162</v>
      </c>
      <c r="N70" s="101">
        <v>0.22649462827262609</v>
      </c>
      <c r="O70" s="64">
        <f t="shared" si="2"/>
        <v>4.9288393286703895</v>
      </c>
      <c r="P70" s="65">
        <f t="shared" si="3"/>
        <v>6.0745884318623373</v>
      </c>
      <c r="Q70" s="101">
        <f t="shared" si="4"/>
        <v>5.4851024869256184</v>
      </c>
      <c r="R70" s="214">
        <f t="shared" si="5"/>
        <v>6.3729614297543131</v>
      </c>
      <c r="S70" s="251">
        <v>0.53200000000000003</v>
      </c>
      <c r="T70" s="251">
        <v>6.8000000000000005E-2</v>
      </c>
      <c r="U70" s="251">
        <v>0.26300000000000001</v>
      </c>
      <c r="V70" s="252">
        <v>0.27</v>
      </c>
      <c r="W70" s="101">
        <v>4.8</v>
      </c>
      <c r="X70" s="101">
        <v>5</v>
      </c>
      <c r="Y70" s="101">
        <v>5.5</v>
      </c>
      <c r="Z70" s="253">
        <v>149</v>
      </c>
      <c r="AA70" s="222">
        <v>161</v>
      </c>
      <c r="AB70" s="221">
        <v>164</v>
      </c>
      <c r="AC70" s="222">
        <v>107</v>
      </c>
      <c r="AD70" s="109">
        <v>101</v>
      </c>
      <c r="AE70" s="109">
        <v>78</v>
      </c>
      <c r="AF70" s="280"/>
      <c r="AG70" s="280"/>
      <c r="AH70" s="107"/>
      <c r="AI70" s="88"/>
      <c r="AJ70" s="88"/>
      <c r="AK70" s="88"/>
      <c r="AL70" s="88"/>
      <c r="AM70" s="88"/>
      <c r="AN70" s="88"/>
      <c r="AO70" s="107"/>
      <c r="AP70" s="88"/>
      <c r="AQ70" s="88"/>
      <c r="AR70" s="88"/>
      <c r="AS70" s="88"/>
      <c r="AT70" s="107"/>
      <c r="AU70" s="88"/>
      <c r="AV70" s="88"/>
      <c r="AW70" s="107"/>
    </row>
    <row r="71" spans="1:49" x14ac:dyDescent="0.25">
      <c r="A71" s="88"/>
      <c r="B71" s="88"/>
      <c r="C71" s="124" t="s">
        <v>77</v>
      </c>
      <c r="D71" s="191" t="s">
        <v>153</v>
      </c>
      <c r="E71" s="101">
        <v>4.5</v>
      </c>
      <c r="F71" s="101">
        <v>4.75</v>
      </c>
      <c r="G71" s="101">
        <v>4.75</v>
      </c>
      <c r="H71" s="101">
        <v>4.8590951895001755</v>
      </c>
      <c r="I71" s="101">
        <v>5.2572213363943474</v>
      </c>
      <c r="J71" s="101">
        <v>5.9880447357384314</v>
      </c>
      <c r="K71" s="248">
        <f t="shared" si="0"/>
        <v>8.1934214368647673E-2</v>
      </c>
      <c r="L71" s="56">
        <f t="shared" si="1"/>
        <v>0.1390132453212094</v>
      </c>
      <c r="M71" s="100">
        <v>0.19068332761039031</v>
      </c>
      <c r="N71" s="101">
        <v>0.24770807403237469</v>
      </c>
      <c r="O71" s="64">
        <f t="shared" si="2"/>
        <v>4.8834820142779822</v>
      </c>
      <c r="P71" s="65">
        <f t="shared" si="3"/>
        <v>5.6309606585107126</v>
      </c>
      <c r="Q71" s="101">
        <f t="shared" ref="Q71:Q134" si="6">J71-1.96*N71</f>
        <v>5.5025369106349773</v>
      </c>
      <c r="R71" s="214">
        <f t="shared" ref="R71:R134" si="7">J71+1.96*N71</f>
        <v>6.4735525608418856</v>
      </c>
      <c r="S71" s="251">
        <v>7.0000000000000007E-2</v>
      </c>
      <c r="T71" s="251">
        <v>0.6</v>
      </c>
      <c r="U71" s="251">
        <v>1.2E-2</v>
      </c>
      <c r="V71" s="252">
        <v>1.4999999999999999E-2</v>
      </c>
      <c r="W71" s="101">
        <v>4.5999999999999996</v>
      </c>
      <c r="X71" s="101">
        <v>5</v>
      </c>
      <c r="Y71" s="101">
        <v>6</v>
      </c>
      <c r="Z71" s="253">
        <v>70</v>
      </c>
      <c r="AA71" s="222">
        <v>66</v>
      </c>
      <c r="AB71" s="221">
        <v>50</v>
      </c>
      <c r="AC71" s="222">
        <v>52</v>
      </c>
      <c r="AD71" s="109">
        <v>50</v>
      </c>
      <c r="AE71" s="109">
        <v>26</v>
      </c>
      <c r="AF71" s="280"/>
      <c r="AG71" s="280"/>
      <c r="AH71" s="107"/>
      <c r="AI71" s="88"/>
      <c r="AJ71" s="88"/>
      <c r="AK71" s="88"/>
      <c r="AL71" s="88"/>
      <c r="AM71" s="88"/>
      <c r="AN71" s="88"/>
      <c r="AO71" s="107"/>
      <c r="AP71" s="88"/>
      <c r="AQ71" s="88"/>
      <c r="AR71" s="88"/>
      <c r="AS71" s="88"/>
      <c r="AT71" s="107"/>
      <c r="AU71" s="88"/>
      <c r="AV71" s="88"/>
      <c r="AW71" s="107"/>
    </row>
    <row r="72" spans="1:49" x14ac:dyDescent="0.25">
      <c r="A72" s="88"/>
      <c r="B72" s="88"/>
      <c r="C72" s="124" t="s">
        <v>77</v>
      </c>
      <c r="D72" s="191" t="s">
        <v>154</v>
      </c>
      <c r="E72" s="101">
        <v>4.25</v>
      </c>
      <c r="F72" s="101">
        <v>4.5</v>
      </c>
      <c r="G72" s="101">
        <v>4.75</v>
      </c>
      <c r="H72" s="101">
        <v>5.3463956248545923</v>
      </c>
      <c r="I72" s="101">
        <v>5.1509324115261288</v>
      </c>
      <c r="J72" s="101">
        <v>5.8368684995943614</v>
      </c>
      <c r="K72" s="248">
        <f t="shared" ref="K72:K136" si="8">I72/H72-1</f>
        <v>-3.6559810953716965E-2</v>
      </c>
      <c r="L72" s="56">
        <f t="shared" ref="L72:L135" si="9">J72/I72-1</f>
        <v>0.13316736335606505</v>
      </c>
      <c r="M72" s="100">
        <v>0.1196605248057714</v>
      </c>
      <c r="N72" s="101">
        <v>0.1571713351932934</v>
      </c>
      <c r="O72" s="64">
        <f t="shared" ref="O72:O135" si="10">I72-1.96*M72</f>
        <v>4.9163977829068166</v>
      </c>
      <c r="P72" s="65">
        <f t="shared" ref="P72:P135" si="11">I72+1.96*M72</f>
        <v>5.385467040145441</v>
      </c>
      <c r="Q72" s="101">
        <f t="shared" si="6"/>
        <v>5.5288126826155066</v>
      </c>
      <c r="R72" s="214">
        <f t="shared" si="7"/>
        <v>6.1449243165732161</v>
      </c>
      <c r="S72" s="251">
        <v>0.60399999999999998</v>
      </c>
      <c r="T72" s="251">
        <v>4.5999999999999999E-2</v>
      </c>
      <c r="U72" s="251">
        <v>0</v>
      </c>
      <c r="V72" s="252">
        <v>1E-3</v>
      </c>
      <c r="W72" s="101">
        <v>4.5</v>
      </c>
      <c r="X72" s="101">
        <v>5</v>
      </c>
      <c r="Y72" s="101">
        <v>5.5</v>
      </c>
      <c r="Z72" s="253">
        <v>214</v>
      </c>
      <c r="AA72" s="222">
        <v>164</v>
      </c>
      <c r="AB72" s="221">
        <v>176</v>
      </c>
      <c r="AC72" s="222">
        <v>148</v>
      </c>
      <c r="AD72" s="109">
        <v>167</v>
      </c>
      <c r="AE72" s="109">
        <v>120</v>
      </c>
      <c r="AF72" s="280"/>
      <c r="AG72" s="280"/>
      <c r="AH72" s="107"/>
      <c r="AI72" s="88"/>
      <c r="AJ72" s="88"/>
      <c r="AK72" s="88"/>
      <c r="AL72" s="88"/>
      <c r="AM72" s="88"/>
      <c r="AN72" s="88"/>
      <c r="AO72" s="107"/>
      <c r="AP72" s="88"/>
      <c r="AQ72" s="88"/>
      <c r="AR72" s="88"/>
      <c r="AS72" s="88"/>
      <c r="AT72" s="107"/>
      <c r="AU72" s="88"/>
      <c r="AV72" s="88"/>
      <c r="AW72" s="107"/>
    </row>
    <row r="73" spans="1:49" x14ac:dyDescent="0.25">
      <c r="A73" s="88"/>
      <c r="B73" s="88"/>
      <c r="C73" s="124" t="s">
        <v>77</v>
      </c>
      <c r="D73" s="191" t="s">
        <v>155</v>
      </c>
      <c r="E73" s="101">
        <v>4.5</v>
      </c>
      <c r="F73" s="101">
        <v>5</v>
      </c>
      <c r="G73" s="101">
        <v>4.75</v>
      </c>
      <c r="H73" s="101">
        <v>5.6610381214932959</v>
      </c>
      <c r="I73" s="101">
        <v>6.1004988395870194</v>
      </c>
      <c r="J73" s="101">
        <v>6.0565007150588102</v>
      </c>
      <c r="K73" s="248">
        <f t="shared" si="8"/>
        <v>7.762899819120106E-2</v>
      </c>
      <c r="L73" s="56">
        <f t="shared" si="9"/>
        <v>-7.212217506329055E-3</v>
      </c>
      <c r="M73" s="100">
        <v>0.48893819665365029</v>
      </c>
      <c r="N73" s="101">
        <v>0.53087885577779759</v>
      </c>
      <c r="O73" s="64">
        <v>5.1421799741458649</v>
      </c>
      <c r="P73" s="65">
        <v>7.058817705028174</v>
      </c>
      <c r="Q73" s="101">
        <f t="shared" si="6"/>
        <v>5.0159781577343274</v>
      </c>
      <c r="R73" s="214">
        <f t="shared" si="7"/>
        <v>7.0970232723832929</v>
      </c>
      <c r="S73" s="251">
        <v>0.44600000000000001</v>
      </c>
      <c r="T73" s="251">
        <v>0.71599999999999997</v>
      </c>
      <c r="U73" s="251">
        <v>0.95000000000000007</v>
      </c>
      <c r="V73" s="252">
        <v>0.78200000000000003</v>
      </c>
      <c r="W73" s="101">
        <v>5.2</v>
      </c>
      <c r="X73" s="101">
        <v>5.5</v>
      </c>
      <c r="Y73" s="101">
        <v>5.62</v>
      </c>
      <c r="Z73" s="253">
        <v>58</v>
      </c>
      <c r="AA73" s="222">
        <v>66</v>
      </c>
      <c r="AB73" s="221">
        <v>37</v>
      </c>
      <c r="AC73" s="222">
        <v>47</v>
      </c>
      <c r="AD73" s="109">
        <v>33</v>
      </c>
      <c r="AE73" s="109">
        <v>23</v>
      </c>
      <c r="AF73" s="280"/>
      <c r="AG73" s="280"/>
      <c r="AH73" s="107"/>
      <c r="AI73" s="88"/>
      <c r="AJ73" s="88"/>
      <c r="AK73" s="88"/>
      <c r="AL73" s="88"/>
      <c r="AM73" s="88"/>
      <c r="AN73" s="88"/>
      <c r="AO73" s="107"/>
      <c r="AP73" s="88"/>
      <c r="AQ73" s="88"/>
      <c r="AR73" s="88"/>
      <c r="AS73" s="88"/>
      <c r="AT73" s="107"/>
      <c r="AU73" s="88"/>
      <c r="AV73" s="88"/>
      <c r="AW73" s="107"/>
    </row>
    <row r="74" spans="1:49" x14ac:dyDescent="0.25">
      <c r="A74" s="88"/>
      <c r="B74" s="88"/>
      <c r="C74" s="124" t="s">
        <v>77</v>
      </c>
      <c r="D74" s="191" t="s">
        <v>156</v>
      </c>
      <c r="E74" s="101">
        <v>4.25</v>
      </c>
      <c r="F74" s="101">
        <v>4.5</v>
      </c>
      <c r="G74" s="101">
        <v>4.5</v>
      </c>
      <c r="H74" s="101">
        <v>5.0501863552981447</v>
      </c>
      <c r="I74" s="101">
        <v>4.9765068886803103</v>
      </c>
      <c r="J74" s="101">
        <v>5.5197557642712276</v>
      </c>
      <c r="K74" s="248">
        <f t="shared" si="8"/>
        <v>-1.4589455009028973E-2</v>
      </c>
      <c r="L74" s="56">
        <f t="shared" si="9"/>
        <v>0.10916268936080553</v>
      </c>
      <c r="M74" s="100">
        <v>0.11280708394389249</v>
      </c>
      <c r="N74" s="101">
        <v>0.14468653776774179</v>
      </c>
      <c r="O74" s="64">
        <v>4.7554050041502807</v>
      </c>
      <c r="P74" s="65">
        <v>5.19760877321034</v>
      </c>
      <c r="Q74" s="101">
        <f t="shared" si="6"/>
        <v>5.2361701502464539</v>
      </c>
      <c r="R74" s="214">
        <f t="shared" si="7"/>
        <v>5.8033413782960013</v>
      </c>
      <c r="S74" s="251">
        <v>0.69700000000000006</v>
      </c>
      <c r="T74" s="251">
        <v>1.2E-2</v>
      </c>
      <c r="U74" s="251">
        <v>4.0000000000000001E-3</v>
      </c>
      <c r="V74" s="252">
        <v>6.0000000000000001E-3</v>
      </c>
      <c r="W74" s="101">
        <v>4.9000000000000004</v>
      </c>
      <c r="X74" s="101">
        <v>4.75</v>
      </c>
      <c r="Y74" s="101">
        <v>5.3</v>
      </c>
      <c r="Z74" s="253">
        <v>176</v>
      </c>
      <c r="AA74" s="222">
        <v>125</v>
      </c>
      <c r="AB74" s="221">
        <v>168</v>
      </c>
      <c r="AC74" s="222">
        <v>106</v>
      </c>
      <c r="AD74" s="109">
        <v>114</v>
      </c>
      <c r="AE74" s="109">
        <v>97</v>
      </c>
      <c r="AF74" s="280"/>
      <c r="AG74" s="280"/>
      <c r="AH74" s="107"/>
      <c r="AI74" s="88"/>
      <c r="AJ74" s="88"/>
      <c r="AK74" s="88"/>
      <c r="AL74" s="88"/>
      <c r="AM74" s="88"/>
      <c r="AN74" s="88"/>
      <c r="AO74" s="107"/>
      <c r="AP74" s="88"/>
      <c r="AQ74" s="88"/>
      <c r="AR74" s="88"/>
      <c r="AS74" s="88"/>
      <c r="AT74" s="107"/>
      <c r="AU74" s="88"/>
      <c r="AV74" s="88"/>
      <c r="AW74" s="107"/>
    </row>
    <row r="75" spans="1:49" x14ac:dyDescent="0.25">
      <c r="A75" s="88"/>
      <c r="B75" s="88"/>
      <c r="C75" s="124" t="s">
        <v>77</v>
      </c>
      <c r="D75" s="191" t="s">
        <v>157</v>
      </c>
      <c r="E75" s="101">
        <v>4.25</v>
      </c>
      <c r="F75" s="101">
        <v>4.25</v>
      </c>
      <c r="G75" s="101">
        <v>4.5</v>
      </c>
      <c r="H75" s="101">
        <v>4.7798514279751858</v>
      </c>
      <c r="I75" s="101">
        <v>5.2594074964966167</v>
      </c>
      <c r="J75" s="101">
        <v>5.3871662228826498</v>
      </c>
      <c r="K75" s="248">
        <f t="shared" si="8"/>
        <v>0.10032865576421846</v>
      </c>
      <c r="L75" s="56">
        <f t="shared" si="9"/>
        <v>2.4291467521985188E-2</v>
      </c>
      <c r="M75" s="100">
        <v>0.1219132889562366</v>
      </c>
      <c r="N75" s="101">
        <v>0.13367881538506551</v>
      </c>
      <c r="O75" s="64">
        <v>5.0204574501423931</v>
      </c>
      <c r="P75" s="65">
        <v>5.4983575428508402</v>
      </c>
      <c r="Q75" s="101">
        <f t="shared" si="6"/>
        <v>5.1251557447279215</v>
      </c>
      <c r="R75" s="214">
        <f t="shared" si="7"/>
        <v>5.6491767010373781</v>
      </c>
      <c r="S75" s="251">
        <v>5.0000000000000001E-3</v>
      </c>
      <c r="T75" s="251">
        <v>0.76800000000000002</v>
      </c>
      <c r="U75" s="251">
        <v>0.46500000000000002</v>
      </c>
      <c r="V75" s="252">
        <v>0.72599999999999998</v>
      </c>
      <c r="W75" s="101">
        <v>4.4000000000000004</v>
      </c>
      <c r="X75" s="101">
        <v>4.75</v>
      </c>
      <c r="Y75" s="101">
        <v>5.03</v>
      </c>
      <c r="Z75" s="253">
        <v>220</v>
      </c>
      <c r="AA75" s="222">
        <v>166</v>
      </c>
      <c r="AB75" s="221">
        <v>206</v>
      </c>
      <c r="AC75" s="222">
        <v>147</v>
      </c>
      <c r="AD75" s="109">
        <v>173</v>
      </c>
      <c r="AE75" s="109">
        <v>106</v>
      </c>
      <c r="AF75" s="280"/>
      <c r="AG75" s="280"/>
      <c r="AH75" s="107"/>
      <c r="AI75" s="88"/>
      <c r="AJ75" s="88"/>
      <c r="AK75" s="88"/>
      <c r="AL75" s="88"/>
      <c r="AM75" s="88"/>
      <c r="AN75" s="88"/>
      <c r="AO75" s="107"/>
      <c r="AP75" s="88"/>
      <c r="AQ75" s="88"/>
      <c r="AR75" s="88"/>
      <c r="AS75" s="88"/>
      <c r="AT75" s="107"/>
      <c r="AU75" s="88"/>
      <c r="AV75" s="88"/>
      <c r="AW75" s="107"/>
    </row>
    <row r="76" spans="1:49" x14ac:dyDescent="0.25">
      <c r="A76" s="88"/>
      <c r="B76" s="88"/>
      <c r="C76" s="124" t="s">
        <v>77</v>
      </c>
      <c r="D76" s="191" t="s">
        <v>158</v>
      </c>
      <c r="E76" s="101"/>
      <c r="F76" s="101"/>
      <c r="G76" s="101"/>
      <c r="H76" s="101">
        <v>5.4875726351777203</v>
      </c>
      <c r="I76" s="101">
        <v>5.0790323422195112</v>
      </c>
      <c r="J76" s="101">
        <v>5.8302480175919511</v>
      </c>
      <c r="K76" s="248">
        <f t="shared" si="8"/>
        <v>-7.4448270686986229E-2</v>
      </c>
      <c r="L76" s="56">
        <f t="shared" si="9"/>
        <v>0.14790527501231909</v>
      </c>
      <c r="M76" s="100">
        <v>0.1437689960952192</v>
      </c>
      <c r="N76" s="101">
        <v>0.21606214566248569</v>
      </c>
      <c r="O76" s="64">
        <v>4.7972451098728817</v>
      </c>
      <c r="P76" s="65">
        <v>5.3608195745661407</v>
      </c>
      <c r="Q76" s="101">
        <f t="shared" si="6"/>
        <v>5.406766212093479</v>
      </c>
      <c r="R76" s="214">
        <f t="shared" si="7"/>
        <v>6.2537298230904232</v>
      </c>
      <c r="S76" s="251">
        <v>0.32900000000000001</v>
      </c>
      <c r="T76" s="251">
        <v>7.0000000000000001E-3</v>
      </c>
      <c r="U76" s="251">
        <v>2E-3</v>
      </c>
      <c r="V76" s="252">
        <v>4.0000000000000001E-3</v>
      </c>
      <c r="W76" s="101">
        <v>4.75</v>
      </c>
      <c r="X76" s="101">
        <v>5</v>
      </c>
      <c r="Y76" s="101">
        <v>5.5</v>
      </c>
      <c r="Z76" s="253"/>
      <c r="AA76" s="222"/>
      <c r="AB76" s="221"/>
      <c r="AC76" s="222">
        <v>84</v>
      </c>
      <c r="AD76" s="109">
        <v>76</v>
      </c>
      <c r="AE76" s="109">
        <v>47</v>
      </c>
      <c r="AF76" s="280"/>
      <c r="AG76" s="280"/>
      <c r="AH76" s="107"/>
      <c r="AI76" s="88"/>
      <c r="AJ76" s="88"/>
      <c r="AK76" s="88"/>
      <c r="AL76" s="88"/>
      <c r="AM76" s="88"/>
      <c r="AN76" s="88"/>
      <c r="AO76" s="107"/>
      <c r="AP76" s="88"/>
      <c r="AQ76" s="88"/>
      <c r="AR76" s="88"/>
      <c r="AS76" s="88"/>
      <c r="AT76" s="107"/>
      <c r="AU76" s="88"/>
      <c r="AV76" s="88"/>
      <c r="AW76" s="107"/>
    </row>
    <row r="77" spans="1:49" x14ac:dyDescent="0.25">
      <c r="A77" s="88"/>
      <c r="B77" s="88"/>
      <c r="C77" s="124" t="s">
        <v>77</v>
      </c>
      <c r="D77" s="191" t="s">
        <v>159</v>
      </c>
      <c r="E77" s="101">
        <v>4.25</v>
      </c>
      <c r="F77" s="101">
        <v>4.75</v>
      </c>
      <c r="G77" s="101">
        <v>4.75</v>
      </c>
      <c r="H77" s="101">
        <v>5.4505948705919955</v>
      </c>
      <c r="I77" s="101">
        <v>5.1866701643395876</v>
      </c>
      <c r="J77" s="101">
        <v>5.9445668395728486</v>
      </c>
      <c r="K77" s="248">
        <f t="shared" si="8"/>
        <v>-4.8421266397247864E-2</v>
      </c>
      <c r="L77" s="56">
        <f t="shared" si="9"/>
        <v>0.14612393910144905</v>
      </c>
      <c r="M77" s="100">
        <v>0.22598568118311921</v>
      </c>
      <c r="N77" s="101">
        <v>0.35459420639566658</v>
      </c>
      <c r="O77" s="64">
        <v>4.743738229220674</v>
      </c>
      <c r="P77" s="65">
        <v>5.6296020994585012</v>
      </c>
      <c r="Q77" s="101">
        <f t="shared" si="6"/>
        <v>5.2495621950373419</v>
      </c>
      <c r="R77" s="214">
        <f t="shared" si="7"/>
        <v>6.6395714841083553</v>
      </c>
      <c r="S77" s="251">
        <v>0.5</v>
      </c>
      <c r="T77" s="251">
        <v>0.16200000000000001</v>
      </c>
      <c r="U77" s="251">
        <v>5.8999999999999997E-2</v>
      </c>
      <c r="V77" s="252">
        <v>0.25800000000000001</v>
      </c>
      <c r="W77" s="101">
        <v>5.0999999999999996</v>
      </c>
      <c r="X77" s="101">
        <v>5.43</v>
      </c>
      <c r="Y77" s="101">
        <v>6</v>
      </c>
      <c r="Z77" s="253">
        <v>50</v>
      </c>
      <c r="AA77" s="222">
        <v>60</v>
      </c>
      <c r="AB77" s="221">
        <v>53</v>
      </c>
      <c r="AC77" s="222">
        <v>37</v>
      </c>
      <c r="AD77" s="109">
        <v>32</v>
      </c>
      <c r="AE77" s="109">
        <v>28</v>
      </c>
      <c r="AF77" s="280"/>
      <c r="AG77" s="280"/>
      <c r="AH77" s="107"/>
      <c r="AI77" s="88"/>
      <c r="AJ77" s="88"/>
      <c r="AK77" s="88"/>
      <c r="AL77" s="88"/>
      <c r="AM77" s="88"/>
      <c r="AN77" s="88"/>
      <c r="AO77" s="107"/>
      <c r="AP77" s="88"/>
      <c r="AQ77" s="88"/>
      <c r="AR77" s="88"/>
      <c r="AS77" s="88"/>
      <c r="AT77" s="107"/>
      <c r="AU77" s="88"/>
      <c r="AV77" s="88"/>
      <c r="AW77" s="107"/>
    </row>
    <row r="78" spans="1:49" s="25" customFormat="1" x14ac:dyDescent="0.25">
      <c r="A78" s="88"/>
      <c r="B78" s="88"/>
      <c r="C78" s="124" t="s">
        <v>77</v>
      </c>
      <c r="D78" s="191" t="s">
        <v>160</v>
      </c>
      <c r="E78" s="101">
        <v>4.25</v>
      </c>
      <c r="F78" s="101">
        <v>4.5</v>
      </c>
      <c r="G78" s="101">
        <v>4.5</v>
      </c>
      <c r="H78" s="101">
        <v>4.8193371434183438</v>
      </c>
      <c r="I78" s="101">
        <v>5.1691585537251488</v>
      </c>
      <c r="J78" s="101">
        <v>5.4920550238147117</v>
      </c>
      <c r="K78" s="259">
        <f t="shared" si="8"/>
        <v>7.2587038403102433E-2</v>
      </c>
      <c r="L78" s="56">
        <f t="shared" si="9"/>
        <v>6.2465963605791819E-2</v>
      </c>
      <c r="M78" s="260">
        <v>0.15784908734460859</v>
      </c>
      <c r="N78" s="101">
        <v>0.159848451498837</v>
      </c>
      <c r="O78" s="64">
        <v>4.8597743425297155</v>
      </c>
      <c r="P78" s="65">
        <v>5.478542764920582</v>
      </c>
      <c r="Q78" s="101">
        <f t="shared" si="6"/>
        <v>5.1787520588769915</v>
      </c>
      <c r="R78" s="214">
        <f t="shared" si="7"/>
        <v>5.8053579887524318</v>
      </c>
      <c r="S78" s="262">
        <v>0.04</v>
      </c>
      <c r="T78" s="262">
        <v>0.78700000000000003</v>
      </c>
      <c r="U78" s="251">
        <v>0.10199999999999999</v>
      </c>
      <c r="V78" s="252">
        <v>0.26800000000000002</v>
      </c>
      <c r="W78" s="101">
        <v>4.5999999999999996</v>
      </c>
      <c r="X78" s="101">
        <v>4.75</v>
      </c>
      <c r="Y78" s="101">
        <v>5</v>
      </c>
      <c r="Z78" s="263">
        <v>177</v>
      </c>
      <c r="AA78" s="264">
        <v>159</v>
      </c>
      <c r="AB78" s="265">
        <v>153</v>
      </c>
      <c r="AC78" s="264">
        <v>124</v>
      </c>
      <c r="AD78" s="266">
        <v>127</v>
      </c>
      <c r="AE78" s="109">
        <v>107</v>
      </c>
      <c r="AF78" s="281"/>
      <c r="AG78" s="280"/>
      <c r="AH78" s="107"/>
      <c r="AI78" s="88"/>
      <c r="AJ78" s="88"/>
      <c r="AK78" s="88"/>
      <c r="AL78" s="88"/>
      <c r="AM78" s="88"/>
      <c r="AN78" s="88"/>
      <c r="AO78" s="107"/>
      <c r="AP78" s="88"/>
      <c r="AQ78" s="88"/>
      <c r="AR78" s="88"/>
      <c r="AS78" s="88"/>
      <c r="AT78" s="107"/>
      <c r="AU78" s="88"/>
      <c r="AV78" s="88"/>
      <c r="AW78" s="107"/>
    </row>
    <row r="79" spans="1:49" x14ac:dyDescent="0.25">
      <c r="A79" s="88"/>
      <c r="B79" s="88"/>
      <c r="C79" s="124" t="s">
        <v>77</v>
      </c>
      <c r="D79" s="191" t="s">
        <v>161</v>
      </c>
      <c r="E79" s="101">
        <v>4.25</v>
      </c>
      <c r="F79" s="101">
        <v>4.75</v>
      </c>
      <c r="G79" s="101">
        <v>5</v>
      </c>
      <c r="H79" s="101">
        <v>5.8245273677583125</v>
      </c>
      <c r="I79" s="101" t="s">
        <v>44</v>
      </c>
      <c r="J79" s="101" t="s">
        <v>44</v>
      </c>
      <c r="K79" s="259" t="s">
        <v>44</v>
      </c>
      <c r="L79" s="101" t="s">
        <v>44</v>
      </c>
      <c r="M79" s="64" t="s">
        <v>44</v>
      </c>
      <c r="N79" s="101" t="s">
        <v>44</v>
      </c>
      <c r="O79" s="64" t="s">
        <v>44</v>
      </c>
      <c r="P79" s="65" t="s">
        <v>44</v>
      </c>
      <c r="Q79" s="101" t="s">
        <v>44</v>
      </c>
      <c r="R79" s="214" t="s">
        <v>44</v>
      </c>
      <c r="S79" s="63" t="s">
        <v>44</v>
      </c>
      <c r="T79" s="63" t="s">
        <v>44</v>
      </c>
      <c r="U79" s="201" t="s">
        <v>44</v>
      </c>
      <c r="V79" s="254" t="s">
        <v>44</v>
      </c>
      <c r="W79" s="101">
        <v>5.24</v>
      </c>
      <c r="X79" s="101" t="s">
        <v>44</v>
      </c>
      <c r="Y79" s="101" t="s">
        <v>44</v>
      </c>
      <c r="Z79" s="282">
        <v>12</v>
      </c>
      <c r="AA79" s="283">
        <v>14</v>
      </c>
      <c r="AB79" s="284">
        <v>13</v>
      </c>
      <c r="AC79" s="283">
        <v>12</v>
      </c>
      <c r="AD79" s="285">
        <v>9</v>
      </c>
      <c r="AE79" s="109">
        <v>4</v>
      </c>
      <c r="AF79" s="281"/>
      <c r="AG79" s="280"/>
      <c r="AH79" s="107"/>
      <c r="AI79" s="88"/>
      <c r="AJ79" s="88"/>
      <c r="AK79" s="88"/>
      <c r="AL79" s="88"/>
      <c r="AM79" s="88"/>
      <c r="AN79" s="88"/>
      <c r="AO79" s="107"/>
      <c r="AP79" s="88"/>
      <c r="AQ79" s="88"/>
      <c r="AR79" s="88"/>
      <c r="AS79" s="88"/>
      <c r="AT79" s="107"/>
      <c r="AU79" s="88"/>
      <c r="AV79" s="88"/>
      <c r="AW79" s="107"/>
    </row>
    <row r="80" spans="1:49" x14ac:dyDescent="0.25">
      <c r="A80" s="88"/>
      <c r="B80" s="88"/>
      <c r="C80" s="124" t="s">
        <v>77</v>
      </c>
      <c r="D80" s="191" t="s">
        <v>162</v>
      </c>
      <c r="E80" s="101"/>
      <c r="F80" s="101"/>
      <c r="G80" s="101"/>
      <c r="H80" s="101">
        <v>5.0219520246518705</v>
      </c>
      <c r="I80" s="101">
        <v>5.3976098650161477</v>
      </c>
      <c r="J80" s="101">
        <v>5.7421679238676147</v>
      </c>
      <c r="K80" s="248">
        <f t="shared" si="8"/>
        <v>7.4803151945745272E-2</v>
      </c>
      <c r="L80" s="56">
        <f t="shared" si="9"/>
        <v>6.3835302563208796E-2</v>
      </c>
      <c r="M80" s="100">
        <v>0.16971232963329169</v>
      </c>
      <c r="N80" s="101">
        <v>0.28785484180134691</v>
      </c>
      <c r="O80" s="64">
        <v>5.0649736989348959</v>
      </c>
      <c r="P80" s="65">
        <v>5.7302460310973995</v>
      </c>
      <c r="Q80" s="101">
        <f t="shared" si="6"/>
        <v>5.1779724339369748</v>
      </c>
      <c r="R80" s="214">
        <f t="shared" si="7"/>
        <v>6.3063634137982545</v>
      </c>
      <c r="S80" s="251">
        <v>0.10199999999999999</v>
      </c>
      <c r="T80" s="251">
        <v>0.66700000000000004</v>
      </c>
      <c r="U80" s="251">
        <v>0.249</v>
      </c>
      <c r="V80" s="252">
        <v>0.433</v>
      </c>
      <c r="W80" s="101">
        <v>4.5</v>
      </c>
      <c r="X80" s="101">
        <v>5</v>
      </c>
      <c r="Y80" s="101">
        <v>5</v>
      </c>
      <c r="Z80" s="253"/>
      <c r="AA80" s="222"/>
      <c r="AB80" s="221"/>
      <c r="AC80" s="222">
        <v>87</v>
      </c>
      <c r="AD80" s="109">
        <v>102</v>
      </c>
      <c r="AE80" s="109">
        <v>69</v>
      </c>
      <c r="AF80" s="280"/>
      <c r="AG80" s="280"/>
      <c r="AH80" s="107"/>
      <c r="AI80" s="88"/>
      <c r="AJ80" s="88"/>
      <c r="AK80" s="88"/>
      <c r="AL80" s="88"/>
      <c r="AM80" s="88"/>
      <c r="AN80" s="88"/>
      <c r="AO80" s="107"/>
      <c r="AP80" s="88"/>
      <c r="AQ80" s="88"/>
      <c r="AR80" s="88"/>
      <c r="AS80" s="88"/>
      <c r="AT80" s="107"/>
      <c r="AU80" s="88"/>
      <c r="AV80" s="88"/>
      <c r="AW80" s="107"/>
    </row>
    <row r="81" spans="1:49" x14ac:dyDescent="0.25">
      <c r="A81" s="88"/>
      <c r="B81" s="88"/>
      <c r="C81" s="124" t="s">
        <v>78</v>
      </c>
      <c r="D81" s="191" t="s">
        <v>163</v>
      </c>
      <c r="E81" s="101">
        <v>4.5</v>
      </c>
      <c r="F81" s="101">
        <v>4.75</v>
      </c>
      <c r="G81" s="101">
        <v>5</v>
      </c>
      <c r="H81" s="101">
        <v>5.7763526791341109</v>
      </c>
      <c r="I81" s="101">
        <v>5.6158351888551206</v>
      </c>
      <c r="J81" s="101">
        <v>6.2122875287557182</v>
      </c>
      <c r="K81" s="248">
        <f t="shared" si="8"/>
        <v>-2.778872745406058E-2</v>
      </c>
      <c r="L81" s="56">
        <f t="shared" si="9"/>
        <v>0.10620901786510473</v>
      </c>
      <c r="M81" s="100">
        <v>0.13194112764360691</v>
      </c>
      <c r="N81" s="101">
        <v>0.49439698083184869</v>
      </c>
      <c r="O81" s="64">
        <f t="shared" si="10"/>
        <v>5.3572305786736507</v>
      </c>
      <c r="P81" s="65">
        <f t="shared" si="11"/>
        <v>5.8744397990365904</v>
      </c>
      <c r="Q81" s="101">
        <f t="shared" si="6"/>
        <v>5.2432694463252947</v>
      </c>
      <c r="R81" s="214">
        <f t="shared" si="7"/>
        <v>7.1813056111861417</v>
      </c>
      <c r="S81" s="251">
        <v>0.6</v>
      </c>
      <c r="T81" s="251">
        <v>6.4000000000000001E-2</v>
      </c>
      <c r="U81" s="251">
        <v>0.16200000000000001</v>
      </c>
      <c r="V81" s="252">
        <v>0.28199999999999997</v>
      </c>
      <c r="W81" s="101">
        <v>5.5</v>
      </c>
      <c r="X81" s="101">
        <v>5.5</v>
      </c>
      <c r="Y81" s="101">
        <v>6</v>
      </c>
      <c r="Z81" s="253">
        <v>37</v>
      </c>
      <c r="AA81" s="222">
        <v>41</v>
      </c>
      <c r="AB81" s="221">
        <v>50</v>
      </c>
      <c r="AC81" s="222">
        <v>38</v>
      </c>
      <c r="AD81" s="109">
        <v>37</v>
      </c>
      <c r="AE81" s="109">
        <v>22</v>
      </c>
      <c r="AF81" s="280"/>
      <c r="AG81" s="280"/>
      <c r="AH81" s="107"/>
      <c r="AI81" s="88"/>
      <c r="AJ81" s="88"/>
      <c r="AK81" s="88"/>
      <c r="AL81" s="88"/>
      <c r="AM81" s="88"/>
      <c r="AN81" s="88"/>
      <c r="AO81" s="107"/>
      <c r="AP81" s="88"/>
      <c r="AQ81" s="88"/>
      <c r="AR81" s="88"/>
      <c r="AS81" s="88"/>
      <c r="AT81" s="107"/>
      <c r="AU81" s="88"/>
      <c r="AV81" s="88"/>
      <c r="AW81" s="107"/>
    </row>
    <row r="82" spans="1:49" x14ac:dyDescent="0.25">
      <c r="A82" s="88"/>
      <c r="B82" s="88"/>
      <c r="C82" s="124" t="s">
        <v>78</v>
      </c>
      <c r="D82" s="191" t="s">
        <v>164</v>
      </c>
      <c r="E82" s="101">
        <v>4.5</v>
      </c>
      <c r="F82" s="101">
        <v>4.75</v>
      </c>
      <c r="G82" s="101">
        <v>5</v>
      </c>
      <c r="H82" s="101">
        <v>5.4071985995487166</v>
      </c>
      <c r="I82" s="101">
        <v>5.6156849526279897</v>
      </c>
      <c r="J82" s="101">
        <v>6.1157645866286847</v>
      </c>
      <c r="K82" s="248">
        <f t="shared" si="8"/>
        <v>3.8557184323999794E-2</v>
      </c>
      <c r="L82" s="56">
        <f t="shared" si="9"/>
        <v>8.9050514446447293E-2</v>
      </c>
      <c r="M82" s="100">
        <v>0.1180218996425184</v>
      </c>
      <c r="N82" s="101">
        <v>0.1510081604879876</v>
      </c>
      <c r="O82" s="64">
        <f t="shared" si="10"/>
        <v>5.3843620293286536</v>
      </c>
      <c r="P82" s="65">
        <f t="shared" si="11"/>
        <v>5.8470078759273258</v>
      </c>
      <c r="Q82" s="101">
        <f t="shared" si="6"/>
        <v>5.8197885920722294</v>
      </c>
      <c r="R82" s="214">
        <f t="shared" si="7"/>
        <v>6.41174058118514</v>
      </c>
      <c r="S82" s="251">
        <v>0.22500000000000001</v>
      </c>
      <c r="T82" s="251">
        <v>0.189</v>
      </c>
      <c r="U82" s="251">
        <v>7.0000000000000001E-3</v>
      </c>
      <c r="V82" s="252">
        <v>4.2000000000000003E-2</v>
      </c>
      <c r="W82" s="101">
        <v>5</v>
      </c>
      <c r="X82" s="101">
        <v>5.25</v>
      </c>
      <c r="Y82" s="101">
        <v>5.6</v>
      </c>
      <c r="Z82" s="253">
        <v>200</v>
      </c>
      <c r="AA82" s="222">
        <v>166</v>
      </c>
      <c r="AB82" s="221">
        <v>199</v>
      </c>
      <c r="AC82" s="222">
        <v>153</v>
      </c>
      <c r="AD82" s="109">
        <v>137</v>
      </c>
      <c r="AE82" s="109">
        <v>118</v>
      </c>
      <c r="AF82" s="280"/>
      <c r="AG82" s="280"/>
      <c r="AH82" s="107"/>
      <c r="AI82" s="88"/>
      <c r="AJ82" s="88"/>
      <c r="AK82" s="88"/>
      <c r="AL82" s="88"/>
      <c r="AM82" s="88"/>
      <c r="AN82" s="88"/>
      <c r="AO82" s="107"/>
      <c r="AP82" s="88"/>
      <c r="AQ82" s="88"/>
      <c r="AR82" s="88"/>
      <c r="AS82" s="88"/>
      <c r="AT82" s="107"/>
      <c r="AU82" s="88"/>
      <c r="AV82" s="88"/>
      <c r="AW82" s="107"/>
    </row>
    <row r="83" spans="1:49" x14ac:dyDescent="0.25">
      <c r="A83" s="88"/>
      <c r="B83" s="88"/>
      <c r="C83" s="124" t="s">
        <v>78</v>
      </c>
      <c r="D83" s="191" t="s">
        <v>165</v>
      </c>
      <c r="E83" s="101">
        <v>4.75</v>
      </c>
      <c r="F83" s="101">
        <v>5</v>
      </c>
      <c r="G83" s="101">
        <v>5.25</v>
      </c>
      <c r="H83" s="101">
        <v>5.2258010126437346</v>
      </c>
      <c r="I83" s="101">
        <v>5.598381019015843</v>
      </c>
      <c r="J83" s="101">
        <v>5.9257670466025569</v>
      </c>
      <c r="K83" s="248">
        <f t="shared" si="8"/>
        <v>7.1296248263310824E-2</v>
      </c>
      <c r="L83" s="56">
        <f t="shared" si="9"/>
        <v>5.8478697050931672E-2</v>
      </c>
      <c r="M83" s="100">
        <v>0.13050041523220049</v>
      </c>
      <c r="N83" s="101">
        <v>0.13428505635154669</v>
      </c>
      <c r="O83" s="64">
        <f t="shared" si="10"/>
        <v>5.3426002051607302</v>
      </c>
      <c r="P83" s="65">
        <f t="shared" si="11"/>
        <v>5.8541618328709557</v>
      </c>
      <c r="Q83" s="101">
        <f t="shared" si="6"/>
        <v>5.6625683361535257</v>
      </c>
      <c r="R83" s="214">
        <f t="shared" si="7"/>
        <v>6.1889657570515881</v>
      </c>
      <c r="S83" s="251">
        <v>2.5000000000000001E-2</v>
      </c>
      <c r="T83" s="251">
        <v>0.80400000000000005</v>
      </c>
      <c r="U83" s="251">
        <v>5.7000000000000002E-2</v>
      </c>
      <c r="V83" s="252">
        <v>0.158</v>
      </c>
      <c r="W83" s="101">
        <v>5.4</v>
      </c>
      <c r="X83" s="101">
        <v>5.5</v>
      </c>
      <c r="Y83" s="101">
        <v>6</v>
      </c>
      <c r="Z83" s="253">
        <v>125</v>
      </c>
      <c r="AA83" s="222">
        <v>131</v>
      </c>
      <c r="AB83" s="221">
        <v>108</v>
      </c>
      <c r="AC83" s="222">
        <v>85</v>
      </c>
      <c r="AD83" s="109">
        <v>74</v>
      </c>
      <c r="AE83" s="109">
        <v>48</v>
      </c>
      <c r="AF83" s="280"/>
      <c r="AG83" s="280"/>
      <c r="AH83" s="107"/>
      <c r="AI83" s="88"/>
      <c r="AJ83" s="88"/>
      <c r="AK83" s="88"/>
      <c r="AL83" s="88"/>
      <c r="AM83" s="88"/>
      <c r="AN83" s="88"/>
      <c r="AO83" s="107"/>
      <c r="AP83" s="88"/>
      <c r="AQ83" s="88"/>
      <c r="AR83" s="88"/>
      <c r="AS83" s="88"/>
      <c r="AT83" s="107"/>
      <c r="AU83" s="88"/>
      <c r="AV83" s="88"/>
      <c r="AW83" s="107"/>
    </row>
    <row r="84" spans="1:49" x14ac:dyDescent="0.25">
      <c r="A84" s="88"/>
      <c r="B84" s="88"/>
      <c r="C84" s="124" t="s">
        <v>78</v>
      </c>
      <c r="D84" s="191" t="s">
        <v>166</v>
      </c>
      <c r="E84" s="101">
        <v>5</v>
      </c>
      <c r="F84" s="101">
        <v>5.25</v>
      </c>
      <c r="G84" s="101">
        <v>5.5</v>
      </c>
      <c r="H84" s="101">
        <v>5.9340335345660549</v>
      </c>
      <c r="I84" s="101">
        <v>6.3160370737383538</v>
      </c>
      <c r="J84" s="101">
        <v>6.465801841464911</v>
      </c>
      <c r="K84" s="248">
        <f t="shared" si="8"/>
        <v>6.4375021972341129E-2</v>
      </c>
      <c r="L84" s="56">
        <f t="shared" si="9"/>
        <v>2.3711825307243473E-2</v>
      </c>
      <c r="M84" s="100">
        <v>0.15603618816256909</v>
      </c>
      <c r="N84" s="101">
        <v>0.1157516253155785</v>
      </c>
      <c r="O84" s="64">
        <f t="shared" si="10"/>
        <v>6.0102061449397182</v>
      </c>
      <c r="P84" s="65">
        <f t="shared" si="11"/>
        <v>6.6218680025369894</v>
      </c>
      <c r="Q84" s="101">
        <f t="shared" si="6"/>
        <v>6.2389286558463768</v>
      </c>
      <c r="R84" s="214">
        <f t="shared" si="7"/>
        <v>6.6926750270834452</v>
      </c>
      <c r="S84" s="251">
        <v>4.5999999999999999E-2</v>
      </c>
      <c r="T84" s="251">
        <v>0.26900000000000002</v>
      </c>
      <c r="U84" s="251">
        <v>0.40300000000000002</v>
      </c>
      <c r="V84" s="252">
        <v>0.496</v>
      </c>
      <c r="W84" s="101">
        <v>5.5</v>
      </c>
      <c r="X84" s="101">
        <v>6</v>
      </c>
      <c r="Y84" s="101">
        <v>6</v>
      </c>
      <c r="Z84" s="253">
        <v>259</v>
      </c>
      <c r="AA84" s="222">
        <v>296</v>
      </c>
      <c r="AB84" s="221">
        <v>302</v>
      </c>
      <c r="AC84" s="222">
        <v>236</v>
      </c>
      <c r="AD84" s="109">
        <v>245</v>
      </c>
      <c r="AE84" s="109">
        <v>244</v>
      </c>
      <c r="AF84" s="280"/>
      <c r="AG84" s="280"/>
      <c r="AH84" s="107"/>
      <c r="AI84" s="88"/>
      <c r="AJ84" s="88"/>
      <c r="AK84" s="88"/>
      <c r="AL84" s="88"/>
      <c r="AM84" s="88"/>
      <c r="AN84" s="88"/>
      <c r="AO84" s="107"/>
      <c r="AP84" s="88"/>
      <c r="AQ84" s="88"/>
      <c r="AR84" s="88"/>
      <c r="AS84" s="88"/>
      <c r="AT84" s="107"/>
      <c r="AU84" s="88"/>
      <c r="AV84" s="88"/>
      <c r="AW84" s="107"/>
    </row>
    <row r="85" spans="1:49" x14ac:dyDescent="0.25">
      <c r="A85" s="88"/>
      <c r="B85" s="88"/>
      <c r="C85" s="124" t="s">
        <v>78</v>
      </c>
      <c r="D85" s="191" t="s">
        <v>167</v>
      </c>
      <c r="E85" s="101">
        <v>5.5</v>
      </c>
      <c r="F85" s="101">
        <v>5.75</v>
      </c>
      <c r="G85" s="101">
        <v>6.25</v>
      </c>
      <c r="H85" s="101">
        <v>6.2544577075118646</v>
      </c>
      <c r="I85" s="101">
        <v>6.6677887537514433</v>
      </c>
      <c r="J85" s="101">
        <v>6.9647255377771327</v>
      </c>
      <c r="K85" s="248">
        <f t="shared" si="8"/>
        <v>6.6085832788213006E-2</v>
      </c>
      <c r="L85" s="56">
        <f t="shared" si="9"/>
        <v>4.4533022114509269E-2</v>
      </c>
      <c r="M85" s="100">
        <v>0.16738913960964991</v>
      </c>
      <c r="N85" s="101">
        <v>9.9931431402902074E-2</v>
      </c>
      <c r="O85" s="64">
        <f t="shared" si="10"/>
        <v>6.3397060401165293</v>
      </c>
      <c r="P85" s="65">
        <f t="shared" si="11"/>
        <v>6.9958714673863573</v>
      </c>
      <c r="Q85" s="101">
        <f t="shared" si="6"/>
        <v>6.7688599322274445</v>
      </c>
      <c r="R85" s="214">
        <f t="shared" si="7"/>
        <v>7.1605911433268208</v>
      </c>
      <c r="S85" s="251">
        <v>1.4E-2</v>
      </c>
      <c r="T85" s="251">
        <v>0.27700000000000002</v>
      </c>
      <c r="U85" s="251">
        <v>5.6000000000000001E-2</v>
      </c>
      <c r="V85" s="252">
        <v>0.29799999999999999</v>
      </c>
      <c r="W85" s="101">
        <v>6</v>
      </c>
      <c r="X85" s="101">
        <v>6.5</v>
      </c>
      <c r="Y85" s="101">
        <v>6.6</v>
      </c>
      <c r="Z85" s="253">
        <v>215</v>
      </c>
      <c r="AA85" s="222">
        <v>267</v>
      </c>
      <c r="AB85" s="221">
        <v>259</v>
      </c>
      <c r="AC85" s="222">
        <v>210</v>
      </c>
      <c r="AD85" s="109">
        <v>193</v>
      </c>
      <c r="AE85" s="109">
        <v>272</v>
      </c>
      <c r="AF85" s="280"/>
      <c r="AG85" s="280"/>
      <c r="AH85" s="107"/>
      <c r="AI85" s="88"/>
      <c r="AJ85" s="88"/>
      <c r="AK85" s="88"/>
      <c r="AL85" s="88"/>
      <c r="AM85" s="88"/>
      <c r="AN85" s="88"/>
      <c r="AO85" s="107"/>
      <c r="AP85" s="88"/>
      <c r="AQ85" s="88"/>
      <c r="AR85" s="88"/>
      <c r="AS85" s="88"/>
      <c r="AT85" s="107"/>
      <c r="AU85" s="88"/>
      <c r="AV85" s="88"/>
      <c r="AW85" s="107"/>
    </row>
    <row r="86" spans="1:49" x14ac:dyDescent="0.25">
      <c r="A86" s="88"/>
      <c r="B86" s="88"/>
      <c r="C86" s="124" t="s">
        <v>78</v>
      </c>
      <c r="D86" s="191" t="s">
        <v>168</v>
      </c>
      <c r="E86" s="101">
        <v>4.5</v>
      </c>
      <c r="F86" s="101">
        <v>4.75</v>
      </c>
      <c r="G86" s="101">
        <v>5</v>
      </c>
      <c r="H86" s="101">
        <v>5.5709120742074179</v>
      </c>
      <c r="I86" s="101">
        <v>5.5609689880256399</v>
      </c>
      <c r="J86" s="101">
        <v>6.0087162216685774</v>
      </c>
      <c r="K86" s="248">
        <f t="shared" si="8"/>
        <v>-1.784821955423288E-3</v>
      </c>
      <c r="L86" s="56">
        <f t="shared" si="9"/>
        <v>8.0516045783939116E-2</v>
      </c>
      <c r="M86" s="100">
        <v>0.1486456984645512</v>
      </c>
      <c r="N86" s="101">
        <v>0.35714138412394641</v>
      </c>
      <c r="O86" s="64">
        <f t="shared" si="10"/>
        <v>5.2696234190351197</v>
      </c>
      <c r="P86" s="65">
        <f t="shared" si="11"/>
        <v>5.8523145570161601</v>
      </c>
      <c r="Q86" s="101">
        <f t="shared" si="6"/>
        <v>5.3087191087856427</v>
      </c>
      <c r="R86" s="214">
        <f t="shared" si="7"/>
        <v>6.7087133345515122</v>
      </c>
      <c r="S86" s="251">
        <v>0.97599999999999998</v>
      </c>
      <c r="T86" s="251">
        <v>0.125</v>
      </c>
      <c r="U86" s="251">
        <v>0.223</v>
      </c>
      <c r="V86" s="252">
        <v>0.379</v>
      </c>
      <c r="W86" s="101">
        <v>5</v>
      </c>
      <c r="X86" s="101">
        <v>5.5</v>
      </c>
      <c r="Y86" s="101">
        <v>5.5</v>
      </c>
      <c r="Z86" s="253">
        <v>40</v>
      </c>
      <c r="AA86" s="222">
        <v>33</v>
      </c>
      <c r="AB86" s="221">
        <v>46</v>
      </c>
      <c r="AC86" s="222">
        <v>32</v>
      </c>
      <c r="AD86" s="109">
        <v>34</v>
      </c>
      <c r="AE86" s="109">
        <v>15</v>
      </c>
      <c r="AF86" s="280"/>
      <c r="AG86" s="280"/>
      <c r="AH86" s="107"/>
      <c r="AI86" s="88"/>
      <c r="AJ86" s="88"/>
      <c r="AK86" s="88"/>
      <c r="AL86" s="88"/>
      <c r="AM86" s="88"/>
      <c r="AN86" s="88"/>
      <c r="AO86" s="107"/>
      <c r="AP86" s="88"/>
      <c r="AQ86" s="88"/>
      <c r="AR86" s="88"/>
      <c r="AS86" s="88"/>
      <c r="AT86" s="107"/>
      <c r="AU86" s="88"/>
      <c r="AV86" s="88"/>
      <c r="AW86" s="107"/>
    </row>
    <row r="87" spans="1:49" x14ac:dyDescent="0.25">
      <c r="A87" s="88"/>
      <c r="B87" s="88"/>
      <c r="C87" s="124" t="s">
        <v>78</v>
      </c>
      <c r="D87" s="191" t="s">
        <v>169</v>
      </c>
      <c r="E87" s="101">
        <v>4.25</v>
      </c>
      <c r="F87" s="101">
        <v>4.5</v>
      </c>
      <c r="G87" s="101">
        <v>4.5</v>
      </c>
      <c r="H87" s="101">
        <v>5.1666869338552726</v>
      </c>
      <c r="I87" s="101">
        <v>5.346565372357734</v>
      </c>
      <c r="J87" s="101">
        <v>5.6395618785011532</v>
      </c>
      <c r="K87" s="248">
        <f t="shared" si="8"/>
        <v>3.4815045077298601E-2</v>
      </c>
      <c r="L87" s="56">
        <f t="shared" si="9"/>
        <v>5.4800883508923315E-2</v>
      </c>
      <c r="M87" s="100">
        <v>0.13782596666956709</v>
      </c>
      <c r="N87" s="101">
        <v>0.1639583449103531</v>
      </c>
      <c r="O87" s="64">
        <f t="shared" si="10"/>
        <v>5.0764264776853825</v>
      </c>
      <c r="P87" s="65">
        <f t="shared" si="11"/>
        <v>5.6167042670300855</v>
      </c>
      <c r="Q87" s="101">
        <f t="shared" si="6"/>
        <v>5.3182035224768613</v>
      </c>
      <c r="R87" s="214">
        <f t="shared" si="7"/>
        <v>5.9609202345254451</v>
      </c>
      <c r="S87" s="251">
        <v>0.39400000000000002</v>
      </c>
      <c r="T87" s="251">
        <v>0.1</v>
      </c>
      <c r="U87" s="251">
        <v>0.157</v>
      </c>
      <c r="V87" s="252">
        <v>0.153</v>
      </c>
      <c r="W87" s="101">
        <v>4.75</v>
      </c>
      <c r="X87" s="101">
        <v>5</v>
      </c>
      <c r="Y87" s="101">
        <v>5.25</v>
      </c>
      <c r="Z87" s="253">
        <v>250</v>
      </c>
      <c r="AA87" s="222">
        <v>187</v>
      </c>
      <c r="AB87" s="221">
        <v>222</v>
      </c>
      <c r="AC87" s="222">
        <v>162</v>
      </c>
      <c r="AD87" s="109">
        <v>165</v>
      </c>
      <c r="AE87" s="109">
        <v>121</v>
      </c>
      <c r="AF87" s="280"/>
      <c r="AG87" s="280"/>
      <c r="AH87" s="107"/>
      <c r="AI87" s="88"/>
      <c r="AJ87" s="88"/>
      <c r="AK87" s="88"/>
      <c r="AL87" s="88"/>
      <c r="AM87" s="88"/>
      <c r="AN87" s="88"/>
      <c r="AO87" s="107"/>
      <c r="AP87" s="88"/>
      <c r="AQ87" s="88"/>
      <c r="AR87" s="88"/>
      <c r="AS87" s="88"/>
      <c r="AT87" s="107"/>
      <c r="AU87" s="88"/>
      <c r="AV87" s="88"/>
      <c r="AW87" s="107"/>
    </row>
    <row r="88" spans="1:49" x14ac:dyDescent="0.25">
      <c r="A88" s="88"/>
      <c r="B88" s="88"/>
      <c r="C88" s="124" t="s">
        <v>78</v>
      </c>
      <c r="D88" s="191" t="s">
        <v>170</v>
      </c>
      <c r="E88" s="101">
        <v>4.5</v>
      </c>
      <c r="F88" s="101">
        <v>4.5</v>
      </c>
      <c r="G88" s="101">
        <v>4.75</v>
      </c>
      <c r="H88" s="101">
        <v>4.756094291100192</v>
      </c>
      <c r="I88" s="101">
        <v>5.6931070736666678</v>
      </c>
      <c r="J88" s="101">
        <v>5.7355623417058128</v>
      </c>
      <c r="K88" s="248">
        <f t="shared" si="8"/>
        <v>0.19701307947570634</v>
      </c>
      <c r="L88" s="56">
        <f t="shared" si="9"/>
        <v>7.4573106547601853E-3</v>
      </c>
      <c r="M88" s="100">
        <v>0.51032523409222297</v>
      </c>
      <c r="N88" s="101">
        <v>0.38556564022004669</v>
      </c>
      <c r="O88" s="64">
        <f t="shared" si="10"/>
        <v>4.692869614845911</v>
      </c>
      <c r="P88" s="65">
        <f t="shared" si="11"/>
        <v>6.6933445324874246</v>
      </c>
      <c r="Q88" s="101">
        <f t="shared" si="6"/>
        <v>4.9798536868745211</v>
      </c>
      <c r="R88" s="214">
        <f t="shared" si="7"/>
        <v>6.4912709965371045</v>
      </c>
      <c r="S88" s="251">
        <v>1.2999999999999999E-2</v>
      </c>
      <c r="T88" s="251">
        <v>0.219</v>
      </c>
      <c r="U88" s="251">
        <v>0.93</v>
      </c>
      <c r="V88" s="252">
        <v>0.91600000000000004</v>
      </c>
      <c r="W88" s="101">
        <v>4.5999999999999996</v>
      </c>
      <c r="X88" s="101">
        <v>5.5</v>
      </c>
      <c r="Y88" s="101">
        <v>5.5</v>
      </c>
      <c r="Z88" s="253">
        <v>49</v>
      </c>
      <c r="AA88" s="222">
        <v>59</v>
      </c>
      <c r="AB88" s="221">
        <v>64</v>
      </c>
      <c r="AC88" s="222">
        <v>47</v>
      </c>
      <c r="AD88" s="109">
        <v>40</v>
      </c>
      <c r="AE88" s="109">
        <v>29</v>
      </c>
      <c r="AF88" s="280"/>
      <c r="AG88" s="280"/>
      <c r="AH88" s="107"/>
      <c r="AI88" s="88"/>
      <c r="AJ88" s="88"/>
      <c r="AK88" s="88"/>
      <c r="AL88" s="88"/>
      <c r="AM88" s="88"/>
      <c r="AN88" s="88"/>
      <c r="AO88" s="107"/>
      <c r="AP88" s="88"/>
      <c r="AQ88" s="88"/>
      <c r="AR88" s="88"/>
      <c r="AS88" s="88"/>
      <c r="AT88" s="107"/>
      <c r="AU88" s="88"/>
      <c r="AV88" s="88"/>
      <c r="AW88" s="107"/>
    </row>
    <row r="89" spans="1:49" x14ac:dyDescent="0.25">
      <c r="A89" s="88"/>
      <c r="B89" s="88"/>
      <c r="C89" s="124" t="s">
        <v>78</v>
      </c>
      <c r="D89" s="191" t="s">
        <v>171</v>
      </c>
      <c r="E89" s="101">
        <v>5.25</v>
      </c>
      <c r="F89" s="101">
        <v>5.25</v>
      </c>
      <c r="G89" s="101">
        <v>5.75</v>
      </c>
      <c r="H89" s="101">
        <v>6.228366235041868</v>
      </c>
      <c r="I89" s="101">
        <v>6.5413637061822127</v>
      </c>
      <c r="J89" s="101">
        <v>6.8010340352488328</v>
      </c>
      <c r="K89" s="248">
        <f t="shared" si="8"/>
        <v>5.0253543116871802E-2</v>
      </c>
      <c r="L89" s="56">
        <f t="shared" si="9"/>
        <v>3.9696665822327892E-2</v>
      </c>
      <c r="M89" s="100">
        <v>0.42731103947146493</v>
      </c>
      <c r="N89" s="101">
        <v>0.28481528340446632</v>
      </c>
      <c r="O89" s="64">
        <f t="shared" si="10"/>
        <v>5.703834068818141</v>
      </c>
      <c r="P89" s="65">
        <f t="shared" si="11"/>
        <v>7.3788933435462845</v>
      </c>
      <c r="Q89" s="101">
        <f t="shared" si="6"/>
        <v>6.2427960797760784</v>
      </c>
      <c r="R89" s="214">
        <f t="shared" si="7"/>
        <v>7.3592719907215871</v>
      </c>
      <c r="S89" s="251">
        <v>0.499</v>
      </c>
      <c r="T89" s="251">
        <v>0.432</v>
      </c>
      <c r="U89" s="251">
        <v>0.55900000000000005</v>
      </c>
      <c r="V89" s="252">
        <v>0.42499999999999999</v>
      </c>
      <c r="W89" s="101">
        <v>6</v>
      </c>
      <c r="X89" s="101">
        <v>6</v>
      </c>
      <c r="Y89" s="101">
        <v>6.5</v>
      </c>
      <c r="Z89" s="253">
        <v>50</v>
      </c>
      <c r="AA89" s="222">
        <v>52</v>
      </c>
      <c r="AB89" s="221">
        <v>47</v>
      </c>
      <c r="AC89" s="222">
        <v>47</v>
      </c>
      <c r="AD89" s="109">
        <v>37</v>
      </c>
      <c r="AE89" s="109">
        <v>23</v>
      </c>
      <c r="AF89" s="280"/>
      <c r="AG89" s="280"/>
      <c r="AH89" s="107"/>
      <c r="AI89" s="88"/>
      <c r="AJ89" s="88"/>
      <c r="AK89" s="88"/>
      <c r="AL89" s="88"/>
      <c r="AM89" s="88"/>
      <c r="AN89" s="88"/>
      <c r="AO89" s="107"/>
      <c r="AP89" s="88"/>
      <c r="AQ89" s="88"/>
      <c r="AR89" s="88"/>
      <c r="AS89" s="88"/>
      <c r="AT89" s="107"/>
      <c r="AU89" s="88"/>
      <c r="AV89" s="88"/>
      <c r="AW89" s="107"/>
    </row>
    <row r="90" spans="1:49" x14ac:dyDescent="0.25">
      <c r="A90" s="88"/>
      <c r="B90" s="88"/>
      <c r="C90" s="124" t="s">
        <v>78</v>
      </c>
      <c r="D90" s="191" t="s">
        <v>172</v>
      </c>
      <c r="E90" s="101">
        <v>4.5</v>
      </c>
      <c r="F90" s="101">
        <v>4.25</v>
      </c>
      <c r="G90" s="101">
        <v>5</v>
      </c>
      <c r="H90" s="101">
        <v>5.2156364110204567</v>
      </c>
      <c r="I90" s="101">
        <v>5.5436719164705739</v>
      </c>
      <c r="J90" s="101">
        <v>6.0814213501648684</v>
      </c>
      <c r="K90" s="248">
        <f t="shared" si="8"/>
        <v>6.2894626772102002E-2</v>
      </c>
      <c r="L90" s="56">
        <f t="shared" si="9"/>
        <v>9.7002391518987485E-2</v>
      </c>
      <c r="M90" s="100">
        <v>0.16157035926820701</v>
      </c>
      <c r="N90" s="101">
        <v>0.2127757719268365</v>
      </c>
      <c r="O90" s="64">
        <f t="shared" si="10"/>
        <v>5.2269940123048881</v>
      </c>
      <c r="P90" s="65">
        <f t="shared" si="11"/>
        <v>5.8603498206362596</v>
      </c>
      <c r="Q90" s="101">
        <f t="shared" si="6"/>
        <v>5.6643808371882685</v>
      </c>
      <c r="R90" s="214">
        <f t="shared" si="7"/>
        <v>6.4984618631414683</v>
      </c>
      <c r="S90" s="251">
        <v>0.13</v>
      </c>
      <c r="T90" s="251">
        <v>0.45600000000000002</v>
      </c>
      <c r="U90" s="251">
        <v>5.8000000000000003E-2</v>
      </c>
      <c r="V90" s="252">
        <v>6.0999999999999999E-2</v>
      </c>
      <c r="W90" s="101">
        <v>4.83</v>
      </c>
      <c r="X90" s="101">
        <v>5</v>
      </c>
      <c r="Y90" s="101">
        <v>5.5</v>
      </c>
      <c r="Z90" s="253">
        <v>205</v>
      </c>
      <c r="AA90" s="222">
        <v>203</v>
      </c>
      <c r="AB90" s="221">
        <v>198</v>
      </c>
      <c r="AC90" s="222">
        <v>144</v>
      </c>
      <c r="AD90" s="109">
        <v>141</v>
      </c>
      <c r="AE90" s="109">
        <v>116</v>
      </c>
      <c r="AF90" s="280"/>
      <c r="AG90" s="280"/>
      <c r="AH90" s="107"/>
      <c r="AI90" s="88"/>
      <c r="AJ90" s="88"/>
      <c r="AK90" s="88"/>
      <c r="AL90" s="88"/>
      <c r="AM90" s="88"/>
      <c r="AN90" s="88"/>
      <c r="AO90" s="107"/>
      <c r="AP90" s="88"/>
      <c r="AQ90" s="88"/>
      <c r="AR90" s="88"/>
      <c r="AS90" s="88"/>
      <c r="AT90" s="107"/>
      <c r="AU90" s="88"/>
      <c r="AV90" s="88"/>
      <c r="AW90" s="107"/>
    </row>
    <row r="91" spans="1:49" x14ac:dyDescent="0.25">
      <c r="A91" s="88"/>
      <c r="B91" s="88"/>
      <c r="C91" s="124" t="s">
        <v>78</v>
      </c>
      <c r="D91" s="191" t="s">
        <v>173</v>
      </c>
      <c r="E91" s="101">
        <v>4.75</v>
      </c>
      <c r="F91" s="101">
        <v>4.75</v>
      </c>
      <c r="G91" s="101">
        <v>5.25</v>
      </c>
      <c r="H91" s="101">
        <v>5.3012090238844083</v>
      </c>
      <c r="I91" s="101">
        <v>6.6186345361424639</v>
      </c>
      <c r="J91" s="101">
        <v>6.9104256856980806</v>
      </c>
      <c r="K91" s="248">
        <f t="shared" si="8"/>
        <v>0.24851416088715639</v>
      </c>
      <c r="L91" s="56">
        <f t="shared" si="9"/>
        <v>4.4086306316239332E-2</v>
      </c>
      <c r="M91" s="100">
        <v>0.55781374545814888</v>
      </c>
      <c r="N91" s="101">
        <v>0.39464144463358791</v>
      </c>
      <c r="O91" s="64">
        <f t="shared" si="10"/>
        <v>5.5253195950444915</v>
      </c>
      <c r="P91" s="65">
        <f t="shared" si="11"/>
        <v>7.7119494772404362</v>
      </c>
      <c r="Q91" s="101">
        <f t="shared" si="6"/>
        <v>6.1369284542162479</v>
      </c>
      <c r="R91" s="214">
        <f t="shared" si="7"/>
        <v>7.6839229171799133</v>
      </c>
      <c r="S91" s="251">
        <v>4.9000000000000002E-2</v>
      </c>
      <c r="T91" s="251">
        <v>0.40500000000000003</v>
      </c>
      <c r="U91" s="251">
        <v>0.71399999999999997</v>
      </c>
      <c r="V91" s="252">
        <v>0.52400000000000002</v>
      </c>
      <c r="W91" s="101">
        <v>5</v>
      </c>
      <c r="X91" s="101">
        <v>5.5</v>
      </c>
      <c r="Y91" s="101">
        <v>6</v>
      </c>
      <c r="Z91" s="253">
        <v>46</v>
      </c>
      <c r="AA91" s="222">
        <v>37</v>
      </c>
      <c r="AB91" s="221">
        <v>38</v>
      </c>
      <c r="AC91" s="222">
        <v>32</v>
      </c>
      <c r="AD91" s="109">
        <v>29</v>
      </c>
      <c r="AE91" s="109">
        <v>26</v>
      </c>
      <c r="AF91" s="280"/>
      <c r="AG91" s="280"/>
      <c r="AH91" s="107"/>
      <c r="AI91" s="88"/>
      <c r="AJ91" s="88"/>
      <c r="AK91" s="88"/>
      <c r="AL91" s="88"/>
      <c r="AM91" s="88"/>
      <c r="AN91" s="88"/>
      <c r="AO91" s="107"/>
      <c r="AP91" s="88"/>
      <c r="AQ91" s="88"/>
      <c r="AR91" s="88"/>
      <c r="AS91" s="88"/>
      <c r="AT91" s="107"/>
      <c r="AU91" s="88"/>
      <c r="AV91" s="88"/>
      <c r="AW91" s="107"/>
    </row>
    <row r="92" spans="1:49" x14ac:dyDescent="0.25">
      <c r="A92" s="88"/>
      <c r="B92" s="88"/>
      <c r="C92" s="124" t="s">
        <v>79</v>
      </c>
      <c r="D92" s="191" t="s">
        <v>174</v>
      </c>
      <c r="E92" s="101">
        <v>5.25</v>
      </c>
      <c r="F92" s="101">
        <v>6.75</v>
      </c>
      <c r="G92" s="101">
        <v>5.5</v>
      </c>
      <c r="H92" s="101">
        <v>6.7556551249641945</v>
      </c>
      <c r="I92" s="101">
        <v>6.5786958877344324</v>
      </c>
      <c r="J92" s="101">
        <v>6.4991702358564511</v>
      </c>
      <c r="K92" s="248">
        <f t="shared" si="8"/>
        <v>-2.6194237857975367E-2</v>
      </c>
      <c r="L92" s="56">
        <f t="shared" si="9"/>
        <v>-1.2088361163836714E-2</v>
      </c>
      <c r="M92" s="100">
        <v>0.83269907836026857</v>
      </c>
      <c r="N92" s="101">
        <v>0.37150033647360259</v>
      </c>
      <c r="O92" s="64">
        <f t="shared" si="10"/>
        <v>4.9466056941483059</v>
      </c>
      <c r="P92" s="65">
        <f t="shared" si="11"/>
        <v>8.210786081320558</v>
      </c>
      <c r="Q92" s="101">
        <f t="shared" si="6"/>
        <v>5.77102957636819</v>
      </c>
      <c r="R92" s="214">
        <f t="shared" si="7"/>
        <v>7.2273108953447123</v>
      </c>
      <c r="S92" s="251">
        <v>0.83699999999999997</v>
      </c>
      <c r="T92" s="251">
        <v>0.23</v>
      </c>
      <c r="U92" s="251">
        <v>0.91200000000000003</v>
      </c>
      <c r="V92" s="252">
        <v>0.99299999999999999</v>
      </c>
      <c r="W92" s="101">
        <v>6</v>
      </c>
      <c r="X92" s="101">
        <v>6</v>
      </c>
      <c r="Y92" s="101">
        <v>6.33</v>
      </c>
      <c r="Z92" s="253">
        <v>29</v>
      </c>
      <c r="AA92" s="222">
        <v>33</v>
      </c>
      <c r="AB92" s="221">
        <v>31</v>
      </c>
      <c r="AC92" s="222">
        <v>12</v>
      </c>
      <c r="AD92" s="109">
        <v>14</v>
      </c>
      <c r="AE92" s="109">
        <v>17</v>
      </c>
      <c r="AF92" s="280"/>
      <c r="AG92" s="280"/>
      <c r="AH92" s="107"/>
      <c r="AI92" s="88"/>
      <c r="AJ92" s="88"/>
      <c r="AK92" s="88"/>
      <c r="AL92" s="88"/>
      <c r="AM92" s="88"/>
      <c r="AN92" s="88"/>
      <c r="AO92" s="107"/>
      <c r="AP92" s="88"/>
      <c r="AQ92" s="88"/>
      <c r="AR92" s="88"/>
      <c r="AS92" s="88"/>
      <c r="AT92" s="107"/>
      <c r="AU92" s="88"/>
      <c r="AV92" s="88"/>
      <c r="AW92" s="107"/>
    </row>
    <row r="93" spans="1:49" x14ac:dyDescent="0.25">
      <c r="A93" s="88"/>
      <c r="B93" s="88"/>
      <c r="C93" s="124" t="s">
        <v>79</v>
      </c>
      <c r="D93" s="191" t="s">
        <v>175</v>
      </c>
      <c r="E93" s="101">
        <v>6.75</v>
      </c>
      <c r="F93" s="101">
        <v>6.75</v>
      </c>
      <c r="G93" s="101">
        <v>7.25</v>
      </c>
      <c r="H93" s="101">
        <v>7.6008474873095224</v>
      </c>
      <c r="I93" s="101">
        <v>8.2810029127928182</v>
      </c>
      <c r="J93" s="101">
        <v>8.5711918641172549</v>
      </c>
      <c r="K93" s="248">
        <f t="shared" si="8"/>
        <v>8.9484156420569283E-2</v>
      </c>
      <c r="L93" s="56">
        <f t="shared" si="9"/>
        <v>3.5042730256276355E-2</v>
      </c>
      <c r="M93" s="100">
        <v>0.2913295222467927</v>
      </c>
      <c r="N93" s="101">
        <v>0.29818168790383842</v>
      </c>
      <c r="O93" s="64">
        <f t="shared" si="10"/>
        <v>7.7099970491891048</v>
      </c>
      <c r="P93" s="65">
        <f t="shared" si="11"/>
        <v>8.8520087763965325</v>
      </c>
      <c r="Q93" s="101">
        <f t="shared" si="6"/>
        <v>7.9867557558257314</v>
      </c>
      <c r="R93" s="214">
        <f t="shared" si="7"/>
        <v>9.1556279724087783</v>
      </c>
      <c r="S93" s="251">
        <v>6.3E-2</v>
      </c>
      <c r="T93" s="251">
        <v>0.70399999999999996</v>
      </c>
      <c r="U93" s="251">
        <v>0.52500000000000002</v>
      </c>
      <c r="V93" s="252">
        <v>0.68800000000000006</v>
      </c>
      <c r="W93" s="101">
        <v>7.5</v>
      </c>
      <c r="X93" s="101">
        <v>8</v>
      </c>
      <c r="Y93" s="101">
        <v>8.5</v>
      </c>
      <c r="Z93" s="253">
        <v>81</v>
      </c>
      <c r="AA93" s="222">
        <v>94</v>
      </c>
      <c r="AB93" s="221">
        <v>78</v>
      </c>
      <c r="AC93" s="222">
        <v>66</v>
      </c>
      <c r="AD93" s="109">
        <v>65</v>
      </c>
      <c r="AE93" s="109">
        <v>48</v>
      </c>
      <c r="AF93" s="280"/>
      <c r="AG93" s="280"/>
      <c r="AH93" s="107"/>
      <c r="AI93" s="88"/>
      <c r="AJ93" s="88"/>
      <c r="AK93" s="88"/>
      <c r="AL93" s="88"/>
      <c r="AM93" s="88"/>
      <c r="AN93" s="88"/>
      <c r="AO93" s="107"/>
      <c r="AP93" s="88"/>
      <c r="AQ93" s="88"/>
      <c r="AR93" s="88"/>
      <c r="AS93" s="88"/>
      <c r="AT93" s="107"/>
      <c r="AU93" s="88"/>
      <c r="AV93" s="88"/>
      <c r="AW93" s="107"/>
    </row>
    <row r="94" spans="1:49" x14ac:dyDescent="0.25">
      <c r="A94" s="88"/>
      <c r="B94" s="88"/>
      <c r="C94" s="124" t="s">
        <v>79</v>
      </c>
      <c r="D94" s="191" t="s">
        <v>176</v>
      </c>
      <c r="E94" s="101">
        <v>5.25</v>
      </c>
      <c r="F94" s="101">
        <v>5.5</v>
      </c>
      <c r="G94" s="101">
        <v>5.75</v>
      </c>
      <c r="H94" s="101">
        <v>6.1957761966474658</v>
      </c>
      <c r="I94" s="101">
        <v>6.3323707937156639</v>
      </c>
      <c r="J94" s="101">
        <v>6.493768568743282</v>
      </c>
      <c r="K94" s="248">
        <f t="shared" si="8"/>
        <v>2.2046405927655943E-2</v>
      </c>
      <c r="L94" s="56">
        <f t="shared" si="9"/>
        <v>2.5487732838985311E-2</v>
      </c>
      <c r="M94" s="100">
        <v>0.32428523991109531</v>
      </c>
      <c r="N94" s="101">
        <v>0.20705493481621251</v>
      </c>
      <c r="O94" s="64">
        <f t="shared" si="10"/>
        <v>5.6967717234899169</v>
      </c>
      <c r="P94" s="65">
        <f t="shared" si="11"/>
        <v>6.9679698639414109</v>
      </c>
      <c r="Q94" s="101">
        <f t="shared" si="6"/>
        <v>6.0879408965035058</v>
      </c>
      <c r="R94" s="214">
        <f t="shared" si="7"/>
        <v>6.8995962409830582</v>
      </c>
      <c r="S94" s="251">
        <v>0.71699999999999997</v>
      </c>
      <c r="T94" s="251">
        <v>0.11899999999999999</v>
      </c>
      <c r="U94" s="251">
        <v>0.64800000000000002</v>
      </c>
      <c r="V94" s="252">
        <v>0.70499999999999996</v>
      </c>
      <c r="W94" s="101">
        <v>6</v>
      </c>
      <c r="X94" s="101">
        <v>6</v>
      </c>
      <c r="Y94" s="101">
        <v>6.5</v>
      </c>
      <c r="Z94" s="253">
        <v>85</v>
      </c>
      <c r="AA94" s="222">
        <v>70</v>
      </c>
      <c r="AB94" s="221">
        <v>69</v>
      </c>
      <c r="AC94" s="222">
        <v>44</v>
      </c>
      <c r="AD94" s="109">
        <v>46</v>
      </c>
      <c r="AE94" s="109">
        <v>36</v>
      </c>
      <c r="AF94" s="280"/>
      <c r="AG94" s="280"/>
      <c r="AH94" s="107"/>
      <c r="AI94" s="88"/>
      <c r="AJ94" s="88"/>
      <c r="AK94" s="88"/>
      <c r="AL94" s="88"/>
      <c r="AM94" s="88"/>
      <c r="AN94" s="88"/>
      <c r="AO94" s="107"/>
      <c r="AP94" s="88"/>
      <c r="AQ94" s="88"/>
      <c r="AR94" s="88"/>
      <c r="AS94" s="88"/>
      <c r="AT94" s="107"/>
      <c r="AU94" s="88"/>
      <c r="AV94" s="88"/>
      <c r="AW94" s="107"/>
    </row>
    <row r="95" spans="1:49" x14ac:dyDescent="0.25">
      <c r="A95" s="88"/>
      <c r="B95" s="88"/>
      <c r="C95" s="124" t="s">
        <v>79</v>
      </c>
      <c r="D95" s="191" t="s">
        <v>177</v>
      </c>
      <c r="E95" s="101">
        <v>6.25</v>
      </c>
      <c r="F95" s="101">
        <v>6.25</v>
      </c>
      <c r="G95" s="101">
        <v>6.75</v>
      </c>
      <c r="H95" s="101">
        <v>8.0079177741055165</v>
      </c>
      <c r="I95" s="101">
        <v>7.2721510429720686</v>
      </c>
      <c r="J95" s="101">
        <v>9.9079561613325353</v>
      </c>
      <c r="K95" s="248">
        <f t="shared" si="8"/>
        <v>-9.18799058492622E-2</v>
      </c>
      <c r="L95" s="56">
        <f t="shared" si="9"/>
        <v>0.36245192141708249</v>
      </c>
      <c r="M95" s="100">
        <v>0.31121467321222018</v>
      </c>
      <c r="N95" s="101">
        <v>1.229540669425998</v>
      </c>
      <c r="O95" s="64">
        <f t="shared" si="10"/>
        <v>6.6621702834761169</v>
      </c>
      <c r="P95" s="65">
        <f t="shared" si="11"/>
        <v>7.8821318024680203</v>
      </c>
      <c r="Q95" s="101">
        <f t="shared" si="6"/>
        <v>7.4980564492575787</v>
      </c>
      <c r="R95" s="214">
        <f t="shared" si="7"/>
        <v>12.317855873407492</v>
      </c>
      <c r="S95" s="251">
        <v>0.26900000000000002</v>
      </c>
      <c r="T95" s="251">
        <v>6.7000000000000004E-2</v>
      </c>
      <c r="U95" s="251">
        <v>8.2000000000000003E-2</v>
      </c>
      <c r="V95" s="252">
        <v>0.125</v>
      </c>
      <c r="W95" s="101">
        <v>7.2</v>
      </c>
      <c r="X95" s="101">
        <v>7</v>
      </c>
      <c r="Y95" s="101">
        <v>8</v>
      </c>
      <c r="Z95" s="253">
        <v>38</v>
      </c>
      <c r="AA95" s="222">
        <v>58</v>
      </c>
      <c r="AB95" s="221">
        <v>41</v>
      </c>
      <c r="AC95" s="222">
        <v>38</v>
      </c>
      <c r="AD95" s="109">
        <v>39</v>
      </c>
      <c r="AE95" s="109">
        <v>22</v>
      </c>
      <c r="AF95" s="280"/>
      <c r="AG95" s="280"/>
      <c r="AH95" s="107"/>
      <c r="AI95" s="88"/>
      <c r="AJ95" s="88"/>
      <c r="AK95" s="88"/>
      <c r="AL95" s="88"/>
      <c r="AM95" s="88"/>
      <c r="AN95" s="88"/>
      <c r="AO95" s="107"/>
      <c r="AP95" s="88"/>
      <c r="AQ95" s="88"/>
      <c r="AR95" s="88"/>
      <c r="AS95" s="88"/>
      <c r="AT95" s="107"/>
      <c r="AU95" s="88"/>
      <c r="AV95" s="88"/>
      <c r="AW95" s="107"/>
    </row>
    <row r="96" spans="1:49" x14ac:dyDescent="0.25">
      <c r="A96" s="88"/>
      <c r="B96" s="88"/>
      <c r="C96" s="124" t="s">
        <v>79</v>
      </c>
      <c r="D96" s="191" t="s">
        <v>178</v>
      </c>
      <c r="E96" s="101">
        <v>6.25</v>
      </c>
      <c r="F96" s="101">
        <v>6</v>
      </c>
      <c r="G96" s="101">
        <v>6.5</v>
      </c>
      <c r="H96" s="101">
        <v>6.5944309795555753</v>
      </c>
      <c r="I96" s="101">
        <v>6.9316022699576889</v>
      </c>
      <c r="J96" s="101">
        <v>7.5695880245692182</v>
      </c>
      <c r="K96" s="248">
        <f t="shared" si="8"/>
        <v>5.1129701932953964E-2</v>
      </c>
      <c r="L96" s="56">
        <f t="shared" si="9"/>
        <v>9.2040156051166999E-2</v>
      </c>
      <c r="M96" s="100">
        <v>0.18111661025776291</v>
      </c>
      <c r="N96" s="101">
        <v>0.2163921457319172</v>
      </c>
      <c r="O96" s="64">
        <f t="shared" si="10"/>
        <v>6.5766137138524741</v>
      </c>
      <c r="P96" s="65">
        <f t="shared" si="11"/>
        <v>7.2865908260629038</v>
      </c>
      <c r="Q96" s="101">
        <f t="shared" si="6"/>
        <v>7.1454594189346601</v>
      </c>
      <c r="R96" s="214">
        <f t="shared" si="7"/>
        <v>7.9937166302037763</v>
      </c>
      <c r="S96" s="251">
        <v>0.115</v>
      </c>
      <c r="T96" s="251">
        <v>0.14399999999999999</v>
      </c>
      <c r="U96" s="251">
        <v>3.5999999999999997E-2</v>
      </c>
      <c r="V96" s="252">
        <v>5.5E-2</v>
      </c>
      <c r="W96" s="101">
        <v>6.5</v>
      </c>
      <c r="X96" s="101">
        <v>6.7</v>
      </c>
      <c r="Y96" s="101">
        <v>7</v>
      </c>
      <c r="Z96" s="253">
        <v>109</v>
      </c>
      <c r="AA96" s="222">
        <v>79</v>
      </c>
      <c r="AB96" s="221">
        <v>93</v>
      </c>
      <c r="AC96" s="222">
        <v>86</v>
      </c>
      <c r="AD96" s="109">
        <v>82</v>
      </c>
      <c r="AE96" s="109">
        <v>60</v>
      </c>
      <c r="AF96" s="280"/>
      <c r="AG96" s="280"/>
      <c r="AH96" s="107"/>
      <c r="AI96" s="88"/>
      <c r="AJ96" s="88"/>
      <c r="AK96" s="88"/>
      <c r="AL96" s="88"/>
      <c r="AM96" s="88"/>
      <c r="AN96" s="88"/>
      <c r="AO96" s="107"/>
      <c r="AP96" s="88"/>
      <c r="AQ96" s="88"/>
      <c r="AR96" s="88"/>
      <c r="AS96" s="88"/>
      <c r="AT96" s="107"/>
      <c r="AU96" s="88"/>
      <c r="AV96" s="88"/>
      <c r="AW96" s="107"/>
    </row>
    <row r="97" spans="1:49" x14ac:dyDescent="0.25">
      <c r="A97" s="88"/>
      <c r="B97" s="88"/>
      <c r="C97" s="124" t="s">
        <v>79</v>
      </c>
      <c r="D97" s="191" t="s">
        <v>179</v>
      </c>
      <c r="E97" s="101">
        <v>8.25</v>
      </c>
      <c r="F97" s="101">
        <v>7.25</v>
      </c>
      <c r="G97" s="101">
        <v>8</v>
      </c>
      <c r="H97" s="101">
        <v>8.6210491820406148</v>
      </c>
      <c r="I97" s="101">
        <v>9.7487369975686935</v>
      </c>
      <c r="J97" s="101">
        <v>8.7099543853315726</v>
      </c>
      <c r="K97" s="248">
        <f t="shared" si="8"/>
        <v>0.13080633130794328</v>
      </c>
      <c r="L97" s="56">
        <f t="shared" si="9"/>
        <v>-0.10655560945958331</v>
      </c>
      <c r="M97" s="100">
        <v>0.87244838040458772</v>
      </c>
      <c r="N97" s="101">
        <v>0.92113056344562683</v>
      </c>
      <c r="O97" s="64">
        <f t="shared" si="10"/>
        <v>8.0387381719757016</v>
      </c>
      <c r="P97" s="65">
        <f t="shared" si="11"/>
        <v>11.458735823161685</v>
      </c>
      <c r="Q97" s="101">
        <f t="shared" si="6"/>
        <v>6.904538480978144</v>
      </c>
      <c r="R97" s="214">
        <f t="shared" si="7"/>
        <v>10.515370289685002</v>
      </c>
      <c r="S97" s="251">
        <v>0.29399999999999998</v>
      </c>
      <c r="T97" s="251">
        <v>0.57600000000000007</v>
      </c>
      <c r="U97" s="251">
        <v>0.36899999999999999</v>
      </c>
      <c r="V97" s="252">
        <v>0.191</v>
      </c>
      <c r="W97" s="101">
        <v>9</v>
      </c>
      <c r="X97" s="101">
        <v>10</v>
      </c>
      <c r="Y97" s="101">
        <v>8</v>
      </c>
      <c r="Z97" s="253">
        <v>25</v>
      </c>
      <c r="AA97" s="222">
        <v>29</v>
      </c>
      <c r="AB97" s="221">
        <v>25</v>
      </c>
      <c r="AC97" s="222">
        <v>16</v>
      </c>
      <c r="AD97" s="109">
        <v>18</v>
      </c>
      <c r="AE97" s="109">
        <v>14</v>
      </c>
      <c r="AF97" s="280"/>
      <c r="AG97" s="280"/>
      <c r="AH97" s="107"/>
      <c r="AI97" s="88"/>
      <c r="AJ97" s="88"/>
      <c r="AK97" s="88"/>
      <c r="AL97" s="88"/>
      <c r="AM97" s="88"/>
      <c r="AN97" s="88"/>
      <c r="AO97" s="107"/>
      <c r="AP97" s="88"/>
      <c r="AQ97" s="88"/>
      <c r="AR97" s="88"/>
      <c r="AS97" s="88"/>
      <c r="AT97" s="107"/>
      <c r="AU97" s="88"/>
      <c r="AV97" s="88"/>
      <c r="AW97" s="107"/>
    </row>
    <row r="98" spans="1:49" x14ac:dyDescent="0.25">
      <c r="A98" s="88"/>
      <c r="B98" s="88"/>
      <c r="C98" s="124" t="s">
        <v>79</v>
      </c>
      <c r="D98" s="191" t="s">
        <v>180</v>
      </c>
      <c r="E98" s="101">
        <v>5.75</v>
      </c>
      <c r="F98" s="101">
        <v>5.5</v>
      </c>
      <c r="G98" s="101">
        <v>6.25</v>
      </c>
      <c r="H98" s="101">
        <v>6.2502709290008065</v>
      </c>
      <c r="I98" s="101">
        <v>6.7833007149180924</v>
      </c>
      <c r="J98" s="101">
        <v>7.4430145282949773</v>
      </c>
      <c r="K98" s="248">
        <f t="shared" si="8"/>
        <v>8.5281068928398929E-2</v>
      </c>
      <c r="L98" s="56">
        <f t="shared" si="9"/>
        <v>9.7255575287413798E-2</v>
      </c>
      <c r="M98" s="100">
        <v>0.29082241667989872</v>
      </c>
      <c r="N98" s="101">
        <v>0.3455342522719887</v>
      </c>
      <c r="O98" s="64">
        <f t="shared" si="10"/>
        <v>6.2132887782254906</v>
      </c>
      <c r="P98" s="65">
        <f t="shared" si="11"/>
        <v>7.3533126516106941</v>
      </c>
      <c r="Q98" s="101">
        <f t="shared" si="6"/>
        <v>6.7657673938418794</v>
      </c>
      <c r="R98" s="214">
        <f t="shared" si="7"/>
        <v>8.1202616627480744</v>
      </c>
      <c r="S98" s="251">
        <v>8.6000000000000007E-2</v>
      </c>
      <c r="T98" s="251">
        <v>0.68</v>
      </c>
      <c r="U98" s="251">
        <v>0.13300000000000001</v>
      </c>
      <c r="V98" s="252">
        <v>0.14000000000000001</v>
      </c>
      <c r="W98" s="101">
        <v>6.03</v>
      </c>
      <c r="X98" s="101">
        <v>6.5</v>
      </c>
      <c r="Y98" s="101">
        <v>7</v>
      </c>
      <c r="Z98" s="253">
        <v>93</v>
      </c>
      <c r="AA98" s="222">
        <v>86</v>
      </c>
      <c r="AB98" s="221">
        <v>80</v>
      </c>
      <c r="AC98" s="222">
        <v>66</v>
      </c>
      <c r="AD98" s="109">
        <v>61</v>
      </c>
      <c r="AE98" s="109">
        <v>43</v>
      </c>
      <c r="AF98" s="280"/>
      <c r="AG98" s="280"/>
      <c r="AH98" s="107"/>
      <c r="AI98" s="88"/>
      <c r="AJ98" s="88"/>
      <c r="AK98" s="88"/>
      <c r="AL98" s="88"/>
      <c r="AM98" s="88"/>
      <c r="AN98" s="88"/>
      <c r="AO98" s="107"/>
      <c r="AP98" s="88"/>
      <c r="AQ98" s="88"/>
      <c r="AR98" s="88"/>
      <c r="AS98" s="88"/>
      <c r="AT98" s="107"/>
      <c r="AU98" s="88"/>
      <c r="AV98" s="88"/>
      <c r="AW98" s="107"/>
    </row>
    <row r="99" spans="1:49" x14ac:dyDescent="0.25">
      <c r="A99" s="88"/>
      <c r="B99" s="88"/>
      <c r="C99" s="124" t="s">
        <v>79</v>
      </c>
      <c r="D99" s="191" t="s">
        <v>181</v>
      </c>
      <c r="E99" s="101">
        <v>6.25</v>
      </c>
      <c r="F99" s="101">
        <v>6.75</v>
      </c>
      <c r="G99" s="101">
        <v>7.25</v>
      </c>
      <c r="H99" s="101">
        <v>6.55163276850387</v>
      </c>
      <c r="I99" s="101">
        <v>7.6145691992417959</v>
      </c>
      <c r="J99" s="101">
        <v>7.842916318646302</v>
      </c>
      <c r="K99" s="248">
        <f t="shared" si="8"/>
        <v>0.16223992831952594</v>
      </c>
      <c r="L99" s="56">
        <f t="shared" si="9"/>
        <v>2.9988186255795357E-2</v>
      </c>
      <c r="M99" s="100">
        <v>0.41007542719198181</v>
      </c>
      <c r="N99" s="101">
        <v>0.69770539386990604</v>
      </c>
      <c r="O99" s="64">
        <f t="shared" si="10"/>
        <v>6.8108213619455116</v>
      </c>
      <c r="P99" s="65">
        <f t="shared" si="11"/>
        <v>8.4183170365380811</v>
      </c>
      <c r="Q99" s="101">
        <f t="shared" si="6"/>
        <v>6.4754137466612862</v>
      </c>
      <c r="R99" s="214">
        <f t="shared" si="7"/>
        <v>9.2104188906313169</v>
      </c>
      <c r="S99" s="251">
        <v>2.7E-2</v>
      </c>
      <c r="T99" s="251">
        <v>0.74</v>
      </c>
      <c r="U99" s="251">
        <v>0.753</v>
      </c>
      <c r="V99" s="252">
        <v>0.80600000000000005</v>
      </c>
      <c r="W99" s="101">
        <v>6.5</v>
      </c>
      <c r="X99" s="101">
        <v>7</v>
      </c>
      <c r="Y99" s="101">
        <v>7.5</v>
      </c>
      <c r="Z99" s="253">
        <v>68</v>
      </c>
      <c r="AA99" s="222">
        <v>75</v>
      </c>
      <c r="AB99" s="221">
        <v>62</v>
      </c>
      <c r="AC99" s="222">
        <v>50</v>
      </c>
      <c r="AD99" s="109">
        <v>59</v>
      </c>
      <c r="AE99" s="109">
        <v>23</v>
      </c>
      <c r="AF99" s="280"/>
      <c r="AG99" s="280"/>
      <c r="AH99" s="107"/>
      <c r="AI99" s="88"/>
      <c r="AJ99" s="88"/>
      <c r="AK99" s="88"/>
      <c r="AL99" s="88"/>
      <c r="AM99" s="88"/>
      <c r="AN99" s="88"/>
      <c r="AO99" s="107"/>
      <c r="AP99" s="88"/>
      <c r="AQ99" s="88"/>
      <c r="AR99" s="88"/>
      <c r="AS99" s="88"/>
      <c r="AT99" s="107"/>
      <c r="AU99" s="88"/>
      <c r="AV99" s="88"/>
      <c r="AW99" s="107"/>
    </row>
    <row r="100" spans="1:49" x14ac:dyDescent="0.25">
      <c r="A100" s="88"/>
      <c r="B100" s="88"/>
      <c r="C100" s="124" t="s">
        <v>79</v>
      </c>
      <c r="D100" s="191" t="s">
        <v>182</v>
      </c>
      <c r="E100" s="101">
        <v>6.5</v>
      </c>
      <c r="F100" s="101">
        <v>6.25</v>
      </c>
      <c r="G100" s="101">
        <v>6.5</v>
      </c>
      <c r="H100" s="101">
        <v>7.5303913073304871</v>
      </c>
      <c r="I100" s="101">
        <v>7.8003535763935519</v>
      </c>
      <c r="J100" s="101">
        <v>7.3710527048125396</v>
      </c>
      <c r="K100" s="248">
        <f t="shared" si="8"/>
        <v>3.5849699975122107E-2</v>
      </c>
      <c r="L100" s="56">
        <f t="shared" si="9"/>
        <v>-5.5036078477290862E-2</v>
      </c>
      <c r="M100" s="100">
        <v>0.57887788087818459</v>
      </c>
      <c r="N100" s="101">
        <v>0.3133566700408168</v>
      </c>
      <c r="O100" s="64">
        <f t="shared" si="10"/>
        <v>6.6657529298723102</v>
      </c>
      <c r="P100" s="65">
        <f t="shared" si="11"/>
        <v>8.9349542229147936</v>
      </c>
      <c r="Q100" s="101">
        <f t="shared" si="6"/>
        <v>6.7568736315325388</v>
      </c>
      <c r="R100" s="214">
        <f t="shared" si="7"/>
        <v>7.9852317780925404</v>
      </c>
      <c r="S100" s="251">
        <v>0.65100000000000002</v>
      </c>
      <c r="T100" s="251">
        <v>0.36899999999999999</v>
      </c>
      <c r="U100" s="251">
        <v>0.47</v>
      </c>
      <c r="V100" s="252">
        <v>0.52100000000000002</v>
      </c>
      <c r="W100" s="101">
        <v>7.02</v>
      </c>
      <c r="X100" s="101">
        <v>7</v>
      </c>
      <c r="Y100" s="101">
        <v>7.14</v>
      </c>
      <c r="Z100" s="253">
        <v>75</v>
      </c>
      <c r="AA100" s="222">
        <v>74</v>
      </c>
      <c r="AB100" s="221">
        <v>69</v>
      </c>
      <c r="AC100" s="222">
        <v>43</v>
      </c>
      <c r="AD100" s="109">
        <v>36</v>
      </c>
      <c r="AE100" s="109">
        <v>27</v>
      </c>
      <c r="AF100" s="280"/>
      <c r="AG100" s="280"/>
      <c r="AH100" s="107"/>
      <c r="AI100" s="88"/>
      <c r="AJ100" s="88"/>
      <c r="AK100" s="88"/>
      <c r="AL100" s="88"/>
      <c r="AM100" s="88"/>
      <c r="AN100" s="88"/>
      <c r="AO100" s="107"/>
      <c r="AP100" s="88"/>
      <c r="AQ100" s="88"/>
      <c r="AR100" s="88"/>
      <c r="AS100" s="88"/>
      <c r="AT100" s="107"/>
      <c r="AU100" s="88"/>
      <c r="AV100" s="88"/>
      <c r="AW100" s="107"/>
    </row>
    <row r="101" spans="1:49" x14ac:dyDescent="0.25">
      <c r="A101" s="88"/>
      <c r="B101" s="88"/>
      <c r="C101" s="124" t="s">
        <v>79</v>
      </c>
      <c r="D101" s="191" t="s">
        <v>183</v>
      </c>
      <c r="E101" s="101">
        <v>6.25</v>
      </c>
      <c r="F101" s="101">
        <v>5.75</v>
      </c>
      <c r="G101" s="101">
        <v>6</v>
      </c>
      <c r="H101" s="101">
        <v>6.4894040807148414</v>
      </c>
      <c r="I101" s="101">
        <v>7.0206197258011924</v>
      </c>
      <c r="J101" s="101">
        <v>6.6448680168431533</v>
      </c>
      <c r="K101" s="248">
        <f t="shared" si="8"/>
        <v>8.1858925485163381E-2</v>
      </c>
      <c r="L101" s="56">
        <f t="shared" si="9"/>
        <v>-5.3521159617452185E-2</v>
      </c>
      <c r="M101" s="100">
        <v>0.2370329314053895</v>
      </c>
      <c r="N101" s="101">
        <v>0.23448286544506361</v>
      </c>
      <c r="O101" s="64">
        <f t="shared" si="10"/>
        <v>6.5560351802466288</v>
      </c>
      <c r="P101" s="65">
        <f t="shared" si="11"/>
        <v>7.4852042713557561</v>
      </c>
      <c r="Q101" s="101">
        <f t="shared" si="6"/>
        <v>6.1852816005708284</v>
      </c>
      <c r="R101" s="214">
        <f t="shared" si="7"/>
        <v>7.1044544331154782</v>
      </c>
      <c r="S101" s="251">
        <v>0.11899999999999999</v>
      </c>
      <c r="T101" s="251">
        <v>0.76</v>
      </c>
      <c r="U101" s="251">
        <v>0.24</v>
      </c>
      <c r="V101" s="252">
        <v>0.314</v>
      </c>
      <c r="W101" s="101">
        <v>6</v>
      </c>
      <c r="X101" s="101">
        <v>6.75</v>
      </c>
      <c r="Y101" s="101">
        <v>6.5</v>
      </c>
      <c r="Z101" s="253">
        <v>59</v>
      </c>
      <c r="AA101" s="222">
        <v>73</v>
      </c>
      <c r="AB101" s="221">
        <v>61</v>
      </c>
      <c r="AC101" s="222">
        <v>54</v>
      </c>
      <c r="AD101" s="109">
        <v>63</v>
      </c>
      <c r="AE101" s="109">
        <v>33</v>
      </c>
      <c r="AF101" s="280"/>
      <c r="AG101" s="280"/>
      <c r="AH101" s="107"/>
      <c r="AI101" s="88"/>
      <c r="AJ101" s="88"/>
      <c r="AK101" s="88"/>
      <c r="AL101" s="88"/>
      <c r="AM101" s="88"/>
      <c r="AN101" s="88"/>
      <c r="AO101" s="107"/>
      <c r="AP101" s="88"/>
      <c r="AQ101" s="88"/>
      <c r="AR101" s="88"/>
      <c r="AS101" s="88"/>
      <c r="AT101" s="107"/>
      <c r="AU101" s="88"/>
      <c r="AV101" s="88"/>
      <c r="AW101" s="107"/>
    </row>
    <row r="102" spans="1:49" x14ac:dyDescent="0.25">
      <c r="A102" s="88"/>
      <c r="B102" s="88"/>
      <c r="C102" s="124" t="s">
        <v>79</v>
      </c>
      <c r="D102" s="191" t="s">
        <v>184</v>
      </c>
      <c r="E102" s="101">
        <v>6</v>
      </c>
      <c r="F102" s="101">
        <v>7</v>
      </c>
      <c r="G102" s="101">
        <v>6.5</v>
      </c>
      <c r="H102" s="101">
        <v>7.3316835749547691</v>
      </c>
      <c r="I102" s="101">
        <v>7.6726638056371801</v>
      </c>
      <c r="J102" s="101">
        <v>7.7130043537618462</v>
      </c>
      <c r="K102" s="248">
        <f t="shared" si="8"/>
        <v>4.6507766899162029E-2</v>
      </c>
      <c r="L102" s="56">
        <f t="shared" si="9"/>
        <v>5.2576978669425234E-3</v>
      </c>
      <c r="M102" s="100">
        <v>0.61419947899684835</v>
      </c>
      <c r="N102" s="101">
        <v>0.54570014931659894</v>
      </c>
      <c r="O102" s="64">
        <f t="shared" si="10"/>
        <v>6.4688328268033572</v>
      </c>
      <c r="P102" s="65">
        <f t="shared" si="11"/>
        <v>8.8764947844710029</v>
      </c>
      <c r="Q102" s="101">
        <f t="shared" si="6"/>
        <v>6.6434320611013122</v>
      </c>
      <c r="R102" s="214">
        <f t="shared" si="7"/>
        <v>8.7825766464223811</v>
      </c>
      <c r="S102" s="251">
        <v>0.627</v>
      </c>
      <c r="T102" s="251">
        <v>0.69200000000000006</v>
      </c>
      <c r="U102" s="251">
        <v>0.95900000000000007</v>
      </c>
      <c r="V102" s="252">
        <v>0.89400000000000002</v>
      </c>
      <c r="W102" s="101">
        <v>7.2</v>
      </c>
      <c r="X102" s="101">
        <v>8</v>
      </c>
      <c r="Y102" s="101">
        <v>7.14</v>
      </c>
      <c r="Z102" s="253">
        <v>34</v>
      </c>
      <c r="AA102" s="222">
        <v>52</v>
      </c>
      <c r="AB102" s="221">
        <v>40</v>
      </c>
      <c r="AC102" s="222">
        <v>34</v>
      </c>
      <c r="AD102" s="109">
        <v>25</v>
      </c>
      <c r="AE102" s="109">
        <v>29</v>
      </c>
      <c r="AF102" s="280"/>
      <c r="AG102" s="280"/>
      <c r="AH102" s="107"/>
      <c r="AI102" s="88"/>
      <c r="AJ102" s="88"/>
      <c r="AK102" s="88"/>
      <c r="AL102" s="88"/>
      <c r="AM102" s="88"/>
      <c r="AN102" s="88"/>
      <c r="AO102" s="107"/>
      <c r="AP102" s="88"/>
      <c r="AQ102" s="88"/>
      <c r="AR102" s="88"/>
      <c r="AS102" s="88"/>
      <c r="AT102" s="107"/>
      <c r="AU102" s="88"/>
      <c r="AV102" s="88"/>
      <c r="AW102" s="107"/>
    </row>
    <row r="103" spans="1:49" x14ac:dyDescent="0.25">
      <c r="A103" s="88"/>
      <c r="B103" s="88"/>
      <c r="C103" s="124" t="s">
        <v>79</v>
      </c>
      <c r="D103" s="191" t="s">
        <v>185</v>
      </c>
      <c r="E103" s="101">
        <v>8</v>
      </c>
      <c r="F103" s="101">
        <v>7.75</v>
      </c>
      <c r="G103" s="101">
        <v>7.75</v>
      </c>
      <c r="H103" s="101">
        <v>9.7814613594024244</v>
      </c>
      <c r="I103" s="101">
        <v>8.7054169610449659</v>
      </c>
      <c r="J103" s="101">
        <v>10.244019399482649</v>
      </c>
      <c r="K103" s="248">
        <f t="shared" si="8"/>
        <v>-0.11000855177157265</v>
      </c>
      <c r="L103" s="56">
        <f t="shared" si="9"/>
        <v>0.1767408092366658</v>
      </c>
      <c r="M103" s="100">
        <v>0.64468444709964878</v>
      </c>
      <c r="N103" s="101">
        <v>0.85750938498480977</v>
      </c>
      <c r="O103" s="64">
        <f t="shared" si="10"/>
        <v>7.4418354447296542</v>
      </c>
      <c r="P103" s="65">
        <f t="shared" si="11"/>
        <v>9.9689984773602767</v>
      </c>
      <c r="Q103" s="101">
        <f t="shared" si="6"/>
        <v>8.5633010049124216</v>
      </c>
      <c r="R103" s="214">
        <f t="shared" si="7"/>
        <v>11.924737794052877</v>
      </c>
      <c r="S103" s="251">
        <v>0.14399999999999999</v>
      </c>
      <c r="T103" s="251">
        <v>9.0000000000000011E-3</v>
      </c>
      <c r="U103" s="251">
        <v>0.16600000000000001</v>
      </c>
      <c r="V103" s="252">
        <v>0.248</v>
      </c>
      <c r="W103" s="101">
        <v>10</v>
      </c>
      <c r="X103" s="101">
        <v>9</v>
      </c>
      <c r="Y103" s="101">
        <v>9.75</v>
      </c>
      <c r="Z103" s="253">
        <v>16</v>
      </c>
      <c r="AA103" s="222">
        <v>25</v>
      </c>
      <c r="AB103" s="221">
        <v>32</v>
      </c>
      <c r="AC103" s="222">
        <v>20</v>
      </c>
      <c r="AD103" s="109">
        <v>17</v>
      </c>
      <c r="AE103" s="109">
        <v>19</v>
      </c>
      <c r="AF103" s="280"/>
      <c r="AG103" s="280"/>
      <c r="AH103" s="107"/>
      <c r="AI103" s="88"/>
      <c r="AJ103" s="88"/>
      <c r="AK103" s="88"/>
      <c r="AL103" s="88"/>
      <c r="AM103" s="88"/>
      <c r="AN103" s="88"/>
      <c r="AO103" s="107"/>
      <c r="AP103" s="88"/>
      <c r="AQ103" s="88"/>
      <c r="AR103" s="88"/>
      <c r="AS103" s="88"/>
      <c r="AT103" s="107"/>
      <c r="AU103" s="88"/>
      <c r="AV103" s="88"/>
      <c r="AW103" s="107"/>
    </row>
    <row r="104" spans="1:49" x14ac:dyDescent="0.25">
      <c r="A104" s="88"/>
      <c r="B104" s="88"/>
      <c r="C104" s="124" t="s">
        <v>79</v>
      </c>
      <c r="D104" s="191" t="s">
        <v>186</v>
      </c>
      <c r="E104" s="101">
        <v>7.25</v>
      </c>
      <c r="F104" s="101">
        <v>7</v>
      </c>
      <c r="G104" s="101">
        <v>8</v>
      </c>
      <c r="H104" s="101">
        <v>7.2870186037761826</v>
      </c>
      <c r="I104" s="101">
        <v>7.9604376112519386</v>
      </c>
      <c r="J104" s="101">
        <v>9.5729343409965377</v>
      </c>
      <c r="K104" s="248">
        <f t="shared" si="8"/>
        <v>9.2413515607986163E-2</v>
      </c>
      <c r="L104" s="56">
        <f t="shared" si="9"/>
        <v>0.2025638298408825</v>
      </c>
      <c r="M104" s="100">
        <v>0.5369721807379535</v>
      </c>
      <c r="N104" s="101">
        <v>0.65206645878059599</v>
      </c>
      <c r="O104" s="64">
        <f t="shared" si="10"/>
        <v>6.90797213700555</v>
      </c>
      <c r="P104" s="65">
        <f t="shared" si="11"/>
        <v>9.0129030854983281</v>
      </c>
      <c r="Q104" s="101">
        <f t="shared" si="6"/>
        <v>8.2948840817865701</v>
      </c>
      <c r="R104" s="214">
        <f t="shared" si="7"/>
        <v>10.850984600206505</v>
      </c>
      <c r="S104" s="251">
        <v>0.23</v>
      </c>
      <c r="T104" s="251">
        <v>0.74099999999999999</v>
      </c>
      <c r="U104" s="251">
        <v>6.5000000000000002E-2</v>
      </c>
      <c r="V104" s="252">
        <v>0.10199999999999999</v>
      </c>
      <c r="W104" s="101">
        <v>7.5</v>
      </c>
      <c r="X104" s="101">
        <v>8</v>
      </c>
      <c r="Y104" s="101">
        <v>10</v>
      </c>
      <c r="Z104" s="253">
        <v>50</v>
      </c>
      <c r="AA104" s="222">
        <v>62</v>
      </c>
      <c r="AB104" s="221">
        <v>46</v>
      </c>
      <c r="AC104" s="222">
        <v>39</v>
      </c>
      <c r="AD104" s="109">
        <v>24</v>
      </c>
      <c r="AE104" s="109">
        <v>10</v>
      </c>
      <c r="AF104" s="280"/>
      <c r="AG104" s="280"/>
      <c r="AH104" s="107"/>
      <c r="AI104" s="88"/>
      <c r="AJ104" s="88"/>
      <c r="AK104" s="88"/>
      <c r="AL104" s="88"/>
      <c r="AM104" s="88"/>
      <c r="AN104" s="88"/>
      <c r="AO104" s="107"/>
      <c r="AP104" s="88"/>
      <c r="AQ104" s="88"/>
      <c r="AR104" s="88"/>
      <c r="AS104" s="88"/>
      <c r="AT104" s="107"/>
      <c r="AU104" s="88"/>
      <c r="AV104" s="88"/>
      <c r="AW104" s="107"/>
    </row>
    <row r="105" spans="1:49" x14ac:dyDescent="0.25">
      <c r="A105" s="88"/>
      <c r="B105" s="88"/>
      <c r="C105" s="124" t="s">
        <v>79</v>
      </c>
      <c r="D105" s="191" t="s">
        <v>187</v>
      </c>
      <c r="E105" s="101">
        <v>6.25</v>
      </c>
      <c r="F105" s="101">
        <v>6.5</v>
      </c>
      <c r="G105" s="101">
        <v>6.25</v>
      </c>
      <c r="H105" s="101">
        <v>7.3827583580139926</v>
      </c>
      <c r="I105" s="101">
        <v>7.5651489755217547</v>
      </c>
      <c r="J105" s="101">
        <v>7.4978621789371322</v>
      </c>
      <c r="K105" s="248">
        <f t="shared" si="8"/>
        <v>2.4704942064069702E-2</v>
      </c>
      <c r="L105" s="56">
        <f t="shared" si="9"/>
        <v>-8.8943121678554116E-3</v>
      </c>
      <c r="M105" s="100">
        <v>0.33003725025460628</v>
      </c>
      <c r="N105" s="101">
        <v>0.42252782156918373</v>
      </c>
      <c r="O105" s="64">
        <f t="shared" si="10"/>
        <v>6.9182759650227261</v>
      </c>
      <c r="P105" s="65">
        <f t="shared" si="11"/>
        <v>8.2120219860207833</v>
      </c>
      <c r="Q105" s="101">
        <f t="shared" si="6"/>
        <v>6.6697076486615323</v>
      </c>
      <c r="R105" s="214">
        <f t="shared" si="7"/>
        <v>8.3260167092127322</v>
      </c>
      <c r="S105" s="251">
        <v>0.75700000000000001</v>
      </c>
      <c r="T105" s="251">
        <v>0.442</v>
      </c>
      <c r="U105" s="251">
        <v>0.89900000000000002</v>
      </c>
      <c r="V105" s="252">
        <v>0.55500000000000005</v>
      </c>
      <c r="W105" s="101">
        <v>6.83</v>
      </c>
      <c r="X105" s="101">
        <v>7</v>
      </c>
      <c r="Y105" s="101">
        <v>8</v>
      </c>
      <c r="Z105" s="253">
        <v>38</v>
      </c>
      <c r="AA105" s="222">
        <v>50</v>
      </c>
      <c r="AB105" s="221">
        <v>43</v>
      </c>
      <c r="AC105" s="222">
        <v>31</v>
      </c>
      <c r="AD105" s="109">
        <v>41</v>
      </c>
      <c r="AE105" s="109">
        <v>25</v>
      </c>
      <c r="AF105" s="280"/>
      <c r="AG105" s="280"/>
      <c r="AH105" s="107"/>
      <c r="AI105" s="88"/>
      <c r="AJ105" s="88"/>
      <c r="AK105" s="88"/>
      <c r="AL105" s="88"/>
      <c r="AM105" s="88"/>
      <c r="AN105" s="88"/>
      <c r="AO105" s="107"/>
      <c r="AP105" s="88"/>
      <c r="AQ105" s="88"/>
      <c r="AR105" s="88"/>
      <c r="AS105" s="88"/>
      <c r="AT105" s="107"/>
      <c r="AU105" s="88"/>
      <c r="AV105" s="88"/>
      <c r="AW105" s="107"/>
    </row>
    <row r="106" spans="1:49" x14ac:dyDescent="0.25">
      <c r="A106" s="88"/>
      <c r="B106" s="88"/>
      <c r="C106" s="124" t="s">
        <v>79</v>
      </c>
      <c r="D106" s="191" t="s">
        <v>188</v>
      </c>
      <c r="E106" s="101">
        <v>5.25</v>
      </c>
      <c r="F106" s="101">
        <v>5.5</v>
      </c>
      <c r="G106" s="101">
        <v>6.5</v>
      </c>
      <c r="H106" s="101">
        <v>5.7186545570183318</v>
      </c>
      <c r="I106" s="101">
        <v>6.2491587857354016</v>
      </c>
      <c r="J106" s="101">
        <v>6.1670992884544731</v>
      </c>
      <c r="K106" s="248">
        <f t="shared" si="8"/>
        <v>9.2767315008737139E-2</v>
      </c>
      <c r="L106" s="56">
        <f t="shared" si="9"/>
        <v>-1.3131286961093225E-2</v>
      </c>
      <c r="M106" s="100">
        <v>0.29917789534192613</v>
      </c>
      <c r="N106" s="101">
        <v>0.2359137223925929</v>
      </c>
      <c r="O106" s="64">
        <f t="shared" si="10"/>
        <v>5.6627701108652264</v>
      </c>
      <c r="P106" s="65">
        <f t="shared" si="11"/>
        <v>6.8355474606055768</v>
      </c>
      <c r="Q106" s="101">
        <f t="shared" si="6"/>
        <v>5.7047083925649913</v>
      </c>
      <c r="R106" s="214">
        <f t="shared" si="7"/>
        <v>6.6294901843439549</v>
      </c>
      <c r="S106" s="251">
        <v>0.123</v>
      </c>
      <c r="T106" s="251">
        <v>0.71799999999999997</v>
      </c>
      <c r="U106" s="251">
        <v>0.83200000000000007</v>
      </c>
      <c r="V106" s="252">
        <v>0.754</v>
      </c>
      <c r="W106" s="101">
        <v>5.5</v>
      </c>
      <c r="X106" s="101">
        <v>6</v>
      </c>
      <c r="Y106" s="101">
        <v>6</v>
      </c>
      <c r="Z106" s="253">
        <v>66</v>
      </c>
      <c r="AA106" s="222">
        <v>61</v>
      </c>
      <c r="AB106" s="221">
        <v>76</v>
      </c>
      <c r="AC106" s="222">
        <v>53</v>
      </c>
      <c r="AD106" s="109">
        <v>50</v>
      </c>
      <c r="AE106" s="109">
        <v>23</v>
      </c>
      <c r="AF106" s="280"/>
      <c r="AG106" s="280"/>
      <c r="AH106" s="107"/>
      <c r="AI106" s="88"/>
      <c r="AJ106" s="88"/>
      <c r="AK106" s="88"/>
      <c r="AL106" s="88"/>
      <c r="AM106" s="88"/>
      <c r="AN106" s="88"/>
      <c r="AO106" s="107"/>
      <c r="AP106" s="88"/>
      <c r="AQ106" s="88"/>
      <c r="AR106" s="88"/>
      <c r="AS106" s="88"/>
      <c r="AT106" s="107"/>
      <c r="AU106" s="88"/>
      <c r="AV106" s="88"/>
      <c r="AW106" s="107"/>
    </row>
    <row r="107" spans="1:49" x14ac:dyDescent="0.25">
      <c r="A107" s="88"/>
      <c r="B107" s="88"/>
      <c r="C107" s="124" t="s">
        <v>79</v>
      </c>
      <c r="D107" s="191" t="s">
        <v>189</v>
      </c>
      <c r="E107" s="101">
        <v>5.25</v>
      </c>
      <c r="F107" s="101">
        <v>5.75</v>
      </c>
      <c r="G107" s="101">
        <v>6</v>
      </c>
      <c r="H107" s="101">
        <v>6.0193503870777922</v>
      </c>
      <c r="I107" s="101">
        <v>6.6252936301284917</v>
      </c>
      <c r="J107" s="101">
        <v>7.3953648397957057</v>
      </c>
      <c r="K107" s="248">
        <f t="shared" si="8"/>
        <v>0.10066588653013531</v>
      </c>
      <c r="L107" s="56">
        <f t="shared" si="9"/>
        <v>0.11623201214287593</v>
      </c>
      <c r="M107" s="100">
        <v>0.31310362300907379</v>
      </c>
      <c r="N107" s="101">
        <v>0.24792400382331389</v>
      </c>
      <c r="O107" s="64">
        <f t="shared" si="10"/>
        <v>6.0116105290307074</v>
      </c>
      <c r="P107" s="65">
        <f t="shared" si="11"/>
        <v>7.2389767312262761</v>
      </c>
      <c r="Q107" s="101">
        <f t="shared" si="6"/>
        <v>6.9094337923020106</v>
      </c>
      <c r="R107" s="214">
        <f t="shared" si="7"/>
        <v>7.8812958872894008</v>
      </c>
      <c r="S107" s="251">
        <v>8.8999999999999996E-2</v>
      </c>
      <c r="T107" s="251">
        <v>0.748</v>
      </c>
      <c r="U107" s="251">
        <v>4.3999999999999997E-2</v>
      </c>
      <c r="V107" s="252">
        <v>3.5999999999999997E-2</v>
      </c>
      <c r="W107" s="101">
        <v>6</v>
      </c>
      <c r="X107" s="101">
        <v>6.5</v>
      </c>
      <c r="Y107" s="101">
        <v>7.33</v>
      </c>
      <c r="Z107" s="253">
        <v>62</v>
      </c>
      <c r="AA107" s="222">
        <v>62</v>
      </c>
      <c r="AB107" s="221">
        <v>66</v>
      </c>
      <c r="AC107" s="222">
        <v>51</v>
      </c>
      <c r="AD107" s="109">
        <v>53</v>
      </c>
      <c r="AE107" s="109">
        <v>38</v>
      </c>
      <c r="AF107" s="280"/>
      <c r="AG107" s="280"/>
      <c r="AH107" s="107"/>
      <c r="AI107" s="88"/>
      <c r="AJ107" s="88"/>
      <c r="AK107" s="88"/>
      <c r="AL107" s="88"/>
      <c r="AM107" s="88"/>
      <c r="AN107" s="88"/>
      <c r="AO107" s="107"/>
      <c r="AP107" s="88"/>
      <c r="AQ107" s="88"/>
      <c r="AR107" s="88"/>
      <c r="AS107" s="88"/>
      <c r="AT107" s="107"/>
      <c r="AU107" s="88"/>
      <c r="AV107" s="88"/>
      <c r="AW107" s="107"/>
    </row>
    <row r="108" spans="1:49" x14ac:dyDescent="0.25">
      <c r="A108" s="88"/>
      <c r="B108" s="88"/>
      <c r="C108" s="124" t="s">
        <v>79</v>
      </c>
      <c r="D108" s="191" t="s">
        <v>190</v>
      </c>
      <c r="E108" s="101">
        <v>5.75</v>
      </c>
      <c r="F108" s="101">
        <v>6.25</v>
      </c>
      <c r="G108" s="101">
        <v>7.5</v>
      </c>
      <c r="H108" s="101">
        <v>7.2916705181853274</v>
      </c>
      <c r="I108" s="101">
        <v>7.1447642830512308</v>
      </c>
      <c r="J108" s="101">
        <v>8.0780393937662449</v>
      </c>
      <c r="K108" s="248">
        <f t="shared" si="8"/>
        <v>-2.0147130176509598E-2</v>
      </c>
      <c r="L108" s="56">
        <f t="shared" si="9"/>
        <v>0.13062363903717911</v>
      </c>
      <c r="M108" s="100">
        <v>0.303389105761808</v>
      </c>
      <c r="N108" s="101">
        <v>0.56888543188886864</v>
      </c>
      <c r="O108" s="64">
        <f t="shared" si="10"/>
        <v>6.5501216357580869</v>
      </c>
      <c r="P108" s="65">
        <f t="shared" si="11"/>
        <v>7.7394069303443747</v>
      </c>
      <c r="Q108" s="101">
        <f t="shared" si="6"/>
        <v>6.9630239472640625</v>
      </c>
      <c r="R108" s="214">
        <f t="shared" si="7"/>
        <v>9.1930548402684273</v>
      </c>
      <c r="S108" s="251">
        <v>0.82900000000000007</v>
      </c>
      <c r="T108" s="251">
        <v>0.20599999999999999</v>
      </c>
      <c r="U108" s="251">
        <v>0.157</v>
      </c>
      <c r="V108" s="252">
        <v>0.45700000000000002</v>
      </c>
      <c r="W108" s="101">
        <v>6.5</v>
      </c>
      <c r="X108" s="101">
        <v>6.5</v>
      </c>
      <c r="Y108" s="101">
        <v>7.5</v>
      </c>
      <c r="Z108" s="253">
        <v>53</v>
      </c>
      <c r="AA108" s="222">
        <v>54</v>
      </c>
      <c r="AB108" s="221">
        <v>51</v>
      </c>
      <c r="AC108" s="222">
        <v>37</v>
      </c>
      <c r="AD108" s="109">
        <v>45</v>
      </c>
      <c r="AE108" s="109">
        <v>40</v>
      </c>
      <c r="AF108" s="280"/>
      <c r="AG108" s="280"/>
      <c r="AH108" s="107"/>
      <c r="AI108" s="88"/>
      <c r="AJ108" s="88"/>
      <c r="AK108" s="88"/>
      <c r="AL108" s="88"/>
      <c r="AM108" s="88"/>
      <c r="AN108" s="88"/>
      <c r="AO108" s="107"/>
      <c r="AP108" s="88"/>
      <c r="AQ108" s="88"/>
      <c r="AR108" s="88"/>
      <c r="AS108" s="88"/>
      <c r="AT108" s="107"/>
      <c r="AU108" s="88"/>
      <c r="AV108" s="88"/>
      <c r="AW108" s="107"/>
    </row>
    <row r="109" spans="1:49" x14ac:dyDescent="0.25">
      <c r="A109" s="88"/>
      <c r="B109" s="88"/>
      <c r="C109" s="124" t="s">
        <v>79</v>
      </c>
      <c r="D109" s="191" t="s">
        <v>191</v>
      </c>
      <c r="E109" s="101">
        <v>7.5</v>
      </c>
      <c r="F109" s="101">
        <v>7.75</v>
      </c>
      <c r="G109" s="101">
        <v>7.25</v>
      </c>
      <c r="H109" s="101">
        <v>7.4560455997424837</v>
      </c>
      <c r="I109" s="101">
        <v>8.5272291145471701</v>
      </c>
      <c r="J109" s="101">
        <v>7.2620973717530903</v>
      </c>
      <c r="K109" s="248">
        <f t="shared" si="8"/>
        <v>0.14366643825806036</v>
      </c>
      <c r="L109" s="56">
        <f t="shared" si="9"/>
        <v>-0.14836375636205279</v>
      </c>
      <c r="M109" s="100">
        <v>0.7856487473727467</v>
      </c>
      <c r="N109" s="101">
        <v>0.65125436963467198</v>
      </c>
      <c r="O109" s="64">
        <f t="shared" si="10"/>
        <v>6.9873575696965862</v>
      </c>
      <c r="P109" s="65">
        <f t="shared" si="11"/>
        <v>10.067100659397754</v>
      </c>
      <c r="Q109" s="101">
        <f t="shared" si="6"/>
        <v>5.9856388072691331</v>
      </c>
      <c r="R109" s="214">
        <f t="shared" si="7"/>
        <v>8.5385559362370476</v>
      </c>
      <c r="S109" s="251">
        <v>0.20799999999999999</v>
      </c>
      <c r="T109" s="251">
        <v>0.66400000000000003</v>
      </c>
      <c r="U109" s="251">
        <v>0.2</v>
      </c>
      <c r="V109" s="252">
        <v>0.23100000000000001</v>
      </c>
      <c r="W109" s="101">
        <v>7.89</v>
      </c>
      <c r="X109" s="101">
        <v>8.5</v>
      </c>
      <c r="Y109" s="101">
        <v>8</v>
      </c>
      <c r="Z109" s="253">
        <v>34</v>
      </c>
      <c r="AA109" s="222">
        <v>31</v>
      </c>
      <c r="AB109" s="221">
        <v>40</v>
      </c>
      <c r="AC109" s="222">
        <v>32</v>
      </c>
      <c r="AD109" s="109">
        <v>18</v>
      </c>
      <c r="AE109" s="109">
        <v>15</v>
      </c>
      <c r="AF109" s="280"/>
      <c r="AG109" s="280"/>
      <c r="AH109" s="107"/>
      <c r="AI109" s="88"/>
      <c r="AJ109" s="88"/>
      <c r="AK109" s="88"/>
      <c r="AL109" s="88"/>
      <c r="AM109" s="88"/>
      <c r="AN109" s="88"/>
      <c r="AO109" s="107"/>
      <c r="AP109" s="88"/>
      <c r="AQ109" s="88"/>
      <c r="AR109" s="88"/>
      <c r="AS109" s="88"/>
      <c r="AT109" s="107"/>
      <c r="AU109" s="88"/>
      <c r="AV109" s="88"/>
      <c r="AW109" s="107"/>
    </row>
    <row r="110" spans="1:49" x14ac:dyDescent="0.25">
      <c r="A110" s="88"/>
      <c r="B110" s="88"/>
      <c r="C110" s="124" t="s">
        <v>79</v>
      </c>
      <c r="D110" s="191" t="s">
        <v>192</v>
      </c>
      <c r="E110" s="101">
        <v>7</v>
      </c>
      <c r="F110" s="101">
        <v>9.25</v>
      </c>
      <c r="G110" s="101">
        <v>10.75</v>
      </c>
      <c r="H110" s="101">
        <v>9.7821416257585305</v>
      </c>
      <c r="I110" s="101">
        <v>11.7149148962291</v>
      </c>
      <c r="J110" s="101">
        <v>11.154060671843579</v>
      </c>
      <c r="K110" s="248">
        <f t="shared" si="8"/>
        <v>0.19758181228752125</v>
      </c>
      <c r="L110" s="56">
        <f t="shared" si="9"/>
        <v>-4.7875228232861833E-2</v>
      </c>
      <c r="M110" s="100">
        <v>1.423939334791573</v>
      </c>
      <c r="N110" s="101">
        <v>1.1955633774391401</v>
      </c>
      <c r="O110" s="64">
        <f t="shared" si="10"/>
        <v>8.9239938000376178</v>
      </c>
      <c r="P110" s="65">
        <f t="shared" si="11"/>
        <v>14.505835992420582</v>
      </c>
      <c r="Q110" s="101">
        <f t="shared" si="6"/>
        <v>8.810756452062865</v>
      </c>
      <c r="R110" s="214">
        <f t="shared" si="7"/>
        <v>13.497364891624294</v>
      </c>
      <c r="S110" s="251">
        <v>0.30599999999999999</v>
      </c>
      <c r="T110" s="251">
        <v>0.42099999999999999</v>
      </c>
      <c r="U110" s="251">
        <v>0.76800000000000002</v>
      </c>
      <c r="V110" s="252">
        <v>0.61099999999999999</v>
      </c>
      <c r="W110" s="101">
        <v>9.5</v>
      </c>
      <c r="X110" s="101">
        <v>10</v>
      </c>
      <c r="Y110" s="101">
        <v>10</v>
      </c>
      <c r="Z110" s="253">
        <v>20</v>
      </c>
      <c r="AA110" s="222">
        <v>25</v>
      </c>
      <c r="AB110" s="221">
        <v>24</v>
      </c>
      <c r="AC110" s="222">
        <v>20</v>
      </c>
      <c r="AD110" s="109">
        <v>16</v>
      </c>
      <c r="AE110" s="109">
        <v>20</v>
      </c>
      <c r="AF110" s="280"/>
      <c r="AG110" s="280"/>
      <c r="AH110" s="107"/>
      <c r="AI110" s="88"/>
      <c r="AJ110" s="88"/>
      <c r="AK110" s="88"/>
      <c r="AL110" s="88"/>
      <c r="AM110" s="88"/>
      <c r="AN110" s="88"/>
      <c r="AO110" s="107"/>
      <c r="AP110" s="88"/>
      <c r="AQ110" s="88"/>
      <c r="AR110" s="88"/>
      <c r="AS110" s="88"/>
      <c r="AT110" s="107"/>
      <c r="AU110" s="88"/>
      <c r="AV110" s="88"/>
      <c r="AW110" s="107"/>
    </row>
    <row r="111" spans="1:49" x14ac:dyDescent="0.25">
      <c r="A111" s="88"/>
      <c r="B111" s="88"/>
      <c r="C111" s="124" t="s">
        <v>79</v>
      </c>
      <c r="D111" s="191" t="s">
        <v>193</v>
      </c>
      <c r="E111" s="101">
        <v>6.75</v>
      </c>
      <c r="F111" s="101">
        <v>6.5</v>
      </c>
      <c r="G111" s="101">
        <v>7</v>
      </c>
      <c r="H111" s="101">
        <v>7.1960283790212554</v>
      </c>
      <c r="I111" s="101">
        <v>7.4658112291493843</v>
      </c>
      <c r="J111" s="101">
        <v>8.8017530846524892</v>
      </c>
      <c r="K111" s="248">
        <f t="shared" si="8"/>
        <v>3.7490520592530219E-2</v>
      </c>
      <c r="L111" s="56">
        <f t="shared" si="9"/>
        <v>0.17894128507925244</v>
      </c>
      <c r="M111" s="100">
        <v>0.2433296252276117</v>
      </c>
      <c r="N111" s="101">
        <v>0.72430174187628737</v>
      </c>
      <c r="O111" s="64">
        <f t="shared" si="10"/>
        <v>6.9888851637032658</v>
      </c>
      <c r="P111" s="65">
        <f t="shared" si="11"/>
        <v>7.9427372945955028</v>
      </c>
      <c r="Q111" s="101">
        <f t="shared" si="6"/>
        <v>7.3821216705749659</v>
      </c>
      <c r="R111" s="214">
        <f t="shared" si="7"/>
        <v>10.221384498730012</v>
      </c>
      <c r="S111" s="251">
        <v>0.33800000000000002</v>
      </c>
      <c r="T111" s="251">
        <v>0.14399999999999999</v>
      </c>
      <c r="U111" s="251">
        <v>7.0000000000000007E-2</v>
      </c>
      <c r="V111" s="252">
        <v>9.5000000000000001E-2</v>
      </c>
      <c r="W111" s="101">
        <v>7</v>
      </c>
      <c r="X111" s="101">
        <v>7.5</v>
      </c>
      <c r="Y111" s="101">
        <v>8</v>
      </c>
      <c r="Z111" s="253">
        <v>55</v>
      </c>
      <c r="AA111" s="222">
        <v>56</v>
      </c>
      <c r="AB111" s="221">
        <v>49</v>
      </c>
      <c r="AC111" s="222">
        <v>49</v>
      </c>
      <c r="AD111" s="109">
        <v>30</v>
      </c>
      <c r="AE111" s="109">
        <v>24</v>
      </c>
      <c r="AF111" s="280"/>
      <c r="AG111" s="280"/>
      <c r="AH111" s="107"/>
      <c r="AI111" s="88"/>
      <c r="AJ111" s="88"/>
      <c r="AK111" s="88"/>
      <c r="AL111" s="88"/>
      <c r="AM111" s="88"/>
      <c r="AN111" s="88"/>
      <c r="AO111" s="107"/>
      <c r="AP111" s="88"/>
      <c r="AQ111" s="88"/>
      <c r="AR111" s="88"/>
      <c r="AS111" s="88"/>
      <c r="AT111" s="107"/>
      <c r="AU111" s="88"/>
      <c r="AV111" s="88"/>
      <c r="AW111" s="107"/>
    </row>
    <row r="112" spans="1:49" x14ac:dyDescent="0.25">
      <c r="A112" s="88"/>
      <c r="B112" s="88"/>
      <c r="C112" s="124" t="s">
        <v>79</v>
      </c>
      <c r="D112" s="191" t="s">
        <v>194</v>
      </c>
      <c r="E112" s="101">
        <v>6.75</v>
      </c>
      <c r="F112" s="101">
        <v>7</v>
      </c>
      <c r="G112" s="101">
        <v>7.75</v>
      </c>
      <c r="H112" s="101">
        <v>7.5953653139479256</v>
      </c>
      <c r="I112" s="101">
        <v>8.1148312376965315</v>
      </c>
      <c r="J112" s="101">
        <v>9.0140331762430641</v>
      </c>
      <c r="K112" s="248">
        <f t="shared" si="8"/>
        <v>6.8392487033464011E-2</v>
      </c>
      <c r="L112" s="56">
        <f t="shared" si="9"/>
        <v>0.11080969057857804</v>
      </c>
      <c r="M112" s="100">
        <v>0.29006094138378252</v>
      </c>
      <c r="N112" s="101">
        <v>0.47474662056880029</v>
      </c>
      <c r="O112" s="64">
        <f t="shared" si="10"/>
        <v>7.5463117925843175</v>
      </c>
      <c r="P112" s="65">
        <f t="shared" si="11"/>
        <v>8.6833506828087454</v>
      </c>
      <c r="Q112" s="101">
        <f t="shared" si="6"/>
        <v>8.0835297999282147</v>
      </c>
      <c r="R112" s="214">
        <f t="shared" si="7"/>
        <v>9.9445365525579135</v>
      </c>
      <c r="S112" s="251">
        <v>0.27500000000000002</v>
      </c>
      <c r="T112" s="251">
        <v>0.90100000000000002</v>
      </c>
      <c r="U112" s="251">
        <v>0.13</v>
      </c>
      <c r="V112" s="252">
        <v>0.29699999999999999</v>
      </c>
      <c r="W112" s="101">
        <v>7.35</v>
      </c>
      <c r="X112" s="101">
        <v>8</v>
      </c>
      <c r="Y112" s="101">
        <v>9</v>
      </c>
      <c r="Z112" s="253">
        <v>43</v>
      </c>
      <c r="AA112" s="222">
        <v>58</v>
      </c>
      <c r="AB112" s="221">
        <v>52</v>
      </c>
      <c r="AC112" s="222">
        <v>36</v>
      </c>
      <c r="AD112" s="109">
        <v>46</v>
      </c>
      <c r="AE112" s="109">
        <v>28</v>
      </c>
      <c r="AF112" s="280"/>
      <c r="AG112" s="280"/>
      <c r="AH112" s="107"/>
      <c r="AI112" s="88"/>
      <c r="AJ112" s="88"/>
      <c r="AK112" s="88"/>
      <c r="AL112" s="88"/>
      <c r="AM112" s="88"/>
      <c r="AN112" s="88"/>
      <c r="AO112" s="107"/>
      <c r="AP112" s="88"/>
      <c r="AQ112" s="88"/>
      <c r="AR112" s="88"/>
      <c r="AS112" s="88"/>
      <c r="AT112" s="107"/>
      <c r="AU112" s="88"/>
      <c r="AV112" s="88"/>
      <c r="AW112" s="107"/>
    </row>
    <row r="113" spans="1:49" x14ac:dyDescent="0.25">
      <c r="A113" s="88"/>
      <c r="B113" s="88"/>
      <c r="C113" s="124" t="s">
        <v>79</v>
      </c>
      <c r="D113" s="191" t="s">
        <v>195</v>
      </c>
      <c r="E113" s="101">
        <v>6.5</v>
      </c>
      <c r="F113" s="101">
        <v>6</v>
      </c>
      <c r="G113" s="101">
        <v>6.5</v>
      </c>
      <c r="H113" s="101">
        <v>6.7273260410341731</v>
      </c>
      <c r="I113" s="101">
        <v>7.1069504984318934</v>
      </c>
      <c r="J113" s="101">
        <v>7.7616708841648752</v>
      </c>
      <c r="K113" s="248">
        <f t="shared" si="8"/>
        <v>5.6430215375641524E-2</v>
      </c>
      <c r="L113" s="56">
        <f t="shared" si="9"/>
        <v>9.2123954694413923E-2</v>
      </c>
      <c r="M113" s="100">
        <v>0.1835197935749992</v>
      </c>
      <c r="N113" s="101">
        <v>0.35383936082526313</v>
      </c>
      <c r="O113" s="64">
        <f t="shared" si="10"/>
        <v>6.7472517030248946</v>
      </c>
      <c r="P113" s="65">
        <f t="shared" si="11"/>
        <v>7.4666492938388922</v>
      </c>
      <c r="Q113" s="101">
        <f t="shared" si="6"/>
        <v>7.0681457369473595</v>
      </c>
      <c r="R113" s="214">
        <f t="shared" si="7"/>
        <v>8.4551960313823908</v>
      </c>
      <c r="S113" s="251">
        <v>0.189</v>
      </c>
      <c r="T113" s="251">
        <v>0.84599999999999997</v>
      </c>
      <c r="U113" s="251">
        <v>0.13400000000000001</v>
      </c>
      <c r="V113" s="252">
        <v>0.48</v>
      </c>
      <c r="W113" s="101">
        <v>6.67</v>
      </c>
      <c r="X113" s="101">
        <v>7</v>
      </c>
      <c r="Y113" s="101">
        <v>8</v>
      </c>
      <c r="Z113" s="253">
        <v>73</v>
      </c>
      <c r="AA113" s="222">
        <v>73</v>
      </c>
      <c r="AB113" s="221">
        <v>75</v>
      </c>
      <c r="AC113" s="222">
        <v>69</v>
      </c>
      <c r="AD113" s="109">
        <v>47</v>
      </c>
      <c r="AE113" s="109">
        <v>40</v>
      </c>
      <c r="AF113" s="280"/>
      <c r="AG113" s="280"/>
      <c r="AH113" s="107"/>
      <c r="AI113" s="88"/>
      <c r="AJ113" s="88"/>
      <c r="AK113" s="88"/>
      <c r="AL113" s="88"/>
      <c r="AM113" s="88"/>
      <c r="AN113" s="88"/>
      <c r="AO113" s="107"/>
      <c r="AP113" s="88"/>
      <c r="AQ113" s="88"/>
      <c r="AR113" s="88"/>
      <c r="AS113" s="88"/>
      <c r="AT113" s="107"/>
      <c r="AU113" s="88"/>
      <c r="AV113" s="88"/>
      <c r="AW113" s="107"/>
    </row>
    <row r="114" spans="1:49" x14ac:dyDescent="0.25">
      <c r="A114" s="88"/>
      <c r="B114" s="88"/>
      <c r="C114" s="124" t="s">
        <v>79</v>
      </c>
      <c r="D114" s="191" t="s">
        <v>196</v>
      </c>
      <c r="E114" s="101">
        <v>6.5</v>
      </c>
      <c r="F114" s="101">
        <v>7</v>
      </c>
      <c r="G114" s="101">
        <v>7</v>
      </c>
      <c r="H114" s="101">
        <v>7.2871776352612896</v>
      </c>
      <c r="I114" s="101">
        <v>8.0614011286241851</v>
      </c>
      <c r="J114" s="101">
        <v>7.7478682433312747</v>
      </c>
      <c r="K114" s="248">
        <f t="shared" si="8"/>
        <v>0.10624463024155917</v>
      </c>
      <c r="L114" s="56">
        <f t="shared" si="9"/>
        <v>-3.8893100627337196E-2</v>
      </c>
      <c r="M114" s="100">
        <v>0.27432749688623309</v>
      </c>
      <c r="N114" s="101">
        <v>0.33272234670968531</v>
      </c>
      <c r="O114" s="64">
        <f t="shared" si="10"/>
        <v>7.5237192347271682</v>
      </c>
      <c r="P114" s="65">
        <f t="shared" si="11"/>
        <v>8.5990830225212012</v>
      </c>
      <c r="Q114" s="101">
        <f t="shared" si="6"/>
        <v>7.0957324437802916</v>
      </c>
      <c r="R114" s="214">
        <f t="shared" si="7"/>
        <v>8.4000040428822587</v>
      </c>
      <c r="S114" s="251">
        <v>4.3999999999999997E-2</v>
      </c>
      <c r="T114" s="251">
        <v>0.67700000000000005</v>
      </c>
      <c r="U114" s="251">
        <v>0.442</v>
      </c>
      <c r="V114" s="252">
        <v>0.29699999999999999</v>
      </c>
      <c r="W114" s="101">
        <v>7</v>
      </c>
      <c r="X114" s="101">
        <v>7.6</v>
      </c>
      <c r="Y114" s="101">
        <v>8</v>
      </c>
      <c r="Z114" s="253">
        <v>65</v>
      </c>
      <c r="AA114" s="222">
        <v>61</v>
      </c>
      <c r="AB114" s="221">
        <v>67</v>
      </c>
      <c r="AC114" s="222">
        <v>51</v>
      </c>
      <c r="AD114" s="109">
        <v>51</v>
      </c>
      <c r="AE114" s="109">
        <v>25</v>
      </c>
      <c r="AF114" s="280"/>
      <c r="AG114" s="280"/>
      <c r="AH114" s="107"/>
      <c r="AI114" s="88"/>
      <c r="AJ114" s="88"/>
      <c r="AK114" s="88"/>
      <c r="AL114" s="88"/>
      <c r="AM114" s="88"/>
      <c r="AN114" s="88"/>
      <c r="AO114" s="107"/>
      <c r="AP114" s="88"/>
      <c r="AQ114" s="88"/>
      <c r="AR114" s="88"/>
      <c r="AS114" s="88"/>
      <c r="AT114" s="107"/>
      <c r="AU114" s="88"/>
      <c r="AV114" s="88"/>
      <c r="AW114" s="107"/>
    </row>
    <row r="115" spans="1:49" x14ac:dyDescent="0.25">
      <c r="A115" s="88"/>
      <c r="B115" s="88"/>
      <c r="C115" s="124" t="s">
        <v>79</v>
      </c>
      <c r="D115" s="191" t="s">
        <v>197</v>
      </c>
      <c r="E115" s="101">
        <v>5.75</v>
      </c>
      <c r="F115" s="101">
        <v>5.75</v>
      </c>
      <c r="G115" s="101">
        <v>6.5</v>
      </c>
      <c r="H115" s="101">
        <v>6.4835080634859947</v>
      </c>
      <c r="I115" s="101">
        <v>6.7431518150283463</v>
      </c>
      <c r="J115" s="101">
        <v>8.0973892568148287</v>
      </c>
      <c r="K115" s="248">
        <f t="shared" si="8"/>
        <v>4.0046800127329307E-2</v>
      </c>
      <c r="L115" s="56">
        <f t="shared" si="9"/>
        <v>0.20083152195510667</v>
      </c>
      <c r="M115" s="100">
        <v>0.34272735249887049</v>
      </c>
      <c r="N115" s="101">
        <v>0.44603443006428117</v>
      </c>
      <c r="O115" s="64">
        <f t="shared" si="10"/>
        <v>6.0714062041305601</v>
      </c>
      <c r="P115" s="65">
        <f t="shared" si="11"/>
        <v>7.4148974259261324</v>
      </c>
      <c r="Q115" s="101">
        <f t="shared" si="6"/>
        <v>7.2231617738888376</v>
      </c>
      <c r="R115" s="214">
        <f t="shared" si="7"/>
        <v>8.9716167397408206</v>
      </c>
      <c r="S115" s="251">
        <v>0.65200000000000002</v>
      </c>
      <c r="T115" s="251">
        <v>0.89600000000000002</v>
      </c>
      <c r="U115" s="251">
        <v>0.02</v>
      </c>
      <c r="V115" s="252">
        <v>5.1999999999999998E-2</v>
      </c>
      <c r="W115" s="101">
        <v>6</v>
      </c>
      <c r="X115" s="101">
        <v>7</v>
      </c>
      <c r="Y115" s="101">
        <v>8</v>
      </c>
      <c r="Z115" s="253">
        <v>42</v>
      </c>
      <c r="AA115" s="222">
        <v>41</v>
      </c>
      <c r="AB115" s="221">
        <v>43</v>
      </c>
      <c r="AC115" s="222">
        <v>32</v>
      </c>
      <c r="AD115" s="109">
        <v>23</v>
      </c>
      <c r="AE115" s="109">
        <v>17</v>
      </c>
      <c r="AF115" s="280"/>
      <c r="AG115" s="280"/>
      <c r="AH115" s="107"/>
      <c r="AI115" s="88"/>
      <c r="AJ115" s="88"/>
      <c r="AK115" s="88"/>
      <c r="AL115" s="88"/>
      <c r="AM115" s="88"/>
      <c r="AN115" s="88"/>
      <c r="AO115" s="107"/>
      <c r="AP115" s="88"/>
      <c r="AQ115" s="88"/>
      <c r="AR115" s="88"/>
      <c r="AS115" s="88"/>
      <c r="AT115" s="107"/>
      <c r="AU115" s="88"/>
      <c r="AV115" s="88"/>
      <c r="AW115" s="107"/>
    </row>
    <row r="116" spans="1:49" x14ac:dyDescent="0.25">
      <c r="A116" s="88"/>
      <c r="B116" s="88"/>
      <c r="C116" s="124" t="s">
        <v>79</v>
      </c>
      <c r="D116" s="191" t="s">
        <v>198</v>
      </c>
      <c r="E116" s="101">
        <v>5.5</v>
      </c>
      <c r="F116" s="101">
        <v>5.75</v>
      </c>
      <c r="G116" s="101">
        <v>6.5</v>
      </c>
      <c r="H116" s="101">
        <v>6.5291641451300482</v>
      </c>
      <c r="I116" s="101">
        <v>6.3829919028881612</v>
      </c>
      <c r="J116" s="101">
        <v>7.9023339450729777</v>
      </c>
      <c r="K116" s="248">
        <f t="shared" si="8"/>
        <v>-2.2387588823435167E-2</v>
      </c>
      <c r="L116" s="56">
        <f t="shared" si="9"/>
        <v>0.23802976179514634</v>
      </c>
      <c r="M116" s="100">
        <v>0.21097377950539239</v>
      </c>
      <c r="N116" s="101">
        <v>0.62056821166205722</v>
      </c>
      <c r="O116" s="64">
        <f t="shared" si="10"/>
        <v>5.969483295057592</v>
      </c>
      <c r="P116" s="65">
        <f t="shared" si="11"/>
        <v>6.7965005107187304</v>
      </c>
      <c r="Q116" s="101">
        <f t="shared" si="6"/>
        <v>6.6860202502153454</v>
      </c>
      <c r="R116" s="214">
        <f t="shared" si="7"/>
        <v>9.1186476399306091</v>
      </c>
      <c r="S116" s="251">
        <v>0.69700000000000006</v>
      </c>
      <c r="T116" s="251">
        <v>0.21299999999999999</v>
      </c>
      <c r="U116" s="251">
        <v>4.2999999999999997E-2</v>
      </c>
      <c r="V116" s="252">
        <v>0.09</v>
      </c>
      <c r="W116" s="101">
        <v>6.33</v>
      </c>
      <c r="X116" s="101">
        <v>6.09</v>
      </c>
      <c r="Y116" s="101">
        <v>7</v>
      </c>
      <c r="Z116" s="253">
        <v>47</v>
      </c>
      <c r="AA116" s="222">
        <v>64</v>
      </c>
      <c r="AB116" s="221">
        <v>43</v>
      </c>
      <c r="AC116" s="222">
        <v>47</v>
      </c>
      <c r="AD116" s="109">
        <v>47</v>
      </c>
      <c r="AE116" s="109">
        <v>26</v>
      </c>
      <c r="AF116" s="280"/>
      <c r="AG116" s="280"/>
      <c r="AH116" s="107"/>
      <c r="AI116" s="88"/>
      <c r="AJ116" s="88"/>
      <c r="AK116" s="88"/>
      <c r="AL116" s="88"/>
      <c r="AM116" s="88"/>
      <c r="AN116" s="88"/>
      <c r="AO116" s="107"/>
      <c r="AP116" s="88"/>
      <c r="AQ116" s="88"/>
      <c r="AR116" s="88"/>
      <c r="AS116" s="88"/>
      <c r="AT116" s="107"/>
      <c r="AU116" s="88"/>
      <c r="AV116" s="88"/>
      <c r="AW116" s="107"/>
    </row>
    <row r="117" spans="1:49" x14ac:dyDescent="0.25">
      <c r="A117" s="88"/>
      <c r="B117" s="88"/>
      <c r="C117" s="124" t="s">
        <v>79</v>
      </c>
      <c r="D117" s="191" t="s">
        <v>199</v>
      </c>
      <c r="E117" s="101">
        <v>7.25</v>
      </c>
      <c r="F117" s="101">
        <v>8.25</v>
      </c>
      <c r="G117" s="101">
        <v>9</v>
      </c>
      <c r="H117" s="101">
        <v>8.1015262283550644</v>
      </c>
      <c r="I117" s="101">
        <v>9.0656798936026846</v>
      </c>
      <c r="J117" s="101">
        <v>9.6720481306619099</v>
      </c>
      <c r="K117" s="248">
        <f t="shared" si="8"/>
        <v>0.11900889265446257</v>
      </c>
      <c r="L117" s="56">
        <f t="shared" si="9"/>
        <v>6.6886129245211645E-2</v>
      </c>
      <c r="M117" s="100">
        <v>0.37639119773646862</v>
      </c>
      <c r="N117" s="101">
        <v>0.55604342451001831</v>
      </c>
      <c r="O117" s="64">
        <f t="shared" si="10"/>
        <v>8.3279531460392064</v>
      </c>
      <c r="P117" s="65">
        <f t="shared" si="11"/>
        <v>9.8034066411661627</v>
      </c>
      <c r="Q117" s="101">
        <f t="shared" si="6"/>
        <v>8.5822030186222733</v>
      </c>
      <c r="R117" s="214">
        <f t="shared" si="7"/>
        <v>10.761893242701547</v>
      </c>
      <c r="S117" s="251">
        <v>2.7E-2</v>
      </c>
      <c r="T117" s="251">
        <v>0.63700000000000001</v>
      </c>
      <c r="U117" s="251">
        <v>0.42099999999999999</v>
      </c>
      <c r="V117" s="252">
        <v>0.68500000000000005</v>
      </c>
      <c r="W117" s="101">
        <v>8</v>
      </c>
      <c r="X117" s="101">
        <v>8.9</v>
      </c>
      <c r="Y117" s="101">
        <v>9.5</v>
      </c>
      <c r="Z117" s="253">
        <v>46</v>
      </c>
      <c r="AA117" s="222">
        <v>53</v>
      </c>
      <c r="AB117" s="221">
        <v>42</v>
      </c>
      <c r="AC117" s="222">
        <v>43</v>
      </c>
      <c r="AD117" s="109">
        <v>35</v>
      </c>
      <c r="AE117" s="109">
        <v>26</v>
      </c>
      <c r="AF117" s="280"/>
      <c r="AG117" s="280"/>
      <c r="AH117" s="107"/>
      <c r="AI117" s="88"/>
      <c r="AJ117" s="88"/>
      <c r="AK117" s="88"/>
      <c r="AL117" s="88"/>
      <c r="AM117" s="88"/>
      <c r="AN117" s="88"/>
      <c r="AO117" s="107"/>
      <c r="AP117" s="88"/>
      <c r="AQ117" s="88"/>
      <c r="AR117" s="88"/>
      <c r="AS117" s="88"/>
      <c r="AT117" s="107"/>
      <c r="AU117" s="88"/>
      <c r="AV117" s="88"/>
      <c r="AW117" s="107"/>
    </row>
    <row r="118" spans="1:49" x14ac:dyDescent="0.25">
      <c r="A118" s="88"/>
      <c r="B118" s="88"/>
      <c r="C118" s="124" t="s">
        <v>79</v>
      </c>
      <c r="D118" s="191" t="s">
        <v>200</v>
      </c>
      <c r="E118" s="101">
        <v>6.75</v>
      </c>
      <c r="F118" s="101">
        <v>6.25</v>
      </c>
      <c r="G118" s="101">
        <v>6.75</v>
      </c>
      <c r="H118" s="101">
        <v>7.0057556584743352</v>
      </c>
      <c r="I118" s="101">
        <v>8.0537984547495309</v>
      </c>
      <c r="J118" s="101">
        <v>7.6526149053273089</v>
      </c>
      <c r="K118" s="248">
        <f t="shared" si="8"/>
        <v>0.14959739496587465</v>
      </c>
      <c r="L118" s="56">
        <f t="shared" si="9"/>
        <v>-4.9812961135827005E-2</v>
      </c>
      <c r="M118" s="100">
        <v>0.53300810393960851</v>
      </c>
      <c r="N118" s="101">
        <v>0.46524659899332138</v>
      </c>
      <c r="O118" s="64">
        <f t="shared" si="10"/>
        <v>7.0091025710278982</v>
      </c>
      <c r="P118" s="65">
        <f t="shared" si="11"/>
        <v>9.0984943384711627</v>
      </c>
      <c r="Q118" s="101">
        <f t="shared" si="6"/>
        <v>6.7407315713003992</v>
      </c>
      <c r="R118" s="214">
        <f t="shared" si="7"/>
        <v>8.5644982393542186</v>
      </c>
      <c r="S118" s="251">
        <v>0.17699999999999999</v>
      </c>
      <c r="T118" s="251">
        <v>0.45500000000000002</v>
      </c>
      <c r="U118" s="251">
        <v>0.58899999999999997</v>
      </c>
      <c r="V118" s="252">
        <v>0.53800000000000003</v>
      </c>
      <c r="W118" s="101">
        <v>7</v>
      </c>
      <c r="X118" s="101">
        <v>8</v>
      </c>
      <c r="Y118" s="101">
        <v>7.56</v>
      </c>
      <c r="Z118" s="253">
        <v>56</v>
      </c>
      <c r="AA118" s="222">
        <v>78</v>
      </c>
      <c r="AB118" s="221">
        <v>72</v>
      </c>
      <c r="AC118" s="222">
        <v>39</v>
      </c>
      <c r="AD118" s="109">
        <v>29</v>
      </c>
      <c r="AE118" s="109">
        <v>22</v>
      </c>
      <c r="AF118" s="280"/>
      <c r="AG118" s="280"/>
      <c r="AH118" s="107"/>
      <c r="AI118" s="88"/>
      <c r="AJ118" s="88"/>
      <c r="AK118" s="88"/>
      <c r="AL118" s="88"/>
      <c r="AM118" s="88"/>
      <c r="AN118" s="88"/>
      <c r="AO118" s="107"/>
      <c r="AP118" s="88"/>
      <c r="AQ118" s="88"/>
      <c r="AR118" s="88"/>
      <c r="AS118" s="88"/>
      <c r="AT118" s="107"/>
      <c r="AU118" s="88"/>
      <c r="AV118" s="88"/>
      <c r="AW118" s="107"/>
    </row>
    <row r="119" spans="1:49" x14ac:dyDescent="0.25">
      <c r="A119" s="88"/>
      <c r="B119" s="88"/>
      <c r="C119" s="124" t="s">
        <v>79</v>
      </c>
      <c r="D119" s="191" t="s">
        <v>201</v>
      </c>
      <c r="E119" s="101">
        <v>6</v>
      </c>
      <c r="F119" s="101">
        <v>5.75</v>
      </c>
      <c r="G119" s="101">
        <v>6.25</v>
      </c>
      <c r="H119" s="101">
        <v>6.6327037356650456</v>
      </c>
      <c r="I119" s="101">
        <v>6.5763941191222326</v>
      </c>
      <c r="J119" s="101">
        <v>7.0354803724110244</v>
      </c>
      <c r="K119" s="248">
        <f t="shared" si="8"/>
        <v>-8.4896927085749141E-3</v>
      </c>
      <c r="L119" s="56">
        <f t="shared" si="9"/>
        <v>6.9808202637050565E-2</v>
      </c>
      <c r="M119" s="100">
        <v>0.28385707894967371</v>
      </c>
      <c r="N119" s="101">
        <v>0.16852410312276789</v>
      </c>
      <c r="O119" s="64">
        <f t="shared" si="10"/>
        <v>6.0200342443808719</v>
      </c>
      <c r="P119" s="65">
        <f t="shared" si="11"/>
        <v>7.1327539938635933</v>
      </c>
      <c r="Q119" s="101">
        <f t="shared" si="6"/>
        <v>6.7051731302903992</v>
      </c>
      <c r="R119" s="214">
        <f t="shared" si="7"/>
        <v>7.3657876145316497</v>
      </c>
      <c r="S119" s="251">
        <v>0.92400000000000004</v>
      </c>
      <c r="T119" s="251">
        <v>0.34599999999999997</v>
      </c>
      <c r="U119" s="251">
        <v>0.124</v>
      </c>
      <c r="V119" s="252">
        <v>0.14199999999999999</v>
      </c>
      <c r="W119" s="101">
        <v>6.5</v>
      </c>
      <c r="X119" s="101">
        <v>6.5</v>
      </c>
      <c r="Y119" s="101">
        <v>7</v>
      </c>
      <c r="Z119" s="253">
        <v>60</v>
      </c>
      <c r="AA119" s="222">
        <v>68</v>
      </c>
      <c r="AB119" s="221">
        <v>54</v>
      </c>
      <c r="AC119" s="222">
        <v>46</v>
      </c>
      <c r="AD119" s="109">
        <v>36</v>
      </c>
      <c r="AE119" s="109">
        <v>25</v>
      </c>
      <c r="AF119" s="280"/>
      <c r="AG119" s="280"/>
      <c r="AH119" s="107"/>
      <c r="AI119" s="88"/>
      <c r="AJ119" s="88"/>
      <c r="AK119" s="88"/>
      <c r="AL119" s="88"/>
      <c r="AM119" s="88"/>
      <c r="AN119" s="88"/>
      <c r="AO119" s="107"/>
      <c r="AP119" s="88"/>
      <c r="AQ119" s="88"/>
      <c r="AR119" s="88"/>
      <c r="AS119" s="88"/>
      <c r="AT119" s="107"/>
      <c r="AU119" s="88"/>
      <c r="AV119" s="88"/>
      <c r="AW119" s="107"/>
    </row>
    <row r="120" spans="1:49" x14ac:dyDescent="0.25">
      <c r="A120" s="88"/>
      <c r="B120" s="88"/>
      <c r="C120" s="124" t="s">
        <v>79</v>
      </c>
      <c r="D120" s="191" t="s">
        <v>202</v>
      </c>
      <c r="E120" s="101">
        <v>6.75</v>
      </c>
      <c r="F120" s="101">
        <v>6.75</v>
      </c>
      <c r="G120" s="101">
        <v>8.25</v>
      </c>
      <c r="H120" s="101">
        <v>6.7497993074192681</v>
      </c>
      <c r="I120" s="101">
        <v>7.667450663599289</v>
      </c>
      <c r="J120" s="101" t="s">
        <v>44</v>
      </c>
      <c r="K120" s="248">
        <f t="shared" si="8"/>
        <v>0.13595239123204061</v>
      </c>
      <c r="L120" s="101" t="s">
        <v>44</v>
      </c>
      <c r="M120" s="100">
        <v>0.26725308794801877</v>
      </c>
      <c r="N120" s="101" t="s">
        <v>44</v>
      </c>
      <c r="O120" s="64">
        <f t="shared" si="10"/>
        <v>7.1436346112211719</v>
      </c>
      <c r="P120" s="65">
        <f t="shared" si="11"/>
        <v>8.191266715977406</v>
      </c>
      <c r="Q120" s="101" t="s">
        <v>44</v>
      </c>
      <c r="R120" s="214" t="s">
        <v>44</v>
      </c>
      <c r="S120" s="251">
        <v>0.115</v>
      </c>
      <c r="T120" s="251">
        <v>0.39600000000000002</v>
      </c>
      <c r="U120" s="201" t="s">
        <v>44</v>
      </c>
      <c r="V120" s="254" t="s">
        <v>44</v>
      </c>
      <c r="W120" s="101">
        <v>7</v>
      </c>
      <c r="X120" s="101">
        <v>7.5</v>
      </c>
      <c r="Y120" s="101" t="s">
        <v>44</v>
      </c>
      <c r="Z120" s="253">
        <v>22</v>
      </c>
      <c r="AA120" s="222">
        <v>32</v>
      </c>
      <c r="AB120" s="221">
        <v>27</v>
      </c>
      <c r="AC120" s="222">
        <v>20</v>
      </c>
      <c r="AD120" s="109">
        <v>26</v>
      </c>
      <c r="AE120" s="109">
        <v>7</v>
      </c>
      <c r="AF120" s="280"/>
      <c r="AG120" s="280"/>
      <c r="AH120" s="107"/>
      <c r="AI120" s="88"/>
      <c r="AJ120" s="88"/>
      <c r="AK120" s="88"/>
      <c r="AL120" s="88"/>
      <c r="AM120" s="88"/>
      <c r="AN120" s="88"/>
      <c r="AO120" s="107"/>
      <c r="AP120" s="88"/>
      <c r="AQ120" s="88"/>
      <c r="AR120" s="88"/>
      <c r="AS120" s="88"/>
      <c r="AT120" s="107"/>
      <c r="AU120" s="88"/>
      <c r="AV120" s="88"/>
      <c r="AW120" s="107"/>
    </row>
    <row r="121" spans="1:49" x14ac:dyDescent="0.25">
      <c r="A121" s="88"/>
      <c r="B121" s="88"/>
      <c r="C121" s="124" t="s">
        <v>79</v>
      </c>
      <c r="D121" s="191" t="s">
        <v>203</v>
      </c>
      <c r="E121" s="101">
        <v>5.25</v>
      </c>
      <c r="F121" s="101">
        <v>5.5</v>
      </c>
      <c r="G121" s="101">
        <v>6</v>
      </c>
      <c r="H121" s="101">
        <v>6.2808938576445437</v>
      </c>
      <c r="I121" s="101">
        <v>6.8164837443837341</v>
      </c>
      <c r="J121" s="101">
        <v>7.5602637272740711</v>
      </c>
      <c r="K121" s="248">
        <f t="shared" si="8"/>
        <v>8.5272876580666734E-2</v>
      </c>
      <c r="L121" s="56">
        <f t="shared" si="9"/>
        <v>0.10911490598113072</v>
      </c>
      <c r="M121" s="100">
        <v>0.1922771150698695</v>
      </c>
      <c r="N121" s="101">
        <v>0.41750221778075841</v>
      </c>
      <c r="O121" s="64">
        <f t="shared" si="10"/>
        <v>6.4396205988467896</v>
      </c>
      <c r="P121" s="65">
        <f t="shared" si="11"/>
        <v>7.1933468899206785</v>
      </c>
      <c r="Q121" s="101">
        <f t="shared" si="6"/>
        <v>6.7419593804237845</v>
      </c>
      <c r="R121" s="214">
        <f t="shared" si="7"/>
        <v>8.3785680741243578</v>
      </c>
      <c r="S121" s="251">
        <v>8.6000000000000007E-2</v>
      </c>
      <c r="T121" s="251">
        <v>0.97</v>
      </c>
      <c r="U121" s="251">
        <v>0.19</v>
      </c>
      <c r="V121" s="252">
        <v>0.32200000000000001</v>
      </c>
      <c r="W121" s="101">
        <v>6</v>
      </c>
      <c r="X121" s="101">
        <v>6.81</v>
      </c>
      <c r="Y121" s="101">
        <v>7</v>
      </c>
      <c r="Z121" s="253">
        <v>46</v>
      </c>
      <c r="AA121" s="222">
        <v>57</v>
      </c>
      <c r="AB121" s="221">
        <v>51</v>
      </c>
      <c r="AC121" s="222">
        <v>49</v>
      </c>
      <c r="AD121" s="109">
        <v>50</v>
      </c>
      <c r="AE121" s="109">
        <v>28</v>
      </c>
      <c r="AF121" s="280"/>
      <c r="AG121" s="280"/>
      <c r="AH121" s="107"/>
      <c r="AI121" s="88"/>
      <c r="AJ121" s="88"/>
      <c r="AK121" s="88"/>
      <c r="AL121" s="88"/>
      <c r="AM121" s="88"/>
      <c r="AN121" s="88"/>
      <c r="AO121" s="107"/>
      <c r="AP121" s="88"/>
      <c r="AQ121" s="88"/>
      <c r="AR121" s="88"/>
      <c r="AS121" s="88"/>
      <c r="AT121" s="107"/>
      <c r="AU121" s="88"/>
      <c r="AV121" s="88"/>
      <c r="AW121" s="107"/>
    </row>
    <row r="122" spans="1:49" x14ac:dyDescent="0.25">
      <c r="A122" s="88"/>
      <c r="B122" s="88"/>
      <c r="C122" s="124" t="s">
        <v>79</v>
      </c>
      <c r="D122" s="191" t="s">
        <v>204</v>
      </c>
      <c r="E122" s="101">
        <v>7.75</v>
      </c>
      <c r="F122" s="101">
        <v>7.25</v>
      </c>
      <c r="G122" s="101">
        <v>7.75</v>
      </c>
      <c r="H122" s="101">
        <v>7.7089746534990615</v>
      </c>
      <c r="I122" s="101">
        <v>8.7024409666329081</v>
      </c>
      <c r="J122" s="101">
        <v>9.6333061696653974</v>
      </c>
      <c r="K122" s="248">
        <f t="shared" si="8"/>
        <v>0.12887139441857132</v>
      </c>
      <c r="L122" s="56">
        <f t="shared" si="9"/>
        <v>0.10696598880723629</v>
      </c>
      <c r="M122" s="100">
        <v>0.36057738611829437</v>
      </c>
      <c r="N122" s="101">
        <v>0.7782604037131593</v>
      </c>
      <c r="O122" s="64">
        <f t="shared" si="10"/>
        <v>7.9957092898410513</v>
      </c>
      <c r="P122" s="65">
        <f t="shared" si="11"/>
        <v>9.4091726434247658</v>
      </c>
      <c r="Q122" s="101">
        <f t="shared" si="6"/>
        <v>8.1079157783876052</v>
      </c>
      <c r="R122" s="214">
        <f t="shared" si="7"/>
        <v>11.15869656094319</v>
      </c>
      <c r="S122" s="251">
        <v>2.5000000000000001E-2</v>
      </c>
      <c r="T122" s="251">
        <v>0.628</v>
      </c>
      <c r="U122" s="251">
        <v>0.309</v>
      </c>
      <c r="V122" s="252">
        <v>0.96299999999999997</v>
      </c>
      <c r="W122" s="101">
        <v>7.9</v>
      </c>
      <c r="X122" s="101">
        <v>8.33</v>
      </c>
      <c r="Y122" s="101">
        <v>9</v>
      </c>
      <c r="Z122" s="253">
        <v>61</v>
      </c>
      <c r="AA122" s="222">
        <v>66</v>
      </c>
      <c r="AB122" s="221">
        <v>59</v>
      </c>
      <c r="AC122" s="222">
        <v>53</v>
      </c>
      <c r="AD122" s="109">
        <v>42</v>
      </c>
      <c r="AE122" s="109">
        <v>29</v>
      </c>
      <c r="AF122" s="280"/>
      <c r="AG122" s="280"/>
      <c r="AH122" s="107"/>
      <c r="AI122" s="88"/>
      <c r="AJ122" s="88"/>
      <c r="AK122" s="88"/>
      <c r="AL122" s="88"/>
      <c r="AM122" s="88"/>
      <c r="AN122" s="88"/>
      <c r="AO122" s="107"/>
      <c r="AP122" s="88"/>
      <c r="AQ122" s="88"/>
      <c r="AR122" s="88"/>
      <c r="AS122" s="88"/>
      <c r="AT122" s="107"/>
      <c r="AU122" s="88"/>
      <c r="AV122" s="88"/>
      <c r="AW122" s="107"/>
    </row>
    <row r="123" spans="1:49" x14ac:dyDescent="0.25">
      <c r="A123" s="88"/>
      <c r="B123" s="88"/>
      <c r="C123" s="124" t="s">
        <v>79</v>
      </c>
      <c r="D123" s="191" t="s">
        <v>205</v>
      </c>
      <c r="E123" s="101">
        <v>8</v>
      </c>
      <c r="F123" s="101">
        <v>6.75</v>
      </c>
      <c r="G123" s="101">
        <v>9.5</v>
      </c>
      <c r="H123" s="101">
        <v>9.6667210667481349</v>
      </c>
      <c r="I123" s="101">
        <v>10.237985848873761</v>
      </c>
      <c r="J123" s="101">
        <v>10.63144479837475</v>
      </c>
      <c r="K123" s="248">
        <f t="shared" si="8"/>
        <v>5.9096024203147746E-2</v>
      </c>
      <c r="L123" s="56">
        <f t="shared" si="9"/>
        <v>3.8431284757467266E-2</v>
      </c>
      <c r="M123" s="100">
        <v>1.104605012378945</v>
      </c>
      <c r="N123" s="101">
        <v>1.2896826729181861</v>
      </c>
      <c r="O123" s="64">
        <f t="shared" si="10"/>
        <v>8.072960024611028</v>
      </c>
      <c r="P123" s="65">
        <f t="shared" si="11"/>
        <v>12.403011673136493</v>
      </c>
      <c r="Q123" s="101">
        <f t="shared" si="6"/>
        <v>8.1036667594551055</v>
      </c>
      <c r="R123" s="214">
        <f t="shared" si="7"/>
        <v>13.159222837294394</v>
      </c>
      <c r="S123" s="251">
        <v>0.73899999999999999</v>
      </c>
      <c r="T123" s="251">
        <v>0.96399999999999997</v>
      </c>
      <c r="U123" s="251">
        <v>0.81100000000000005</v>
      </c>
      <c r="V123" s="252">
        <v>0.77400000000000002</v>
      </c>
      <c r="W123" s="101">
        <v>8</v>
      </c>
      <c r="X123" s="101">
        <v>8.59</v>
      </c>
      <c r="Y123" s="101">
        <v>10.06</v>
      </c>
      <c r="Z123" s="253">
        <v>20</v>
      </c>
      <c r="AA123" s="222">
        <v>24</v>
      </c>
      <c r="AB123" s="221">
        <v>23</v>
      </c>
      <c r="AC123" s="222">
        <v>23</v>
      </c>
      <c r="AD123" s="109">
        <v>22</v>
      </c>
      <c r="AE123" s="109">
        <v>15</v>
      </c>
      <c r="AF123" s="280"/>
      <c r="AG123" s="280"/>
      <c r="AH123" s="107"/>
      <c r="AI123" s="88"/>
      <c r="AJ123" s="88"/>
      <c r="AK123" s="88"/>
      <c r="AL123" s="88"/>
      <c r="AM123" s="88"/>
      <c r="AN123" s="88"/>
      <c r="AO123" s="107"/>
      <c r="AP123" s="88"/>
      <c r="AQ123" s="88"/>
      <c r="AR123" s="88"/>
      <c r="AS123" s="88"/>
      <c r="AT123" s="107"/>
      <c r="AU123" s="88"/>
      <c r="AV123" s="88"/>
      <c r="AW123" s="107"/>
    </row>
    <row r="124" spans="1:49" x14ac:dyDescent="0.25">
      <c r="A124" s="88"/>
      <c r="B124" s="88"/>
      <c r="C124" s="124" t="s">
        <v>80</v>
      </c>
      <c r="D124" s="191" t="s">
        <v>206</v>
      </c>
      <c r="E124" s="101">
        <v>5</v>
      </c>
      <c r="F124" s="101">
        <v>5.25</v>
      </c>
      <c r="G124" s="101">
        <v>5.5</v>
      </c>
      <c r="H124" s="101">
        <v>5.5698835997107601</v>
      </c>
      <c r="I124" s="101">
        <v>5.7775784767241403</v>
      </c>
      <c r="J124" s="101">
        <v>7.5941468629078237</v>
      </c>
      <c r="K124" s="248">
        <f t="shared" si="8"/>
        <v>3.7288907980799646E-2</v>
      </c>
      <c r="L124" s="56">
        <f t="shared" si="9"/>
        <v>0.31441691246635717</v>
      </c>
      <c r="M124" s="100">
        <v>0.27007403554271842</v>
      </c>
      <c r="N124" s="101">
        <v>0.86435646101373154</v>
      </c>
      <c r="O124" s="64">
        <f t="shared" si="10"/>
        <v>5.2482333670604122</v>
      </c>
      <c r="P124" s="65">
        <f t="shared" si="11"/>
        <v>6.3069235863878683</v>
      </c>
      <c r="Q124" s="101">
        <f t="shared" si="6"/>
        <v>5.9000081993209097</v>
      </c>
      <c r="R124" s="214">
        <f t="shared" si="7"/>
        <v>9.2882855264947377</v>
      </c>
      <c r="S124" s="251">
        <v>0.44600000000000001</v>
      </c>
      <c r="T124" s="251">
        <v>0.20599999999999999</v>
      </c>
      <c r="U124" s="251">
        <v>4.8000000000000001E-2</v>
      </c>
      <c r="V124" s="252">
        <v>3.4000000000000002E-2</v>
      </c>
      <c r="W124" s="101">
        <v>5.5</v>
      </c>
      <c r="X124" s="101">
        <v>6</v>
      </c>
      <c r="Y124" s="101">
        <v>6</v>
      </c>
      <c r="Z124" s="253">
        <v>60</v>
      </c>
      <c r="AA124" s="222">
        <v>65</v>
      </c>
      <c r="AB124" s="221">
        <v>56</v>
      </c>
      <c r="AC124" s="222">
        <v>34</v>
      </c>
      <c r="AD124" s="109">
        <v>30</v>
      </c>
      <c r="AE124" s="109">
        <v>22</v>
      </c>
      <c r="AF124" s="280"/>
      <c r="AG124" s="280"/>
      <c r="AH124" s="107"/>
      <c r="AI124" s="88"/>
      <c r="AJ124" s="88"/>
      <c r="AK124" s="88"/>
      <c r="AL124" s="88"/>
      <c r="AM124" s="88"/>
      <c r="AN124" s="88"/>
      <c r="AO124" s="107"/>
      <c r="AP124" s="88"/>
      <c r="AQ124" s="88"/>
      <c r="AR124" s="88"/>
      <c r="AS124" s="88"/>
      <c r="AT124" s="107"/>
      <c r="AU124" s="88"/>
      <c r="AV124" s="88"/>
      <c r="AW124" s="107"/>
    </row>
    <row r="125" spans="1:49" x14ac:dyDescent="0.25">
      <c r="A125" s="88"/>
      <c r="B125" s="88"/>
      <c r="C125" s="124" t="s">
        <v>80</v>
      </c>
      <c r="D125" s="191" t="s">
        <v>207</v>
      </c>
      <c r="E125" s="101">
        <v>5.25</v>
      </c>
      <c r="F125" s="101">
        <v>5.5</v>
      </c>
      <c r="G125" s="101">
        <v>5.5</v>
      </c>
      <c r="H125" s="101">
        <v>6.1937189761158855</v>
      </c>
      <c r="I125" s="101">
        <v>6.1368403616445448</v>
      </c>
      <c r="J125" s="101">
        <v>6.7238895758514907</v>
      </c>
      <c r="K125" s="248">
        <f t="shared" si="8"/>
        <v>-9.1832733597818628E-3</v>
      </c>
      <c r="L125" s="56">
        <f t="shared" si="9"/>
        <v>9.5659847676016208E-2</v>
      </c>
      <c r="M125" s="100">
        <v>0.32130138577178002</v>
      </c>
      <c r="N125" s="101">
        <v>0.26829071779318669</v>
      </c>
      <c r="O125" s="64">
        <f t="shared" si="10"/>
        <v>5.5070896455318561</v>
      </c>
      <c r="P125" s="65">
        <f t="shared" si="11"/>
        <v>6.7665910777572336</v>
      </c>
      <c r="Q125" s="101">
        <f t="shared" si="6"/>
        <v>6.1980397689768445</v>
      </c>
      <c r="R125" s="214">
        <f t="shared" si="7"/>
        <v>7.2497393827261369</v>
      </c>
      <c r="S125" s="251">
        <v>0.88800000000000001</v>
      </c>
      <c r="T125" s="251">
        <v>8.7999999999999995E-2</v>
      </c>
      <c r="U125" s="251">
        <v>0.14399999999999999</v>
      </c>
      <c r="V125" s="252">
        <v>0.18099999999999999</v>
      </c>
      <c r="W125" s="101">
        <v>6</v>
      </c>
      <c r="X125" s="101">
        <v>6</v>
      </c>
      <c r="Y125" s="101">
        <v>6.5</v>
      </c>
      <c r="Z125" s="253">
        <v>58</v>
      </c>
      <c r="AA125" s="222">
        <v>51</v>
      </c>
      <c r="AB125" s="221">
        <v>38</v>
      </c>
      <c r="AC125" s="222">
        <v>31</v>
      </c>
      <c r="AD125" s="109">
        <v>21</v>
      </c>
      <c r="AE125" s="109">
        <v>27</v>
      </c>
      <c r="AF125" s="280"/>
      <c r="AG125" s="280"/>
      <c r="AH125" s="107"/>
      <c r="AI125" s="88"/>
      <c r="AJ125" s="88"/>
      <c r="AK125" s="88"/>
      <c r="AL125" s="88"/>
      <c r="AM125" s="88"/>
      <c r="AN125" s="88"/>
      <c r="AO125" s="107"/>
      <c r="AP125" s="88"/>
      <c r="AQ125" s="88"/>
      <c r="AR125" s="88"/>
      <c r="AS125" s="88"/>
      <c r="AT125" s="107"/>
      <c r="AU125" s="88"/>
      <c r="AV125" s="88"/>
      <c r="AW125" s="107"/>
    </row>
    <row r="126" spans="1:49" x14ac:dyDescent="0.25">
      <c r="A126" s="88"/>
      <c r="B126" s="88"/>
      <c r="C126" s="124" t="s">
        <v>80</v>
      </c>
      <c r="D126" s="191" t="s">
        <v>208</v>
      </c>
      <c r="E126" s="101">
        <v>5.5</v>
      </c>
      <c r="F126" s="101">
        <v>5.75</v>
      </c>
      <c r="G126" s="101">
        <v>6</v>
      </c>
      <c r="H126" s="101">
        <v>6.5691673078254844</v>
      </c>
      <c r="I126" s="101">
        <v>6.8384971676781561</v>
      </c>
      <c r="J126" s="101">
        <v>6.9653153916928616</v>
      </c>
      <c r="K126" s="248">
        <f t="shared" si="8"/>
        <v>4.0999086677520502E-2</v>
      </c>
      <c r="L126" s="56">
        <f t="shared" si="9"/>
        <v>1.8544750535849586E-2</v>
      </c>
      <c r="M126" s="100">
        <v>0.15855006434087099</v>
      </c>
      <c r="N126" s="101">
        <v>0.1810067022563116</v>
      </c>
      <c r="O126" s="64">
        <f t="shared" si="10"/>
        <v>6.5277390415700491</v>
      </c>
      <c r="P126" s="65">
        <f t="shared" si="11"/>
        <v>7.149255293786263</v>
      </c>
      <c r="Q126" s="101">
        <f t="shared" si="6"/>
        <v>6.6105422552704907</v>
      </c>
      <c r="R126" s="214">
        <f t="shared" si="7"/>
        <v>7.3200885281152326</v>
      </c>
      <c r="S126" s="251">
        <v>0.35</v>
      </c>
      <c r="T126" s="251">
        <v>0.89800000000000002</v>
      </c>
      <c r="U126" s="251">
        <v>0.624</v>
      </c>
      <c r="V126" s="252">
        <v>0.97199999999999998</v>
      </c>
      <c r="W126" s="101">
        <v>6</v>
      </c>
      <c r="X126" s="101">
        <v>6.5</v>
      </c>
      <c r="Y126" s="101">
        <v>6.5</v>
      </c>
      <c r="Z126" s="253">
        <v>168</v>
      </c>
      <c r="AA126" s="222">
        <v>120</v>
      </c>
      <c r="AB126" s="221">
        <v>172</v>
      </c>
      <c r="AC126" s="222">
        <v>112</v>
      </c>
      <c r="AD126" s="109">
        <v>126</v>
      </c>
      <c r="AE126" s="109">
        <v>104</v>
      </c>
      <c r="AF126" s="280"/>
      <c r="AG126" s="280"/>
      <c r="AH126" s="107"/>
      <c r="AI126" s="88"/>
      <c r="AJ126" s="88"/>
      <c r="AK126" s="88"/>
      <c r="AL126" s="88"/>
      <c r="AM126" s="88"/>
      <c r="AN126" s="88"/>
      <c r="AO126" s="107"/>
      <c r="AP126" s="88"/>
      <c r="AQ126" s="88"/>
      <c r="AR126" s="88"/>
      <c r="AS126" s="88"/>
      <c r="AT126" s="107"/>
      <c r="AU126" s="88"/>
      <c r="AV126" s="88"/>
      <c r="AW126" s="107"/>
    </row>
    <row r="127" spans="1:49" x14ac:dyDescent="0.25">
      <c r="A127" s="88"/>
      <c r="B127" s="88"/>
      <c r="C127" s="124" t="s">
        <v>80</v>
      </c>
      <c r="D127" s="191" t="s">
        <v>209</v>
      </c>
      <c r="E127" s="101">
        <v>5.25</v>
      </c>
      <c r="F127" s="101">
        <v>5</v>
      </c>
      <c r="G127" s="101">
        <v>5.25</v>
      </c>
      <c r="H127" s="101">
        <v>5.6076489265818568</v>
      </c>
      <c r="I127" s="101">
        <v>5.9020603085758383</v>
      </c>
      <c r="J127" s="101">
        <v>6.3180426945348316</v>
      </c>
      <c r="K127" s="248">
        <f t="shared" si="8"/>
        <v>5.250174999336843E-2</v>
      </c>
      <c r="L127" s="56">
        <f t="shared" si="9"/>
        <v>7.0480876882020427E-2</v>
      </c>
      <c r="M127" s="100">
        <v>0.18714046306856741</v>
      </c>
      <c r="N127" s="101">
        <v>0.19934549366739299</v>
      </c>
      <c r="O127" s="64">
        <f t="shared" si="10"/>
        <v>5.5352650009614459</v>
      </c>
      <c r="P127" s="65">
        <f t="shared" si="11"/>
        <v>6.2688556161902307</v>
      </c>
      <c r="Q127" s="101">
        <f t="shared" si="6"/>
        <v>5.9273255269467411</v>
      </c>
      <c r="R127" s="214">
        <f t="shared" si="7"/>
        <v>6.7087598621229221</v>
      </c>
      <c r="S127" s="251">
        <v>0.252</v>
      </c>
      <c r="T127" s="251">
        <v>0.21199999999999999</v>
      </c>
      <c r="U127" s="251">
        <v>0.14099999999999999</v>
      </c>
      <c r="V127" s="252">
        <v>0.14599999999999999</v>
      </c>
      <c r="W127" s="101">
        <v>5.4</v>
      </c>
      <c r="X127" s="101">
        <v>5.5</v>
      </c>
      <c r="Y127" s="101">
        <v>5.95</v>
      </c>
      <c r="Z127" s="253">
        <v>112</v>
      </c>
      <c r="AA127" s="222">
        <v>120</v>
      </c>
      <c r="AB127" s="221">
        <v>115</v>
      </c>
      <c r="AC127" s="222">
        <v>84</v>
      </c>
      <c r="AD127" s="109">
        <v>83</v>
      </c>
      <c r="AE127" s="109">
        <v>53</v>
      </c>
      <c r="AF127" s="280"/>
      <c r="AG127" s="280"/>
      <c r="AH127" s="107"/>
      <c r="AI127" s="88"/>
      <c r="AJ127" s="88"/>
      <c r="AK127" s="88"/>
      <c r="AL127" s="88"/>
      <c r="AM127" s="88"/>
      <c r="AN127" s="88"/>
      <c r="AO127" s="107"/>
      <c r="AP127" s="88"/>
      <c r="AQ127" s="88"/>
      <c r="AR127" s="88"/>
      <c r="AS127" s="88"/>
      <c r="AT127" s="107"/>
      <c r="AU127" s="88"/>
      <c r="AV127" s="88"/>
      <c r="AW127" s="107"/>
    </row>
    <row r="128" spans="1:49" x14ac:dyDescent="0.25">
      <c r="A128" s="88"/>
      <c r="B128" s="88"/>
      <c r="C128" s="124" t="s">
        <v>80</v>
      </c>
      <c r="D128" s="191" t="s">
        <v>210</v>
      </c>
      <c r="E128" s="101">
        <v>4.75</v>
      </c>
      <c r="F128" s="101">
        <v>5</v>
      </c>
      <c r="G128" s="101">
        <v>5.25</v>
      </c>
      <c r="H128" s="101">
        <v>5.5242363349282773</v>
      </c>
      <c r="I128" s="101">
        <v>5.8506608976575283</v>
      </c>
      <c r="J128" s="101">
        <v>6.2676874603048089</v>
      </c>
      <c r="K128" s="248">
        <f t="shared" si="8"/>
        <v>5.9089536170882972E-2</v>
      </c>
      <c r="L128" s="56">
        <f t="shared" si="9"/>
        <v>7.1278539286774967E-2</v>
      </c>
      <c r="M128" s="100">
        <v>0.1148674311071757</v>
      </c>
      <c r="N128" s="101">
        <v>9.1287525679796186E-2</v>
      </c>
      <c r="O128" s="64">
        <f t="shared" si="10"/>
        <v>5.6255207326874643</v>
      </c>
      <c r="P128" s="65">
        <f t="shared" si="11"/>
        <v>6.0758010626275922</v>
      </c>
      <c r="Q128" s="101">
        <f t="shared" si="6"/>
        <v>6.0887639099724087</v>
      </c>
      <c r="R128" s="214">
        <f t="shared" si="7"/>
        <v>6.4466110106372092</v>
      </c>
      <c r="S128" s="251">
        <v>1.7999999999999999E-2</v>
      </c>
      <c r="T128" s="251">
        <v>0.11600000000000001</v>
      </c>
      <c r="U128" s="251">
        <v>3.0000000000000001E-3</v>
      </c>
      <c r="V128" s="252">
        <v>5.0999999999999997E-2</v>
      </c>
      <c r="W128" s="101">
        <v>5.25</v>
      </c>
      <c r="X128" s="101">
        <v>5.5</v>
      </c>
      <c r="Y128" s="101">
        <v>6</v>
      </c>
      <c r="Z128" s="253">
        <v>247</v>
      </c>
      <c r="AA128" s="222">
        <v>325</v>
      </c>
      <c r="AB128" s="221">
        <v>298</v>
      </c>
      <c r="AC128" s="222">
        <v>248</v>
      </c>
      <c r="AD128" s="109">
        <v>202</v>
      </c>
      <c r="AE128" s="109">
        <v>263</v>
      </c>
      <c r="AF128" s="280"/>
      <c r="AG128" s="280"/>
      <c r="AH128" s="107"/>
      <c r="AI128" s="88"/>
      <c r="AJ128" s="88"/>
      <c r="AK128" s="88"/>
      <c r="AL128" s="88"/>
      <c r="AM128" s="88"/>
      <c r="AN128" s="88"/>
      <c r="AO128" s="107"/>
      <c r="AP128" s="88"/>
      <c r="AQ128" s="88"/>
      <c r="AR128" s="88"/>
      <c r="AS128" s="88"/>
      <c r="AT128" s="107"/>
      <c r="AU128" s="88"/>
      <c r="AV128" s="88"/>
      <c r="AW128" s="107"/>
    </row>
    <row r="129" spans="1:49" x14ac:dyDescent="0.25">
      <c r="A129" s="88"/>
      <c r="B129" s="88"/>
      <c r="C129" s="124" t="s">
        <v>80</v>
      </c>
      <c r="D129" s="191" t="s">
        <v>211</v>
      </c>
      <c r="E129" s="101">
        <v>4</v>
      </c>
      <c r="F129" s="101">
        <v>4.25</v>
      </c>
      <c r="G129" s="101">
        <v>4.75</v>
      </c>
      <c r="H129" s="101">
        <v>5.147582853792283</v>
      </c>
      <c r="I129" s="101">
        <v>5.4680068295332207</v>
      </c>
      <c r="J129" s="101">
        <v>5.6340059653624586</v>
      </c>
      <c r="K129" s="248">
        <f t="shared" si="8"/>
        <v>6.2247463487620669E-2</v>
      </c>
      <c r="L129" s="56">
        <f t="shared" si="9"/>
        <v>3.0358253199805896E-2</v>
      </c>
      <c r="M129" s="100">
        <v>0.15405342426818641</v>
      </c>
      <c r="N129" s="101">
        <v>0.20320058117652171</v>
      </c>
      <c r="O129" s="64">
        <f t="shared" si="10"/>
        <v>5.1660621179675754</v>
      </c>
      <c r="P129" s="65">
        <f t="shared" si="11"/>
        <v>5.769951541098866</v>
      </c>
      <c r="Q129" s="101">
        <f t="shared" si="6"/>
        <v>5.2357328262564762</v>
      </c>
      <c r="R129" s="214">
        <f t="shared" si="7"/>
        <v>6.032279104468441</v>
      </c>
      <c r="S129" s="251">
        <v>0.19600000000000001</v>
      </c>
      <c r="T129" s="251">
        <v>0.58199999999999996</v>
      </c>
      <c r="U129" s="251">
        <v>0.50600000000000001</v>
      </c>
      <c r="V129" s="252">
        <v>0.78</v>
      </c>
      <c r="W129" s="101">
        <v>4.9800000000000004</v>
      </c>
      <c r="X129" s="101">
        <v>5.4</v>
      </c>
      <c r="Y129" s="101">
        <v>5.5</v>
      </c>
      <c r="Z129" s="253">
        <v>28</v>
      </c>
      <c r="AA129" s="222">
        <v>28</v>
      </c>
      <c r="AB129" s="221">
        <v>28</v>
      </c>
      <c r="AC129" s="222">
        <v>22</v>
      </c>
      <c r="AD129" s="109">
        <v>27</v>
      </c>
      <c r="AE129" s="109">
        <v>15</v>
      </c>
      <c r="AF129" s="280"/>
      <c r="AG129" s="280"/>
      <c r="AH129" s="107"/>
      <c r="AI129" s="88"/>
      <c r="AJ129" s="88"/>
      <c r="AK129" s="88"/>
      <c r="AL129" s="88"/>
      <c r="AM129" s="88"/>
      <c r="AN129" s="88"/>
      <c r="AO129" s="107"/>
      <c r="AP129" s="88"/>
      <c r="AQ129" s="88"/>
      <c r="AR129" s="88"/>
      <c r="AS129" s="88"/>
      <c r="AT129" s="107"/>
      <c r="AU129" s="88"/>
      <c r="AV129" s="88"/>
      <c r="AW129" s="107"/>
    </row>
    <row r="130" spans="1:49" x14ac:dyDescent="0.25">
      <c r="A130" s="88"/>
      <c r="B130" s="88"/>
      <c r="C130" s="124" t="s">
        <v>80</v>
      </c>
      <c r="D130" s="191" t="s">
        <v>212</v>
      </c>
      <c r="E130" s="101">
        <v>5</v>
      </c>
      <c r="F130" s="101">
        <v>5.25</v>
      </c>
      <c r="G130" s="101">
        <v>5.5</v>
      </c>
      <c r="H130" s="101">
        <v>6.0462653129774804</v>
      </c>
      <c r="I130" s="101">
        <v>6.3219595369277046</v>
      </c>
      <c r="J130" s="101">
        <v>6.4170363580732888</v>
      </c>
      <c r="K130" s="248">
        <f t="shared" si="8"/>
        <v>4.5597440681024004E-2</v>
      </c>
      <c r="L130" s="56">
        <f t="shared" si="9"/>
        <v>1.5039137879675257E-2</v>
      </c>
      <c r="M130" s="100">
        <v>0.17729861438666111</v>
      </c>
      <c r="N130" s="101">
        <v>7.0899144011646043E-2</v>
      </c>
      <c r="O130" s="64">
        <f t="shared" si="10"/>
        <v>5.9744542527298492</v>
      </c>
      <c r="P130" s="65">
        <f t="shared" si="11"/>
        <v>6.6694648211255601</v>
      </c>
      <c r="Q130" s="101">
        <f t="shared" si="6"/>
        <v>6.2780740358104623</v>
      </c>
      <c r="R130" s="214">
        <f t="shared" si="7"/>
        <v>6.5559986803361152</v>
      </c>
      <c r="S130" s="251">
        <v>0.16900000000000001</v>
      </c>
      <c r="T130" s="251">
        <v>0.14599999999999999</v>
      </c>
      <c r="U130" s="251">
        <v>0.54800000000000004</v>
      </c>
      <c r="V130" s="252">
        <v>0.49399999999999999</v>
      </c>
      <c r="W130" s="101">
        <v>5.5</v>
      </c>
      <c r="X130" s="101">
        <v>6</v>
      </c>
      <c r="Y130" s="101">
        <v>6.3</v>
      </c>
      <c r="Z130" s="253">
        <v>282</v>
      </c>
      <c r="AA130" s="222">
        <v>334</v>
      </c>
      <c r="AB130" s="221">
        <v>328</v>
      </c>
      <c r="AC130" s="222">
        <v>266</v>
      </c>
      <c r="AD130" s="109">
        <v>239</v>
      </c>
      <c r="AE130" s="109">
        <v>275</v>
      </c>
      <c r="AF130" s="280"/>
      <c r="AG130" s="280"/>
      <c r="AH130" s="107"/>
      <c r="AI130" s="88"/>
      <c r="AJ130" s="88"/>
      <c r="AK130" s="88"/>
      <c r="AL130" s="88"/>
      <c r="AM130" s="88"/>
      <c r="AN130" s="88"/>
      <c r="AO130" s="107"/>
      <c r="AP130" s="88"/>
      <c r="AQ130" s="88"/>
      <c r="AR130" s="88"/>
      <c r="AS130" s="88"/>
      <c r="AT130" s="107"/>
      <c r="AU130" s="88"/>
      <c r="AV130" s="88"/>
      <c r="AW130" s="107"/>
    </row>
    <row r="131" spans="1:49" x14ac:dyDescent="0.25">
      <c r="A131" s="88"/>
      <c r="B131" s="88"/>
      <c r="C131" s="124" t="s">
        <v>80</v>
      </c>
      <c r="D131" s="191" t="s">
        <v>213</v>
      </c>
      <c r="E131" s="101">
        <v>4.5</v>
      </c>
      <c r="F131" s="101">
        <v>4.5</v>
      </c>
      <c r="G131" s="101">
        <v>5</v>
      </c>
      <c r="H131" s="101">
        <v>5.1128387080834452</v>
      </c>
      <c r="I131" s="101">
        <v>5.5368664035508797</v>
      </c>
      <c r="J131" s="101">
        <v>5.6647671567343103</v>
      </c>
      <c r="K131" s="248">
        <f t="shared" si="8"/>
        <v>8.2933908084572128E-2</v>
      </c>
      <c r="L131" s="56">
        <f t="shared" si="9"/>
        <v>2.3099844544091974E-2</v>
      </c>
      <c r="M131" s="100">
        <v>0.25325981663067881</v>
      </c>
      <c r="N131" s="101">
        <v>0.2073980375574313</v>
      </c>
      <c r="O131" s="64">
        <f t="shared" si="10"/>
        <v>5.0404771629547493</v>
      </c>
      <c r="P131" s="65">
        <f t="shared" si="11"/>
        <v>6.03325564414701</v>
      </c>
      <c r="Q131" s="101">
        <f t="shared" si="6"/>
        <v>5.2582670031217447</v>
      </c>
      <c r="R131" s="214">
        <f t="shared" si="7"/>
        <v>6.0712673103468759</v>
      </c>
      <c r="S131" s="251">
        <v>0.13900000000000001</v>
      </c>
      <c r="T131" s="251">
        <v>0.71899999999999997</v>
      </c>
      <c r="U131" s="251">
        <v>0.68400000000000005</v>
      </c>
      <c r="V131" s="252">
        <v>0.70300000000000007</v>
      </c>
      <c r="W131" s="101">
        <v>5</v>
      </c>
      <c r="X131" s="101">
        <v>5</v>
      </c>
      <c r="Y131" s="101">
        <v>5.5</v>
      </c>
      <c r="Z131" s="253">
        <v>78</v>
      </c>
      <c r="AA131" s="222">
        <v>74</v>
      </c>
      <c r="AB131" s="221">
        <v>65</v>
      </c>
      <c r="AC131" s="222">
        <v>54</v>
      </c>
      <c r="AD131" s="109">
        <v>52</v>
      </c>
      <c r="AE131" s="109">
        <v>29</v>
      </c>
      <c r="AF131" s="280"/>
      <c r="AG131" s="280"/>
      <c r="AH131" s="107"/>
      <c r="AI131" s="88"/>
      <c r="AJ131" s="88"/>
      <c r="AK131" s="88"/>
      <c r="AL131" s="88"/>
      <c r="AM131" s="88"/>
      <c r="AN131" s="88"/>
      <c r="AO131" s="107"/>
      <c r="AP131" s="88"/>
      <c r="AQ131" s="88"/>
      <c r="AR131" s="88"/>
      <c r="AS131" s="88"/>
      <c r="AT131" s="107"/>
      <c r="AU131" s="88"/>
      <c r="AV131" s="88"/>
      <c r="AW131" s="107"/>
    </row>
    <row r="132" spans="1:49" x14ac:dyDescent="0.25">
      <c r="A132" s="88"/>
      <c r="B132" s="88"/>
      <c r="C132" s="124" t="s">
        <v>80</v>
      </c>
      <c r="D132" s="191" t="s">
        <v>214</v>
      </c>
      <c r="E132" s="101">
        <v>4.75</v>
      </c>
      <c r="F132" s="101">
        <v>5.25</v>
      </c>
      <c r="G132" s="101">
        <v>6</v>
      </c>
      <c r="H132" s="101">
        <v>5.7952376314525171</v>
      </c>
      <c r="I132" s="101">
        <v>6.0714251980531824</v>
      </c>
      <c r="J132" s="101">
        <v>6.091107521189878</v>
      </c>
      <c r="K132" s="248">
        <f t="shared" si="8"/>
        <v>4.7657677590598135E-2</v>
      </c>
      <c r="L132" s="56">
        <f t="shared" si="9"/>
        <v>3.2417962001749512E-3</v>
      </c>
      <c r="M132" s="100">
        <v>0.47133805399259859</v>
      </c>
      <c r="N132" s="101">
        <v>0.33220041726522759</v>
      </c>
      <c r="O132" s="64">
        <f t="shared" si="10"/>
        <v>5.147602612227689</v>
      </c>
      <c r="P132" s="65">
        <f t="shared" si="11"/>
        <v>6.9952477838786757</v>
      </c>
      <c r="Q132" s="101">
        <f t="shared" si="6"/>
        <v>5.439994703350032</v>
      </c>
      <c r="R132" s="214">
        <f t="shared" si="7"/>
        <v>6.742220339029724</v>
      </c>
      <c r="S132" s="251">
        <v>0.496</v>
      </c>
      <c r="T132" s="251">
        <v>0.311</v>
      </c>
      <c r="U132" s="251">
        <v>0.96399999999999997</v>
      </c>
      <c r="V132" s="252">
        <v>0.873</v>
      </c>
      <c r="W132" s="101">
        <v>5.5</v>
      </c>
      <c r="X132" s="101">
        <v>5.5</v>
      </c>
      <c r="Y132" s="101">
        <v>5.5</v>
      </c>
      <c r="Z132" s="253">
        <v>58</v>
      </c>
      <c r="AA132" s="222">
        <v>86</v>
      </c>
      <c r="AB132" s="221">
        <v>65</v>
      </c>
      <c r="AC132" s="222">
        <v>58</v>
      </c>
      <c r="AD132" s="109">
        <v>42</v>
      </c>
      <c r="AE132" s="109">
        <v>27</v>
      </c>
      <c r="AF132" s="280"/>
      <c r="AG132" s="280"/>
      <c r="AH132" s="107"/>
      <c r="AI132" s="88"/>
      <c r="AJ132" s="88"/>
      <c r="AK132" s="88"/>
      <c r="AL132" s="88"/>
      <c r="AM132" s="88"/>
      <c r="AN132" s="88"/>
      <c r="AO132" s="107"/>
      <c r="AP132" s="88"/>
      <c r="AQ132" s="88"/>
      <c r="AR132" s="88"/>
      <c r="AS132" s="88"/>
      <c r="AT132" s="107"/>
      <c r="AU132" s="88"/>
      <c r="AV132" s="88"/>
      <c r="AW132" s="107"/>
    </row>
    <row r="133" spans="1:49" x14ac:dyDescent="0.25">
      <c r="A133" s="88"/>
      <c r="B133" s="88"/>
      <c r="C133" s="124" t="s">
        <v>80</v>
      </c>
      <c r="D133" s="191" t="s">
        <v>215</v>
      </c>
      <c r="E133" s="101">
        <v>5.25</v>
      </c>
      <c r="F133" s="101">
        <v>5</v>
      </c>
      <c r="G133" s="101">
        <v>5.5</v>
      </c>
      <c r="H133" s="101">
        <v>5.7770954904146841</v>
      </c>
      <c r="I133" s="101">
        <v>5.843405128760959</v>
      </c>
      <c r="J133" s="101">
        <v>6.2954372570886798</v>
      </c>
      <c r="K133" s="248">
        <f t="shared" si="8"/>
        <v>1.1478023594433395E-2</v>
      </c>
      <c r="L133" s="56">
        <f t="shared" si="9"/>
        <v>7.7357656771535499E-2</v>
      </c>
      <c r="M133" s="100">
        <v>0.12349692691722711</v>
      </c>
      <c r="N133" s="101">
        <v>0.20959795048560989</v>
      </c>
      <c r="O133" s="64">
        <f t="shared" si="10"/>
        <v>5.6013511520031942</v>
      </c>
      <c r="P133" s="65">
        <f t="shared" si="11"/>
        <v>6.0854591055187237</v>
      </c>
      <c r="Q133" s="101">
        <f t="shared" si="6"/>
        <v>5.8846252741368845</v>
      </c>
      <c r="R133" s="214">
        <f t="shared" si="7"/>
        <v>6.7062492400404752</v>
      </c>
      <c r="S133" s="251">
        <v>0.72799999999999998</v>
      </c>
      <c r="T133" s="251">
        <v>9.8000000000000004E-2</v>
      </c>
      <c r="U133" s="251">
        <v>7.3999999999999996E-2</v>
      </c>
      <c r="V133" s="252">
        <v>0.10199999999999999</v>
      </c>
      <c r="W133" s="101">
        <v>5.5</v>
      </c>
      <c r="X133" s="101">
        <v>5.5</v>
      </c>
      <c r="Y133" s="101">
        <v>6</v>
      </c>
      <c r="Z133" s="253">
        <v>205</v>
      </c>
      <c r="AA133" s="222">
        <v>149</v>
      </c>
      <c r="AB133" s="221">
        <v>198</v>
      </c>
      <c r="AC133" s="222">
        <v>185</v>
      </c>
      <c r="AD133" s="109">
        <v>151</v>
      </c>
      <c r="AE133" s="109">
        <v>122</v>
      </c>
      <c r="AF133" s="280"/>
      <c r="AG133" s="280"/>
      <c r="AH133" s="107"/>
      <c r="AI133" s="88"/>
      <c r="AJ133" s="88"/>
      <c r="AK133" s="88"/>
      <c r="AL133" s="88"/>
      <c r="AM133" s="88"/>
      <c r="AN133" s="88"/>
      <c r="AO133" s="107"/>
      <c r="AP133" s="88"/>
      <c r="AQ133" s="88"/>
      <c r="AR133" s="88"/>
      <c r="AS133" s="88"/>
      <c r="AT133" s="107"/>
      <c r="AU133" s="88"/>
      <c r="AV133" s="88"/>
      <c r="AW133" s="107"/>
    </row>
    <row r="134" spans="1:49" x14ac:dyDescent="0.25">
      <c r="A134" s="88"/>
      <c r="B134" s="88"/>
      <c r="C134" s="124" t="s">
        <v>80</v>
      </c>
      <c r="D134" s="191" t="s">
        <v>216</v>
      </c>
      <c r="E134" s="101">
        <v>4.5</v>
      </c>
      <c r="F134" s="101">
        <v>5</v>
      </c>
      <c r="G134" s="101">
        <v>5</v>
      </c>
      <c r="H134" s="101">
        <v>5.2709171604320497</v>
      </c>
      <c r="I134" s="101">
        <v>5.3089273113340028</v>
      </c>
      <c r="J134" s="101">
        <v>6.003186815201043</v>
      </c>
      <c r="K134" s="248">
        <f t="shared" si="8"/>
        <v>7.2112973406770475E-3</v>
      </c>
      <c r="L134" s="56">
        <f t="shared" si="9"/>
        <v>0.13077208693079467</v>
      </c>
      <c r="M134" s="100">
        <v>0.14661783043321611</v>
      </c>
      <c r="N134" s="101">
        <v>0.2234278096512689</v>
      </c>
      <c r="O134" s="64">
        <f t="shared" si="10"/>
        <v>5.0215563636848994</v>
      </c>
      <c r="P134" s="65">
        <f t="shared" si="11"/>
        <v>5.5962982589831061</v>
      </c>
      <c r="Q134" s="101">
        <f t="shared" si="6"/>
        <v>5.5652683082845558</v>
      </c>
      <c r="R134" s="214">
        <f t="shared" si="7"/>
        <v>6.4411053221175303</v>
      </c>
      <c r="S134" s="251">
        <v>0.86799999999999999</v>
      </c>
      <c r="T134" s="251">
        <v>6.6000000000000003E-2</v>
      </c>
      <c r="U134" s="251">
        <v>0.01</v>
      </c>
      <c r="V134" s="252">
        <v>2.5000000000000001E-2</v>
      </c>
      <c r="W134" s="101">
        <v>5</v>
      </c>
      <c r="X134" s="101">
        <v>5.5</v>
      </c>
      <c r="Y134" s="101">
        <v>6</v>
      </c>
      <c r="Z134" s="253">
        <v>46</v>
      </c>
      <c r="AA134" s="222">
        <v>59</v>
      </c>
      <c r="AB134" s="221">
        <v>53</v>
      </c>
      <c r="AC134" s="222">
        <v>45</v>
      </c>
      <c r="AD134" s="109">
        <v>38</v>
      </c>
      <c r="AE134" s="109">
        <v>31</v>
      </c>
      <c r="AF134" s="280"/>
      <c r="AG134" s="280"/>
      <c r="AH134" s="107"/>
      <c r="AI134" s="88"/>
      <c r="AJ134" s="88"/>
      <c r="AK134" s="88"/>
      <c r="AL134" s="88"/>
      <c r="AM134" s="88"/>
      <c r="AN134" s="88"/>
      <c r="AO134" s="107"/>
      <c r="AP134" s="88"/>
      <c r="AQ134" s="88"/>
      <c r="AR134" s="88"/>
      <c r="AS134" s="88"/>
      <c r="AT134" s="107"/>
      <c r="AU134" s="88"/>
      <c r="AV134" s="88"/>
      <c r="AW134" s="107"/>
    </row>
    <row r="135" spans="1:49" x14ac:dyDescent="0.25">
      <c r="A135" s="88"/>
      <c r="B135" s="88"/>
      <c r="C135" s="124" t="s">
        <v>80</v>
      </c>
      <c r="D135" s="191" t="s">
        <v>217</v>
      </c>
      <c r="E135" s="101">
        <v>5.5</v>
      </c>
      <c r="F135" s="101">
        <v>5.75</v>
      </c>
      <c r="G135" s="101">
        <v>5.5</v>
      </c>
      <c r="H135" s="101">
        <v>5.6192085065104482</v>
      </c>
      <c r="I135" s="101">
        <v>6.3038550987889286</v>
      </c>
      <c r="J135" s="101">
        <v>6.3368737325665743</v>
      </c>
      <c r="K135" s="248">
        <f t="shared" si="8"/>
        <v>0.121840396469582</v>
      </c>
      <c r="L135" s="56">
        <f t="shared" si="9"/>
        <v>5.2378478344130563E-3</v>
      </c>
      <c r="M135" s="100">
        <v>0.22982786328749399</v>
      </c>
      <c r="N135" s="101">
        <v>0.53341654112823156</v>
      </c>
      <c r="O135" s="64">
        <f t="shared" si="10"/>
        <v>5.8533924867454408</v>
      </c>
      <c r="P135" s="65">
        <f t="shared" si="11"/>
        <v>6.7543177108324164</v>
      </c>
      <c r="Q135" s="101">
        <f t="shared" ref="Q135:Q156" si="12">J135-1.96*N135</f>
        <v>5.291377311955241</v>
      </c>
      <c r="R135" s="214">
        <f t="shared" ref="R135:R156" si="13">J135+1.96*N135</f>
        <v>7.3823701531779076</v>
      </c>
      <c r="S135" s="251">
        <v>1.2E-2</v>
      </c>
      <c r="T135" s="251">
        <v>0.61099999999999999</v>
      </c>
      <c r="U135" s="251">
        <v>0.94900000000000007</v>
      </c>
      <c r="V135" s="252">
        <v>0.621</v>
      </c>
      <c r="W135" s="101">
        <v>5.6</v>
      </c>
      <c r="X135" s="101">
        <v>6</v>
      </c>
      <c r="Y135" s="101">
        <v>6</v>
      </c>
      <c r="Z135" s="253">
        <v>34</v>
      </c>
      <c r="AA135" s="222">
        <v>40</v>
      </c>
      <c r="AB135" s="221">
        <v>31</v>
      </c>
      <c r="AC135" s="222">
        <v>31</v>
      </c>
      <c r="AD135" s="109">
        <v>30</v>
      </c>
      <c r="AE135" s="109">
        <v>15</v>
      </c>
      <c r="AF135" s="280"/>
      <c r="AG135" s="280"/>
      <c r="AH135" s="107"/>
      <c r="AI135" s="88"/>
      <c r="AJ135" s="88"/>
      <c r="AK135" s="88"/>
      <c r="AL135" s="88"/>
      <c r="AM135" s="88"/>
      <c r="AN135" s="88"/>
      <c r="AO135" s="107"/>
      <c r="AP135" s="88"/>
      <c r="AQ135" s="88"/>
      <c r="AR135" s="88"/>
      <c r="AS135" s="88"/>
      <c r="AT135" s="107"/>
      <c r="AU135" s="88"/>
      <c r="AV135" s="88"/>
      <c r="AW135" s="107"/>
    </row>
    <row r="136" spans="1:49" x14ac:dyDescent="0.25">
      <c r="A136" s="88"/>
      <c r="B136" s="88"/>
      <c r="C136" s="124" t="s">
        <v>80</v>
      </c>
      <c r="D136" s="191" t="s">
        <v>218</v>
      </c>
      <c r="E136" s="101">
        <v>5.25</v>
      </c>
      <c r="F136" s="101">
        <v>5.5</v>
      </c>
      <c r="G136" s="101">
        <v>5.75</v>
      </c>
      <c r="H136" s="101">
        <v>6.3738900293730909</v>
      </c>
      <c r="I136" s="101">
        <v>5.8198921365529488</v>
      </c>
      <c r="J136" s="101">
        <v>6.7715086656740784</v>
      </c>
      <c r="K136" s="248">
        <f t="shared" si="8"/>
        <v>-8.6916763588190005E-2</v>
      </c>
      <c r="L136" s="56">
        <f t="shared" ref="L136:L156" si="14">J136/I136-1</f>
        <v>0.16351102508314885</v>
      </c>
      <c r="M136" s="100">
        <v>0.31510188410801532</v>
      </c>
      <c r="N136" s="101">
        <v>0.61480976879465532</v>
      </c>
      <c r="O136" s="64">
        <f t="shared" ref="O136:O156" si="15">I136-1.96*M136</f>
        <v>5.2022924437012392</v>
      </c>
      <c r="P136" s="65">
        <f t="shared" ref="P136:P156" si="16">I136+1.96*M136</f>
        <v>6.4374918294046584</v>
      </c>
      <c r="Q136" s="101">
        <f t="shared" si="12"/>
        <v>5.5664815188365537</v>
      </c>
      <c r="R136" s="214">
        <f t="shared" si="13"/>
        <v>7.976535812511603</v>
      </c>
      <c r="S136" s="251">
        <v>0.254</v>
      </c>
      <c r="T136" s="251">
        <v>2.1000000000000001E-2</v>
      </c>
      <c r="U136" s="251">
        <v>0.16800000000000001</v>
      </c>
      <c r="V136" s="252">
        <v>0.46600000000000003</v>
      </c>
      <c r="W136" s="101">
        <v>6</v>
      </c>
      <c r="X136" s="101">
        <v>6</v>
      </c>
      <c r="Y136" s="101">
        <v>7</v>
      </c>
      <c r="Z136" s="253">
        <v>30</v>
      </c>
      <c r="AA136" s="222">
        <v>26</v>
      </c>
      <c r="AB136" s="221">
        <v>27</v>
      </c>
      <c r="AC136" s="222">
        <v>23</v>
      </c>
      <c r="AD136" s="109">
        <v>20</v>
      </c>
      <c r="AE136" s="109">
        <v>14</v>
      </c>
      <c r="AF136" s="280"/>
      <c r="AG136" s="280"/>
      <c r="AH136" s="107"/>
      <c r="AI136" s="88"/>
      <c r="AJ136" s="88"/>
      <c r="AK136" s="88"/>
      <c r="AL136" s="88"/>
      <c r="AM136" s="88"/>
      <c r="AN136" s="88"/>
      <c r="AO136" s="107"/>
      <c r="AP136" s="88"/>
      <c r="AQ136" s="88"/>
      <c r="AR136" s="88"/>
      <c r="AS136" s="88"/>
      <c r="AT136" s="107"/>
      <c r="AU136" s="88"/>
      <c r="AV136" s="88"/>
      <c r="AW136" s="107"/>
    </row>
    <row r="137" spans="1:49" x14ac:dyDescent="0.25">
      <c r="A137" s="88"/>
      <c r="B137" s="88"/>
      <c r="C137" s="124" t="s">
        <v>80</v>
      </c>
      <c r="D137" s="191" t="s">
        <v>219</v>
      </c>
      <c r="E137" s="101">
        <v>4.25</v>
      </c>
      <c r="F137" s="101">
        <v>4.75</v>
      </c>
      <c r="G137" s="101">
        <v>4.75</v>
      </c>
      <c r="H137" s="101">
        <v>5.4866416371443654</v>
      </c>
      <c r="I137" s="101">
        <v>5.8190863097418868</v>
      </c>
      <c r="J137" s="101">
        <v>5.8005273854488637</v>
      </c>
      <c r="K137" s="248">
        <f t="shared" ref="K137:K156" si="17">I137/H137-1</f>
        <v>6.0591650518394102E-2</v>
      </c>
      <c r="L137" s="56">
        <f t="shared" si="14"/>
        <v>-3.1893193029209899E-3</v>
      </c>
      <c r="M137" s="100">
        <v>0.43716305508514192</v>
      </c>
      <c r="N137" s="101">
        <v>0.5892525288065652</v>
      </c>
      <c r="O137" s="64">
        <v>4.962246721775009</v>
      </c>
      <c r="P137" s="65">
        <v>6.6759258977087645</v>
      </c>
      <c r="Q137" s="101">
        <f t="shared" si="12"/>
        <v>4.645592428987996</v>
      </c>
      <c r="R137" s="214">
        <f t="shared" si="13"/>
        <v>6.9554623419097314</v>
      </c>
      <c r="S137" s="251">
        <v>0.54600000000000004</v>
      </c>
      <c r="T137" s="251">
        <v>0.71699999999999997</v>
      </c>
      <c r="U137" s="251">
        <v>0.97799999999999998</v>
      </c>
      <c r="V137" s="252">
        <v>0.84899999999999998</v>
      </c>
      <c r="W137" s="101">
        <v>4.9000000000000004</v>
      </c>
      <c r="X137" s="101">
        <v>5</v>
      </c>
      <c r="Y137" s="101">
        <v>5</v>
      </c>
      <c r="Z137" s="253">
        <v>66</v>
      </c>
      <c r="AA137" s="222">
        <v>72</v>
      </c>
      <c r="AB137" s="221">
        <v>49</v>
      </c>
      <c r="AC137" s="222">
        <v>48</v>
      </c>
      <c r="AD137" s="109">
        <v>39</v>
      </c>
      <c r="AE137" s="109">
        <v>23</v>
      </c>
      <c r="AF137" s="280"/>
      <c r="AG137" s="280"/>
      <c r="AH137" s="107"/>
      <c r="AI137" s="88"/>
      <c r="AJ137" s="88"/>
      <c r="AK137" s="88"/>
      <c r="AL137" s="88"/>
      <c r="AM137" s="88"/>
      <c r="AN137" s="88"/>
      <c r="AO137" s="107"/>
      <c r="AP137" s="88"/>
      <c r="AQ137" s="88"/>
      <c r="AR137" s="88"/>
      <c r="AS137" s="88"/>
      <c r="AT137" s="107"/>
      <c r="AU137" s="88"/>
      <c r="AV137" s="88"/>
      <c r="AW137" s="107"/>
    </row>
    <row r="138" spans="1:49" x14ac:dyDescent="0.25">
      <c r="A138" s="88"/>
      <c r="B138" s="88"/>
      <c r="C138" s="124" t="s">
        <v>80</v>
      </c>
      <c r="D138" s="191" t="s">
        <v>220</v>
      </c>
      <c r="E138" s="101">
        <v>6</v>
      </c>
      <c r="F138" s="101">
        <v>6.25</v>
      </c>
      <c r="G138" s="101">
        <v>6.25</v>
      </c>
      <c r="H138" s="101">
        <v>6.7544301670268441</v>
      </c>
      <c r="I138" s="101">
        <v>7.1969678351351023</v>
      </c>
      <c r="J138" s="101">
        <v>7.442607215543525</v>
      </c>
      <c r="K138" s="248">
        <f t="shared" si="17"/>
        <v>6.5518135085413709E-2</v>
      </c>
      <c r="L138" s="56">
        <f t="shared" si="14"/>
        <v>3.413095431790425E-2</v>
      </c>
      <c r="M138" s="100">
        <v>0.12385381130562161</v>
      </c>
      <c r="N138" s="101">
        <v>0.1204699939839167</v>
      </c>
      <c r="O138" s="64">
        <v>6.9542143649760844</v>
      </c>
      <c r="P138" s="65">
        <v>7.4397213052941202</v>
      </c>
      <c r="Q138" s="101">
        <f t="shared" si="12"/>
        <v>7.206486027335048</v>
      </c>
      <c r="R138" s="214">
        <f t="shared" si="13"/>
        <v>7.6787284037520021</v>
      </c>
      <c r="S138" s="251">
        <v>0.02</v>
      </c>
      <c r="T138" s="251">
        <v>0.61899999999999999</v>
      </c>
      <c r="U138" s="251">
        <v>0.126</v>
      </c>
      <c r="V138" s="252">
        <v>0.48799999999999999</v>
      </c>
      <c r="W138" s="101">
        <v>6.5</v>
      </c>
      <c r="X138" s="101">
        <v>7</v>
      </c>
      <c r="Y138" s="101">
        <v>7.16</v>
      </c>
      <c r="Z138" s="253">
        <v>212</v>
      </c>
      <c r="AA138" s="222">
        <v>267</v>
      </c>
      <c r="AB138" s="221">
        <v>271</v>
      </c>
      <c r="AC138" s="222">
        <v>193</v>
      </c>
      <c r="AD138" s="109">
        <v>202</v>
      </c>
      <c r="AE138" s="109">
        <v>251</v>
      </c>
      <c r="AF138" s="280"/>
      <c r="AG138" s="280"/>
      <c r="AH138" s="107"/>
      <c r="AI138" s="88"/>
      <c r="AJ138" s="88"/>
      <c r="AK138" s="88"/>
      <c r="AL138" s="88"/>
      <c r="AM138" s="88"/>
      <c r="AN138" s="88"/>
      <c r="AO138" s="107"/>
      <c r="AP138" s="88"/>
      <c r="AQ138" s="88"/>
      <c r="AR138" s="88"/>
      <c r="AS138" s="88"/>
      <c r="AT138" s="107"/>
      <c r="AU138" s="88"/>
      <c r="AV138" s="88"/>
      <c r="AW138" s="107"/>
    </row>
    <row r="139" spans="1:49" x14ac:dyDescent="0.25">
      <c r="A139" s="88"/>
      <c r="B139" s="88"/>
      <c r="C139" s="124" t="s">
        <v>80</v>
      </c>
      <c r="D139" s="191" t="s">
        <v>221</v>
      </c>
      <c r="E139" s="101">
        <v>5.25</v>
      </c>
      <c r="F139" s="101">
        <v>5.25</v>
      </c>
      <c r="G139" s="101">
        <v>5.75</v>
      </c>
      <c r="H139" s="101">
        <v>5.651872495448333</v>
      </c>
      <c r="I139" s="101">
        <v>5.7136971888986556</v>
      </c>
      <c r="J139" s="101">
        <v>6.6234799128363679</v>
      </c>
      <c r="K139" s="248">
        <f t="shared" si="17"/>
        <v>1.0938798336323385E-2</v>
      </c>
      <c r="L139" s="56">
        <f t="shared" si="14"/>
        <v>0.15922837592887507</v>
      </c>
      <c r="M139" s="100">
        <v>0.21567608215514561</v>
      </c>
      <c r="N139" s="101">
        <v>0.30030267955248963</v>
      </c>
      <c r="O139" s="64">
        <v>5.29097206787457</v>
      </c>
      <c r="P139" s="65">
        <v>6.1364223099227413</v>
      </c>
      <c r="Q139" s="101">
        <f t="shared" si="12"/>
        <v>6.0348866609134886</v>
      </c>
      <c r="R139" s="214">
        <f t="shared" si="13"/>
        <v>7.2120731647592473</v>
      </c>
      <c r="S139" s="251">
        <v>0.81400000000000006</v>
      </c>
      <c r="T139" s="251">
        <v>7.2999999999999995E-2</v>
      </c>
      <c r="U139" s="251">
        <v>1.2E-2</v>
      </c>
      <c r="V139" s="252">
        <v>1.6E-2</v>
      </c>
      <c r="W139" s="101">
        <v>5.5</v>
      </c>
      <c r="X139" s="101">
        <v>5.5</v>
      </c>
      <c r="Y139" s="101">
        <v>6.5</v>
      </c>
      <c r="Z139" s="253">
        <v>56</v>
      </c>
      <c r="AA139" s="222">
        <v>60</v>
      </c>
      <c r="AB139" s="221">
        <v>51</v>
      </c>
      <c r="AC139" s="222">
        <v>33</v>
      </c>
      <c r="AD139" s="109">
        <v>30</v>
      </c>
      <c r="AE139" s="109">
        <v>18</v>
      </c>
      <c r="AF139" s="280"/>
      <c r="AG139" s="280"/>
      <c r="AH139" s="107"/>
      <c r="AI139" s="88"/>
      <c r="AJ139" s="88"/>
      <c r="AK139" s="88"/>
      <c r="AL139" s="88"/>
      <c r="AM139" s="88"/>
      <c r="AN139" s="88"/>
      <c r="AO139" s="107"/>
      <c r="AP139" s="88"/>
      <c r="AQ139" s="88"/>
      <c r="AR139" s="88"/>
      <c r="AS139" s="88"/>
      <c r="AT139" s="107"/>
      <c r="AU139" s="88"/>
      <c r="AV139" s="88"/>
      <c r="AW139" s="107"/>
    </row>
    <row r="140" spans="1:49" x14ac:dyDescent="0.25">
      <c r="A140" s="88"/>
      <c r="B140" s="88"/>
      <c r="C140" s="124" t="s">
        <v>80</v>
      </c>
      <c r="D140" s="191" t="s">
        <v>222</v>
      </c>
      <c r="E140" s="101">
        <v>5</v>
      </c>
      <c r="F140" s="101">
        <v>5.25</v>
      </c>
      <c r="G140" s="101">
        <v>5.5</v>
      </c>
      <c r="H140" s="101">
        <v>5.6262281849647842</v>
      </c>
      <c r="I140" s="101">
        <v>6.0470291974636039</v>
      </c>
      <c r="J140" s="101">
        <v>6.7467042594581219</v>
      </c>
      <c r="K140" s="248">
        <f t="shared" si="17"/>
        <v>7.4792738343486542E-2</v>
      </c>
      <c r="L140" s="56">
        <f t="shared" si="14"/>
        <v>0.11570558685048082</v>
      </c>
      <c r="M140" s="100">
        <v>9.8423380800762628E-2</v>
      </c>
      <c r="N140" s="101">
        <v>0.14078362920751611</v>
      </c>
      <c r="O140" s="64">
        <v>5.8541193710941091</v>
      </c>
      <c r="P140" s="65">
        <v>6.2399390238330987</v>
      </c>
      <c r="Q140" s="101">
        <f t="shared" si="12"/>
        <v>6.4707683462113907</v>
      </c>
      <c r="R140" s="214">
        <f t="shared" si="13"/>
        <v>7.0226401727048531</v>
      </c>
      <c r="S140" s="251">
        <v>4.0000000000000001E-3</v>
      </c>
      <c r="T140" s="251">
        <v>0.92900000000000005</v>
      </c>
      <c r="U140" s="251">
        <v>0</v>
      </c>
      <c r="V140" s="252">
        <v>0</v>
      </c>
      <c r="W140" s="101">
        <v>5.5</v>
      </c>
      <c r="X140" s="101">
        <v>6</v>
      </c>
      <c r="Y140" s="101">
        <v>6.5</v>
      </c>
      <c r="Z140" s="253">
        <v>232</v>
      </c>
      <c r="AA140" s="222">
        <v>185</v>
      </c>
      <c r="AB140" s="221">
        <v>190</v>
      </c>
      <c r="AC140" s="222">
        <v>150</v>
      </c>
      <c r="AD140" s="109">
        <v>149</v>
      </c>
      <c r="AE140" s="109">
        <v>129</v>
      </c>
      <c r="AF140" s="280"/>
      <c r="AG140" s="280"/>
      <c r="AH140" s="107"/>
      <c r="AI140" s="88"/>
      <c r="AJ140" s="88"/>
      <c r="AK140" s="88"/>
      <c r="AL140" s="88"/>
      <c r="AM140" s="88"/>
      <c r="AN140" s="88"/>
      <c r="AO140" s="107"/>
      <c r="AP140" s="88"/>
      <c r="AQ140" s="88"/>
      <c r="AR140" s="88"/>
      <c r="AS140" s="88"/>
      <c r="AT140" s="107"/>
      <c r="AU140" s="88"/>
      <c r="AV140" s="88"/>
      <c r="AW140" s="107"/>
    </row>
    <row r="141" spans="1:49" x14ac:dyDescent="0.25">
      <c r="A141" s="88"/>
      <c r="B141" s="88"/>
      <c r="C141" s="124" t="s">
        <v>80</v>
      </c>
      <c r="D141" s="191" t="s">
        <v>223</v>
      </c>
      <c r="E141" s="101">
        <v>6.5</v>
      </c>
      <c r="F141" s="101">
        <v>5.75</v>
      </c>
      <c r="G141" s="101">
        <v>6.75</v>
      </c>
      <c r="H141" s="101">
        <v>6.707034428948754</v>
      </c>
      <c r="I141" s="101">
        <v>6.934640687746227</v>
      </c>
      <c r="J141" s="101">
        <v>7.4194212171691367</v>
      </c>
      <c r="K141" s="248">
        <f t="shared" si="17"/>
        <v>3.3935454068206861E-2</v>
      </c>
      <c r="L141" s="56">
        <f t="shared" si="14"/>
        <v>6.9907086935237395E-2</v>
      </c>
      <c r="M141" s="100">
        <v>0.21100075357131509</v>
      </c>
      <c r="N141" s="101">
        <v>0.37637640384118271</v>
      </c>
      <c r="O141" s="64">
        <v>6.521079210746449</v>
      </c>
      <c r="P141" s="65">
        <v>7.348202164746005</v>
      </c>
      <c r="Q141" s="101">
        <f t="shared" si="12"/>
        <v>6.6817234656404185</v>
      </c>
      <c r="R141" s="214">
        <f t="shared" si="13"/>
        <v>8.1571189686978549</v>
      </c>
      <c r="S141" s="251">
        <v>0.499</v>
      </c>
      <c r="T141" s="251">
        <v>0.38500000000000001</v>
      </c>
      <c r="U141" s="251">
        <v>0.22800000000000001</v>
      </c>
      <c r="V141" s="252">
        <v>0.47299999999999998</v>
      </c>
      <c r="W141" s="101">
        <v>6.5</v>
      </c>
      <c r="X141" s="101">
        <v>7</v>
      </c>
      <c r="Y141" s="101">
        <v>7</v>
      </c>
      <c r="Z141" s="253">
        <v>56</v>
      </c>
      <c r="AA141" s="222">
        <v>45</v>
      </c>
      <c r="AB141" s="221">
        <v>45</v>
      </c>
      <c r="AC141" s="222">
        <v>42</v>
      </c>
      <c r="AD141" s="109">
        <v>30</v>
      </c>
      <c r="AE141" s="109">
        <v>20</v>
      </c>
      <c r="AF141" s="280"/>
      <c r="AG141" s="280"/>
      <c r="AH141" s="107"/>
      <c r="AI141" s="88"/>
      <c r="AJ141" s="88"/>
      <c r="AK141" s="88"/>
      <c r="AL141" s="88"/>
      <c r="AM141" s="88"/>
      <c r="AN141" s="88"/>
      <c r="AO141" s="107"/>
      <c r="AP141" s="88"/>
      <c r="AQ141" s="88"/>
      <c r="AR141" s="88"/>
      <c r="AS141" s="88"/>
      <c r="AT141" s="107"/>
      <c r="AU141" s="88"/>
      <c r="AV141" s="88"/>
      <c r="AW141" s="107"/>
    </row>
    <row r="142" spans="1:49" x14ac:dyDescent="0.25">
      <c r="A142" s="88"/>
      <c r="B142" s="88"/>
      <c r="C142" s="124" t="s">
        <v>80</v>
      </c>
      <c r="D142" s="191" t="s">
        <v>224</v>
      </c>
      <c r="E142" s="101">
        <v>5.75</v>
      </c>
      <c r="F142" s="101">
        <v>5.75</v>
      </c>
      <c r="G142" s="101">
        <v>6.25</v>
      </c>
      <c r="H142" s="101">
        <v>5.6427796052149972</v>
      </c>
      <c r="I142" s="101">
        <v>6.8583760962753724</v>
      </c>
      <c r="J142" s="101">
        <v>6.6256922438204704</v>
      </c>
      <c r="K142" s="248">
        <f t="shared" si="17"/>
        <v>0.21542512309659112</v>
      </c>
      <c r="L142" s="56">
        <f t="shared" si="14"/>
        <v>-3.392696014166785E-2</v>
      </c>
      <c r="M142" s="100">
        <v>0.44215007411787521</v>
      </c>
      <c r="N142" s="101">
        <v>0.23292985106707609</v>
      </c>
      <c r="O142" s="64">
        <v>5.991761951004337</v>
      </c>
      <c r="P142" s="65">
        <v>7.7249902415464078</v>
      </c>
      <c r="Q142" s="101">
        <f t="shared" si="12"/>
        <v>6.1691497357290013</v>
      </c>
      <c r="R142" s="214">
        <f t="shared" si="13"/>
        <v>7.0822347519119395</v>
      </c>
      <c r="S142" s="251">
        <v>0.33</v>
      </c>
      <c r="T142" s="251">
        <v>0.23899999999999999</v>
      </c>
      <c r="U142" s="251">
        <v>0.622</v>
      </c>
      <c r="V142" s="252">
        <v>0.73299999999999998</v>
      </c>
      <c r="W142" s="101">
        <v>5.5</v>
      </c>
      <c r="X142" s="101">
        <v>6</v>
      </c>
      <c r="Y142" s="101">
        <v>6.5</v>
      </c>
      <c r="Z142" s="267">
        <v>67</v>
      </c>
      <c r="AA142" s="222">
        <v>58</v>
      </c>
      <c r="AB142" s="286">
        <v>72</v>
      </c>
      <c r="AC142" s="222">
        <v>37</v>
      </c>
      <c r="AD142" s="109">
        <v>43</v>
      </c>
      <c r="AE142" s="109">
        <v>23</v>
      </c>
      <c r="AF142" s="280"/>
      <c r="AG142" s="280"/>
      <c r="AH142" s="107"/>
      <c r="AI142" s="88"/>
      <c r="AJ142" s="88"/>
      <c r="AK142" s="88"/>
      <c r="AL142" s="88"/>
      <c r="AM142" s="88"/>
      <c r="AN142" s="88"/>
      <c r="AO142" s="107"/>
      <c r="AP142" s="88"/>
      <c r="AQ142" s="88"/>
      <c r="AR142" s="88"/>
      <c r="AS142" s="88"/>
      <c r="AT142" s="107"/>
      <c r="AU142" s="88"/>
      <c r="AV142" s="88"/>
      <c r="AW142" s="107"/>
    </row>
    <row r="143" spans="1:49" x14ac:dyDescent="0.25">
      <c r="A143" s="88"/>
      <c r="B143" s="88"/>
      <c r="C143" s="124" t="s">
        <v>81</v>
      </c>
      <c r="D143" s="191" t="s">
        <v>225</v>
      </c>
      <c r="E143" s="101">
        <v>5</v>
      </c>
      <c r="F143" s="101">
        <v>5</v>
      </c>
      <c r="G143" s="101">
        <v>5.25</v>
      </c>
      <c r="H143" s="101">
        <v>5.4962867873277741</v>
      </c>
      <c r="I143" s="101">
        <v>6.0475282647820032</v>
      </c>
      <c r="J143" s="101">
        <v>6.6825148341637286</v>
      </c>
      <c r="K143" s="248">
        <f t="shared" si="17"/>
        <v>0.10029343423730541</v>
      </c>
      <c r="L143" s="56">
        <f t="shared" si="14"/>
        <v>0.10499935536962957</v>
      </c>
      <c r="M143" s="100">
        <v>0.19749666767468979</v>
      </c>
      <c r="N143" s="101">
        <v>0.29210089033131759</v>
      </c>
      <c r="O143" s="64">
        <v>5.6604347961396115</v>
      </c>
      <c r="P143" s="65">
        <v>6.4346217334243949</v>
      </c>
      <c r="Q143" s="101">
        <f t="shared" si="12"/>
        <v>6.109997089114346</v>
      </c>
      <c r="R143" s="214">
        <f t="shared" si="13"/>
        <v>7.2550325792131112</v>
      </c>
      <c r="S143" s="251">
        <v>0.59299999999999997</v>
      </c>
      <c r="T143" s="251">
        <v>0.25700000000000001</v>
      </c>
      <c r="U143" s="251">
        <v>6.5000000000000002E-2</v>
      </c>
      <c r="V143" s="252">
        <v>0.115</v>
      </c>
      <c r="W143" s="101">
        <v>5.33</v>
      </c>
      <c r="X143" s="101">
        <v>6</v>
      </c>
      <c r="Y143" s="101">
        <v>6.8</v>
      </c>
      <c r="Z143" s="253">
        <v>44</v>
      </c>
      <c r="AA143" s="222">
        <v>49</v>
      </c>
      <c r="AB143" s="221">
        <v>53</v>
      </c>
      <c r="AC143" s="222">
        <v>41</v>
      </c>
      <c r="AD143" s="109">
        <v>38</v>
      </c>
      <c r="AE143" s="109">
        <v>19</v>
      </c>
      <c r="AF143" s="280"/>
      <c r="AG143" s="280"/>
      <c r="AH143" s="107"/>
      <c r="AI143" s="88"/>
      <c r="AJ143" s="88"/>
      <c r="AK143" s="88"/>
      <c r="AL143" s="88"/>
      <c r="AM143" s="88"/>
      <c r="AN143" s="88"/>
      <c r="AO143" s="107"/>
      <c r="AP143" s="88"/>
      <c r="AQ143" s="88"/>
      <c r="AR143" s="88"/>
      <c r="AS143" s="88"/>
      <c r="AT143" s="107"/>
      <c r="AU143" s="88"/>
      <c r="AV143" s="88"/>
      <c r="AW143" s="107"/>
    </row>
    <row r="144" spans="1:49" x14ac:dyDescent="0.25">
      <c r="A144" s="88"/>
      <c r="B144" s="88"/>
      <c r="C144" s="124" t="s">
        <v>81</v>
      </c>
      <c r="D144" s="191" t="s">
        <v>226</v>
      </c>
      <c r="E144" s="101">
        <v>4.75</v>
      </c>
      <c r="F144" s="101">
        <v>5</v>
      </c>
      <c r="G144" s="101">
        <v>5.25</v>
      </c>
      <c r="H144" s="101">
        <v>5.6256222289213573</v>
      </c>
      <c r="I144" s="101">
        <v>5.8007512257171427</v>
      </c>
      <c r="J144" s="101">
        <v>6.1791727498089122</v>
      </c>
      <c r="K144" s="248">
        <f t="shared" si="17"/>
        <v>3.1130600255283136E-2</v>
      </c>
      <c r="L144" s="56">
        <f t="shared" si="14"/>
        <v>6.5236640801637824E-2</v>
      </c>
      <c r="M144" s="100">
        <v>0.14228830938628961</v>
      </c>
      <c r="N144" s="101">
        <v>0.15047819357963421</v>
      </c>
      <c r="O144" s="64">
        <f t="shared" si="15"/>
        <v>5.5218661393200152</v>
      </c>
      <c r="P144" s="65">
        <f t="shared" si="16"/>
        <v>6.0796363121142702</v>
      </c>
      <c r="Q144" s="101">
        <f t="shared" si="12"/>
        <v>5.8842354903928289</v>
      </c>
      <c r="R144" s="214">
        <f t="shared" si="13"/>
        <v>6.4741100092249955</v>
      </c>
      <c r="S144" s="251">
        <v>0.159</v>
      </c>
      <c r="T144" s="251">
        <v>0.68100000000000005</v>
      </c>
      <c r="U144" s="251">
        <v>5.5E-2</v>
      </c>
      <c r="V144" s="252">
        <v>0.09</v>
      </c>
      <c r="W144" s="101">
        <v>5.2</v>
      </c>
      <c r="X144" s="101">
        <v>5.5</v>
      </c>
      <c r="Y144" s="101">
        <v>6</v>
      </c>
      <c r="Z144" s="253">
        <v>101</v>
      </c>
      <c r="AA144" s="222">
        <v>99</v>
      </c>
      <c r="AB144" s="221">
        <v>94</v>
      </c>
      <c r="AC144" s="222">
        <v>75</v>
      </c>
      <c r="AD144" s="109">
        <v>83</v>
      </c>
      <c r="AE144" s="109">
        <v>42</v>
      </c>
      <c r="AF144" s="280"/>
      <c r="AG144" s="280"/>
      <c r="AH144" s="107"/>
      <c r="AI144" s="88"/>
      <c r="AJ144" s="88"/>
      <c r="AK144" s="88"/>
      <c r="AL144" s="88"/>
      <c r="AM144" s="88"/>
      <c r="AN144" s="88"/>
      <c r="AO144" s="107"/>
      <c r="AP144" s="88"/>
      <c r="AQ144" s="88"/>
      <c r="AR144" s="88"/>
      <c r="AS144" s="88"/>
      <c r="AT144" s="107"/>
      <c r="AU144" s="88"/>
      <c r="AV144" s="88"/>
      <c r="AW144" s="107"/>
    </row>
    <row r="145" spans="1:49" x14ac:dyDescent="0.25">
      <c r="A145" s="88"/>
      <c r="B145" s="88"/>
      <c r="C145" s="124" t="s">
        <v>81</v>
      </c>
      <c r="D145" s="191" t="s">
        <v>227</v>
      </c>
      <c r="E145" s="101">
        <v>5.25</v>
      </c>
      <c r="F145" s="101">
        <v>5.5</v>
      </c>
      <c r="G145" s="101">
        <v>5.75</v>
      </c>
      <c r="H145" s="101">
        <v>6.0380561498672094</v>
      </c>
      <c r="I145" s="101">
        <v>6.6749272956444763</v>
      </c>
      <c r="J145" s="101">
        <v>7.2677952587365304</v>
      </c>
      <c r="K145" s="248">
        <f t="shared" si="17"/>
        <v>0.10547618802638548</v>
      </c>
      <c r="L145" s="56">
        <f t="shared" si="14"/>
        <v>8.8820137933024679E-2</v>
      </c>
      <c r="M145" s="100">
        <v>0.21293080455810501</v>
      </c>
      <c r="N145" s="101">
        <v>0.1860231729596257</v>
      </c>
      <c r="O145" s="64">
        <f t="shared" si="15"/>
        <v>6.2575829187105905</v>
      </c>
      <c r="P145" s="65">
        <f t="shared" si="16"/>
        <v>7.0922716725783621</v>
      </c>
      <c r="Q145" s="101">
        <f t="shared" si="12"/>
        <v>6.9031898397356644</v>
      </c>
      <c r="R145" s="214">
        <f t="shared" si="13"/>
        <v>7.6324006777373965</v>
      </c>
      <c r="S145" s="251">
        <v>9.0000000000000011E-3</v>
      </c>
      <c r="T145" s="251">
        <v>0.124</v>
      </c>
      <c r="U145" s="251">
        <v>4.2999999999999997E-2</v>
      </c>
      <c r="V145" s="252">
        <v>5.3999999999999999E-2</v>
      </c>
      <c r="W145" s="101">
        <v>6</v>
      </c>
      <c r="X145" s="101">
        <v>6.5</v>
      </c>
      <c r="Y145" s="101">
        <v>7.23</v>
      </c>
      <c r="Z145" s="253">
        <v>103</v>
      </c>
      <c r="AA145" s="222">
        <v>105</v>
      </c>
      <c r="AB145" s="221">
        <v>92</v>
      </c>
      <c r="AC145" s="222">
        <v>63</v>
      </c>
      <c r="AD145" s="109">
        <v>64</v>
      </c>
      <c r="AE145" s="109">
        <v>46</v>
      </c>
      <c r="AF145" s="280"/>
      <c r="AG145" s="280"/>
      <c r="AH145" s="107"/>
      <c r="AI145" s="88"/>
      <c r="AJ145" s="88"/>
      <c r="AK145" s="88"/>
      <c r="AL145" s="88"/>
      <c r="AM145" s="88"/>
      <c r="AN145" s="88"/>
      <c r="AO145" s="107"/>
      <c r="AP145" s="88"/>
      <c r="AQ145" s="88"/>
      <c r="AR145" s="88"/>
      <c r="AS145" s="88"/>
      <c r="AT145" s="107"/>
      <c r="AU145" s="88"/>
      <c r="AV145" s="88"/>
      <c r="AW145" s="107"/>
    </row>
    <row r="146" spans="1:49" x14ac:dyDescent="0.25">
      <c r="A146" s="88"/>
      <c r="B146" s="88"/>
      <c r="C146" s="124" t="s">
        <v>81</v>
      </c>
      <c r="D146" s="191" t="s">
        <v>228</v>
      </c>
      <c r="E146" s="101">
        <v>4.5</v>
      </c>
      <c r="F146" s="101">
        <v>4.5</v>
      </c>
      <c r="G146" s="101">
        <v>5</v>
      </c>
      <c r="H146" s="101">
        <v>5.2159848037973724</v>
      </c>
      <c r="I146" s="101">
        <v>5.3154084612824866</v>
      </c>
      <c r="J146" s="101">
        <v>5.5474216807087418</v>
      </c>
      <c r="K146" s="248">
        <f t="shared" si="17"/>
        <v>1.9061339560025425E-2</v>
      </c>
      <c r="L146" s="56">
        <f t="shared" si="14"/>
        <v>4.3649179760359536E-2</v>
      </c>
      <c r="M146" s="100">
        <v>0.10712545650898329</v>
      </c>
      <c r="N146" s="101">
        <v>0.10572363011297529</v>
      </c>
      <c r="O146" s="64">
        <f t="shared" si="15"/>
        <v>5.1054425665248795</v>
      </c>
      <c r="P146" s="65">
        <f t="shared" si="16"/>
        <v>5.5253743560400936</v>
      </c>
      <c r="Q146" s="101">
        <f t="shared" si="12"/>
        <v>5.3402033656873105</v>
      </c>
      <c r="R146" s="214">
        <f t="shared" si="13"/>
        <v>5.754639995730173</v>
      </c>
      <c r="S146" s="251">
        <v>0.57200000000000006</v>
      </c>
      <c r="T146" s="251">
        <v>0.20200000000000001</v>
      </c>
      <c r="U146" s="251">
        <v>0.124</v>
      </c>
      <c r="V146" s="252">
        <v>0.21</v>
      </c>
      <c r="W146" s="101">
        <v>4.75</v>
      </c>
      <c r="X146" s="101">
        <v>5</v>
      </c>
      <c r="Y146" s="101">
        <v>5.5</v>
      </c>
      <c r="Z146" s="253">
        <v>170</v>
      </c>
      <c r="AA146" s="222">
        <v>172</v>
      </c>
      <c r="AB146" s="221">
        <v>172</v>
      </c>
      <c r="AC146" s="222">
        <v>126</v>
      </c>
      <c r="AD146" s="109">
        <v>125</v>
      </c>
      <c r="AE146" s="109">
        <v>84</v>
      </c>
      <c r="AF146" s="280"/>
      <c r="AG146" s="280"/>
      <c r="AH146" s="107"/>
      <c r="AI146" s="88"/>
      <c r="AJ146" s="88"/>
      <c r="AK146" s="88"/>
      <c r="AL146" s="88"/>
      <c r="AM146" s="88"/>
      <c r="AN146" s="88"/>
      <c r="AO146" s="107"/>
      <c r="AP146" s="88"/>
      <c r="AQ146" s="88"/>
      <c r="AR146" s="88"/>
      <c r="AS146" s="88"/>
      <c r="AT146" s="107"/>
      <c r="AU146" s="88"/>
      <c r="AV146" s="88"/>
      <c r="AW146" s="107"/>
    </row>
    <row r="147" spans="1:49" x14ac:dyDescent="0.25">
      <c r="A147" s="88"/>
      <c r="B147" s="88"/>
      <c r="C147" s="124" t="s">
        <v>81</v>
      </c>
      <c r="D147" s="191" t="s">
        <v>229</v>
      </c>
      <c r="E147" s="101">
        <v>4.25</v>
      </c>
      <c r="F147" s="101">
        <v>4.5</v>
      </c>
      <c r="G147" s="101">
        <v>4.75</v>
      </c>
      <c r="H147" s="101">
        <v>5.0345470073014988</v>
      </c>
      <c r="I147" s="101">
        <v>5.1787880662965797</v>
      </c>
      <c r="J147" s="101">
        <v>5.5673297722790531</v>
      </c>
      <c r="K147" s="248">
        <f t="shared" si="17"/>
        <v>2.8650255680578773E-2</v>
      </c>
      <c r="L147" s="56">
        <f t="shared" si="14"/>
        <v>7.5025604641188792E-2</v>
      </c>
      <c r="M147" s="100">
        <v>8.6364182000612466E-2</v>
      </c>
      <c r="N147" s="101">
        <v>0.1064431813979326</v>
      </c>
      <c r="O147" s="64">
        <f t="shared" si="15"/>
        <v>5.0095142695753792</v>
      </c>
      <c r="P147" s="65">
        <f t="shared" si="16"/>
        <v>5.3480618630177803</v>
      </c>
      <c r="Q147" s="101">
        <f t="shared" si="12"/>
        <v>5.3587011367391053</v>
      </c>
      <c r="R147" s="214">
        <f t="shared" si="13"/>
        <v>5.7759584078190009</v>
      </c>
      <c r="S147" s="251">
        <v>0.62</v>
      </c>
      <c r="T147" s="251">
        <v>8.8999999999999996E-2</v>
      </c>
      <c r="U147" s="251">
        <v>8.0000000000000002E-3</v>
      </c>
      <c r="V147" s="252">
        <v>0.1</v>
      </c>
      <c r="W147" s="101">
        <v>4.7</v>
      </c>
      <c r="X147" s="101">
        <v>5</v>
      </c>
      <c r="Y147" s="101">
        <v>5.3</v>
      </c>
      <c r="Z147" s="253">
        <v>249</v>
      </c>
      <c r="AA147" s="222">
        <v>208</v>
      </c>
      <c r="AB147" s="221">
        <v>259</v>
      </c>
      <c r="AC147" s="222">
        <v>170</v>
      </c>
      <c r="AD147" s="109">
        <v>196</v>
      </c>
      <c r="AE147" s="109">
        <v>146</v>
      </c>
      <c r="AF147" s="280"/>
      <c r="AG147" s="280"/>
      <c r="AH147" s="107"/>
      <c r="AI147" s="88"/>
      <c r="AJ147" s="88"/>
      <c r="AK147" s="88"/>
      <c r="AL147" s="88"/>
      <c r="AM147" s="88"/>
      <c r="AN147" s="88"/>
      <c r="AO147" s="107"/>
      <c r="AP147" s="88"/>
      <c r="AQ147" s="88"/>
      <c r="AR147" s="88"/>
      <c r="AS147" s="88"/>
      <c r="AT147" s="107"/>
      <c r="AU147" s="88"/>
      <c r="AV147" s="88"/>
      <c r="AW147" s="107"/>
    </row>
    <row r="148" spans="1:49" x14ac:dyDescent="0.25">
      <c r="A148" s="88"/>
      <c r="B148" s="88"/>
      <c r="C148" s="124" t="s">
        <v>81</v>
      </c>
      <c r="D148" s="191" t="s">
        <v>230</v>
      </c>
      <c r="E148" s="101">
        <v>4.5</v>
      </c>
      <c r="F148" s="101">
        <v>4.5</v>
      </c>
      <c r="G148" s="101">
        <v>4.75</v>
      </c>
      <c r="H148" s="101">
        <v>5.0538851408671821</v>
      </c>
      <c r="I148" s="101">
        <v>5.5680428364565886</v>
      </c>
      <c r="J148" s="101">
        <v>5.9632971911708346</v>
      </c>
      <c r="K148" s="248">
        <f t="shared" si="17"/>
        <v>0.10173513668361367</v>
      </c>
      <c r="L148" s="56">
        <f t="shared" si="14"/>
        <v>7.0986227355567477E-2</v>
      </c>
      <c r="M148" s="100">
        <v>0.1243411639121545</v>
      </c>
      <c r="N148" s="101">
        <v>0.17693149325840249</v>
      </c>
      <c r="O148" s="64">
        <f t="shared" si="15"/>
        <v>5.3243341551887662</v>
      </c>
      <c r="P148" s="65">
        <f t="shared" si="16"/>
        <v>5.811751517724411</v>
      </c>
      <c r="Q148" s="101">
        <f t="shared" si="12"/>
        <v>5.6165114643843657</v>
      </c>
      <c r="R148" s="214">
        <f t="shared" si="13"/>
        <v>6.3100829179573035</v>
      </c>
      <c r="S148" s="251">
        <v>0.39700000000000002</v>
      </c>
      <c r="T148" s="251">
        <v>0.35299999999999998</v>
      </c>
      <c r="U148" s="251">
        <v>7.8E-2</v>
      </c>
      <c r="V148" s="252">
        <v>0.21</v>
      </c>
      <c r="W148" s="101">
        <v>4.8</v>
      </c>
      <c r="X148" s="101">
        <v>5.5</v>
      </c>
      <c r="Y148" s="101">
        <v>5.8</v>
      </c>
      <c r="Z148" s="253">
        <v>116</v>
      </c>
      <c r="AA148" s="222">
        <v>122</v>
      </c>
      <c r="AB148" s="221">
        <v>106</v>
      </c>
      <c r="AC148" s="222">
        <v>95</v>
      </c>
      <c r="AD148" s="109">
        <v>84</v>
      </c>
      <c r="AE148" s="109">
        <v>52</v>
      </c>
      <c r="AF148" s="280"/>
      <c r="AG148" s="280"/>
      <c r="AH148" s="107"/>
      <c r="AI148" s="88"/>
      <c r="AJ148" s="88"/>
      <c r="AK148" s="88"/>
      <c r="AL148" s="88"/>
      <c r="AM148" s="88"/>
      <c r="AN148" s="88"/>
      <c r="AO148" s="107"/>
      <c r="AP148" s="88"/>
      <c r="AQ148" s="88"/>
      <c r="AR148" s="88"/>
      <c r="AS148" s="88"/>
      <c r="AT148" s="107"/>
      <c r="AU148" s="88"/>
      <c r="AV148" s="88"/>
      <c r="AW148" s="107"/>
    </row>
    <row r="149" spans="1:49" x14ac:dyDescent="0.25">
      <c r="A149" s="88"/>
      <c r="B149" s="88"/>
      <c r="C149" s="124" t="s">
        <v>81</v>
      </c>
      <c r="D149" s="191" t="s">
        <v>231</v>
      </c>
      <c r="E149" s="101">
        <v>4.5</v>
      </c>
      <c r="F149" s="101">
        <v>4.75</v>
      </c>
      <c r="G149" s="101">
        <v>5</v>
      </c>
      <c r="H149" s="101">
        <v>5.1772353625656216</v>
      </c>
      <c r="I149" s="101">
        <v>5.399459265980183</v>
      </c>
      <c r="J149" s="101">
        <v>6.1480907845360164</v>
      </c>
      <c r="K149" s="248">
        <f t="shared" si="17"/>
        <v>4.2923276198985949E-2</v>
      </c>
      <c r="L149" s="56">
        <f t="shared" si="14"/>
        <v>0.1386493501807966</v>
      </c>
      <c r="M149" s="100">
        <v>9.0623828666101122E-2</v>
      </c>
      <c r="N149" s="101">
        <v>0.16323564966011769</v>
      </c>
      <c r="O149" s="64">
        <f t="shared" si="15"/>
        <v>5.2218365617946247</v>
      </c>
      <c r="P149" s="65">
        <f t="shared" si="16"/>
        <v>5.5770819701657413</v>
      </c>
      <c r="Q149" s="101">
        <f t="shared" si="12"/>
        <v>5.8281489112021854</v>
      </c>
      <c r="R149" s="214">
        <f t="shared" si="13"/>
        <v>6.4680326578698475</v>
      </c>
      <c r="S149" s="251">
        <v>7.9000000000000001E-2</v>
      </c>
      <c r="T149" s="251">
        <v>8.4000000000000005E-2</v>
      </c>
      <c r="U149" s="251">
        <v>0</v>
      </c>
      <c r="V149" s="252">
        <v>1E-3</v>
      </c>
      <c r="W149" s="101">
        <v>5</v>
      </c>
      <c r="X149" s="101">
        <v>5.2</v>
      </c>
      <c r="Y149" s="101">
        <v>5.8</v>
      </c>
      <c r="Z149" s="253">
        <v>209</v>
      </c>
      <c r="AA149" s="222">
        <v>230</v>
      </c>
      <c r="AB149" s="221">
        <v>169</v>
      </c>
      <c r="AC149" s="222">
        <v>107</v>
      </c>
      <c r="AD149" s="109">
        <v>153</v>
      </c>
      <c r="AE149" s="109">
        <v>116</v>
      </c>
      <c r="AF149" s="280"/>
      <c r="AG149" s="280"/>
      <c r="AH149" s="107"/>
      <c r="AI149" s="88"/>
      <c r="AJ149" s="88"/>
      <c r="AK149" s="88"/>
      <c r="AL149" s="88"/>
      <c r="AM149" s="88"/>
      <c r="AN149" s="88"/>
      <c r="AO149" s="107"/>
      <c r="AP149" s="88"/>
      <c r="AQ149" s="88"/>
      <c r="AR149" s="88"/>
      <c r="AS149" s="88"/>
      <c r="AT149" s="107"/>
      <c r="AU149" s="88"/>
      <c r="AV149" s="88"/>
      <c r="AW149" s="107"/>
    </row>
    <row r="150" spans="1:49" x14ac:dyDescent="0.25">
      <c r="A150" s="88"/>
      <c r="B150" s="88"/>
      <c r="C150" s="124" t="s">
        <v>81</v>
      </c>
      <c r="D150" s="191" t="s">
        <v>232</v>
      </c>
      <c r="E150" s="101">
        <v>4.75</v>
      </c>
      <c r="F150" s="101">
        <v>5</v>
      </c>
      <c r="G150" s="101">
        <v>5.25</v>
      </c>
      <c r="H150" s="101">
        <v>6.9730930506048567</v>
      </c>
      <c r="I150" s="101">
        <v>6.3688155867794851</v>
      </c>
      <c r="J150" s="101">
        <v>6.6220667392816566</v>
      </c>
      <c r="K150" s="248">
        <f t="shared" si="17"/>
        <v>-8.6658454066227519E-2</v>
      </c>
      <c r="L150" s="56">
        <f t="shared" si="14"/>
        <v>3.9764246436633455E-2</v>
      </c>
      <c r="M150" s="100">
        <v>0.51498027250187717</v>
      </c>
      <c r="N150" s="101">
        <v>0.60112789633261721</v>
      </c>
      <c r="O150" s="64">
        <f t="shared" si="15"/>
        <v>5.359454252675806</v>
      </c>
      <c r="P150" s="65">
        <f t="shared" si="16"/>
        <v>7.3781769208831642</v>
      </c>
      <c r="Q150" s="101">
        <f t="shared" si="12"/>
        <v>5.4438560624697265</v>
      </c>
      <c r="R150" s="214">
        <f t="shared" si="13"/>
        <v>7.8002774160935866</v>
      </c>
      <c r="S150" s="251">
        <v>1.0999999999999999E-2</v>
      </c>
      <c r="T150" s="251">
        <v>0.153</v>
      </c>
      <c r="U150" s="251">
        <v>0.70399999999999996</v>
      </c>
      <c r="V150" s="252">
        <v>0.69800000000000006</v>
      </c>
      <c r="W150" s="101">
        <v>5.5</v>
      </c>
      <c r="X150" s="101">
        <v>5.5</v>
      </c>
      <c r="Y150" s="101">
        <v>6</v>
      </c>
      <c r="Z150" s="253">
        <v>57</v>
      </c>
      <c r="AA150" s="222">
        <v>62</v>
      </c>
      <c r="AB150" s="221">
        <v>63</v>
      </c>
      <c r="AC150" s="222">
        <v>44</v>
      </c>
      <c r="AD150" s="109">
        <v>38</v>
      </c>
      <c r="AE150" s="109">
        <v>29</v>
      </c>
      <c r="AF150" s="280"/>
      <c r="AG150" s="280"/>
      <c r="AH150" s="107"/>
      <c r="AI150" s="88"/>
      <c r="AJ150" s="88"/>
      <c r="AK150" s="88"/>
      <c r="AL150" s="88"/>
      <c r="AM150" s="88"/>
      <c r="AN150" s="88"/>
      <c r="AO150" s="107"/>
      <c r="AP150" s="88"/>
      <c r="AQ150" s="88"/>
      <c r="AR150" s="88"/>
      <c r="AS150" s="88"/>
      <c r="AT150" s="107"/>
      <c r="AU150" s="88"/>
      <c r="AV150" s="88"/>
      <c r="AW150" s="107"/>
    </row>
    <row r="151" spans="1:49" x14ac:dyDescent="0.25">
      <c r="A151" s="88"/>
      <c r="B151" s="88"/>
      <c r="C151" s="124" t="s">
        <v>81</v>
      </c>
      <c r="D151" s="191" t="s">
        <v>233</v>
      </c>
      <c r="E151" s="101">
        <v>4.5</v>
      </c>
      <c r="F151" s="101">
        <v>4.75</v>
      </c>
      <c r="G151" s="101">
        <v>5.5</v>
      </c>
      <c r="H151" s="101">
        <v>5.052331004851184</v>
      </c>
      <c r="I151" s="101">
        <v>5.5442621341581262</v>
      </c>
      <c r="J151" s="101">
        <v>6.3203840091503398</v>
      </c>
      <c r="K151" s="248">
        <f t="shared" si="17"/>
        <v>9.7367161580386608E-2</v>
      </c>
      <c r="L151" s="56">
        <f t="shared" si="14"/>
        <v>0.13998650428350734</v>
      </c>
      <c r="M151" s="100">
        <v>0.37459683709012481</v>
      </c>
      <c r="N151" s="101">
        <v>0.28670641274263547</v>
      </c>
      <c r="O151" s="64">
        <f t="shared" si="15"/>
        <v>4.8100523334614813</v>
      </c>
      <c r="P151" s="65">
        <f t="shared" si="16"/>
        <v>6.2784719348547711</v>
      </c>
      <c r="Q151" s="101">
        <f t="shared" si="12"/>
        <v>5.758439440174774</v>
      </c>
      <c r="R151" s="214">
        <f t="shared" si="13"/>
        <v>6.8823285781259056</v>
      </c>
      <c r="S151" s="251">
        <v>3.4000000000000002E-2</v>
      </c>
      <c r="T151" s="251">
        <v>0.86599999999999999</v>
      </c>
      <c r="U151" s="251">
        <v>6.5000000000000002E-2</v>
      </c>
      <c r="V151" s="252">
        <v>3.2000000000000001E-2</v>
      </c>
      <c r="W151" s="101">
        <v>5</v>
      </c>
      <c r="X151" s="101">
        <v>5</v>
      </c>
      <c r="Y151" s="101">
        <v>6.28</v>
      </c>
      <c r="Z151" s="253">
        <v>69</v>
      </c>
      <c r="AA151" s="222">
        <v>65</v>
      </c>
      <c r="AB151" s="221">
        <v>52</v>
      </c>
      <c r="AC151" s="222">
        <v>39</v>
      </c>
      <c r="AD151" s="109">
        <v>37</v>
      </c>
      <c r="AE151" s="109">
        <v>23</v>
      </c>
      <c r="AF151" s="280"/>
      <c r="AG151" s="280"/>
      <c r="AH151" s="107"/>
      <c r="AI151" s="88"/>
      <c r="AJ151" s="88"/>
      <c r="AK151" s="88"/>
      <c r="AL151" s="88"/>
      <c r="AM151" s="88"/>
      <c r="AN151" s="88"/>
      <c r="AO151" s="107"/>
      <c r="AP151" s="88"/>
      <c r="AQ151" s="88"/>
      <c r="AR151" s="88"/>
      <c r="AS151" s="88"/>
      <c r="AT151" s="107"/>
      <c r="AU151" s="88"/>
      <c r="AV151" s="88"/>
      <c r="AW151" s="107"/>
    </row>
    <row r="152" spans="1:49" x14ac:dyDescent="0.25">
      <c r="A152" s="88"/>
      <c r="B152" s="88"/>
      <c r="C152" s="124" t="s">
        <v>81</v>
      </c>
      <c r="D152" s="191" t="s">
        <v>234</v>
      </c>
      <c r="E152" s="101">
        <v>4.25</v>
      </c>
      <c r="F152" s="101">
        <v>4.5</v>
      </c>
      <c r="G152" s="101">
        <v>4.5</v>
      </c>
      <c r="H152" s="101">
        <v>4.8103168611719873</v>
      </c>
      <c r="I152" s="101">
        <v>5.0929984812031543</v>
      </c>
      <c r="J152" s="101">
        <v>5.7235800541071136</v>
      </c>
      <c r="K152" s="248">
        <f t="shared" si="17"/>
        <v>5.8765696354209584E-2</v>
      </c>
      <c r="L152" s="56">
        <f t="shared" si="14"/>
        <v>0.12381342253119865</v>
      </c>
      <c r="M152" s="100">
        <v>8.6545093038495793E-2</v>
      </c>
      <c r="N152" s="101">
        <v>0.13154271207482041</v>
      </c>
      <c r="O152" s="64">
        <f t="shared" si="15"/>
        <v>4.9233700988477027</v>
      </c>
      <c r="P152" s="65">
        <f t="shared" si="16"/>
        <v>5.262626863558606</v>
      </c>
      <c r="Q152" s="101">
        <f t="shared" si="12"/>
        <v>5.4657563384404657</v>
      </c>
      <c r="R152" s="214">
        <f t="shared" si="13"/>
        <v>5.9814037697737614</v>
      </c>
      <c r="S152" s="251">
        <v>0.48499999999999999</v>
      </c>
      <c r="T152" s="251">
        <v>0.115</v>
      </c>
      <c r="U152" s="251">
        <v>0</v>
      </c>
      <c r="V152" s="252">
        <v>9.0000000000000011E-3</v>
      </c>
      <c r="W152" s="101">
        <v>4.74</v>
      </c>
      <c r="X152" s="101">
        <v>5</v>
      </c>
      <c r="Y152" s="101">
        <v>5.5</v>
      </c>
      <c r="Z152" s="253">
        <v>158</v>
      </c>
      <c r="AA152" s="222">
        <v>170</v>
      </c>
      <c r="AB152" s="221">
        <v>170</v>
      </c>
      <c r="AC152" s="222">
        <v>123</v>
      </c>
      <c r="AD152" s="109">
        <v>115</v>
      </c>
      <c r="AE152" s="109">
        <v>77</v>
      </c>
      <c r="AF152" s="280"/>
      <c r="AG152" s="280"/>
      <c r="AH152" s="107"/>
      <c r="AI152" s="88"/>
      <c r="AJ152" s="88"/>
      <c r="AK152" s="88"/>
      <c r="AL152" s="88"/>
      <c r="AM152" s="88"/>
      <c r="AN152" s="88"/>
      <c r="AO152" s="107"/>
      <c r="AP152" s="88"/>
      <c r="AQ152" s="88"/>
      <c r="AR152" s="88"/>
      <c r="AS152" s="88"/>
      <c r="AT152" s="107"/>
      <c r="AU152" s="88"/>
      <c r="AV152" s="88"/>
      <c r="AW152" s="107"/>
    </row>
    <row r="153" spans="1:49" x14ac:dyDescent="0.25">
      <c r="A153" s="88"/>
      <c r="B153" s="88"/>
      <c r="C153" s="124" t="s">
        <v>81</v>
      </c>
      <c r="D153" s="191" t="s">
        <v>235</v>
      </c>
      <c r="E153" s="101">
        <v>4.5</v>
      </c>
      <c r="F153" s="101">
        <v>4.75</v>
      </c>
      <c r="G153" s="101">
        <v>5.25</v>
      </c>
      <c r="H153" s="101">
        <v>5.3023383386900012</v>
      </c>
      <c r="I153" s="101">
        <v>5.4682151935075574</v>
      </c>
      <c r="J153" s="101">
        <v>6.1530653597800002</v>
      </c>
      <c r="K153" s="248">
        <f t="shared" si="17"/>
        <v>3.1283717526508825E-2</v>
      </c>
      <c r="L153" s="56">
        <f t="shared" si="14"/>
        <v>0.12524199250343493</v>
      </c>
      <c r="M153" s="100">
        <v>0.23745421218312041</v>
      </c>
      <c r="N153" s="101">
        <v>0.27113792396034131</v>
      </c>
      <c r="O153" s="64">
        <f t="shared" si="15"/>
        <v>5.0028049376286416</v>
      </c>
      <c r="P153" s="65">
        <f t="shared" si="16"/>
        <v>5.9336254493864731</v>
      </c>
      <c r="Q153" s="101">
        <f t="shared" si="12"/>
        <v>5.6216350288177317</v>
      </c>
      <c r="R153" s="214">
        <f t="shared" si="13"/>
        <v>6.6844956907422688</v>
      </c>
      <c r="S153" s="251">
        <v>2.7E-2</v>
      </c>
      <c r="T153" s="251">
        <v>0.98099999999999998</v>
      </c>
      <c r="U153" s="251">
        <v>5.8000000000000003E-2</v>
      </c>
      <c r="V153" s="252">
        <v>0.13900000000000001</v>
      </c>
      <c r="W153" s="101">
        <v>5</v>
      </c>
      <c r="X153" s="101">
        <v>5.2</v>
      </c>
      <c r="Y153" s="101">
        <v>6.05</v>
      </c>
      <c r="Z153" s="253">
        <v>79</v>
      </c>
      <c r="AA153" s="222">
        <v>99</v>
      </c>
      <c r="AB153" s="221">
        <v>76</v>
      </c>
      <c r="AC153" s="222">
        <v>60</v>
      </c>
      <c r="AD153" s="109">
        <v>51</v>
      </c>
      <c r="AE153" s="109">
        <v>28</v>
      </c>
      <c r="AF153" s="280"/>
      <c r="AG153" s="280"/>
      <c r="AH153" s="107"/>
      <c r="AI153" s="88"/>
      <c r="AJ153" s="88"/>
      <c r="AK153" s="88"/>
      <c r="AL153" s="88"/>
      <c r="AM153" s="88"/>
      <c r="AN153" s="88"/>
      <c r="AO153" s="107"/>
      <c r="AP153" s="88"/>
      <c r="AQ153" s="88"/>
      <c r="AR153" s="88"/>
      <c r="AS153" s="88"/>
      <c r="AT153" s="107"/>
      <c r="AU153" s="88"/>
      <c r="AV153" s="88"/>
      <c r="AW153" s="107"/>
    </row>
    <row r="154" spans="1:49" x14ac:dyDescent="0.25">
      <c r="A154" s="88"/>
      <c r="B154" s="88"/>
      <c r="C154" s="124" t="s">
        <v>81</v>
      </c>
      <c r="D154" s="191" t="s">
        <v>236</v>
      </c>
      <c r="E154" s="101">
        <v>4.25</v>
      </c>
      <c r="F154" s="101">
        <v>4.5</v>
      </c>
      <c r="G154" s="101">
        <v>4.75</v>
      </c>
      <c r="H154" s="101">
        <v>4.7939903056901363</v>
      </c>
      <c r="I154" s="101">
        <v>4.9076755678248967</v>
      </c>
      <c r="J154" s="101">
        <v>5.7741961657982701</v>
      </c>
      <c r="K154" s="248">
        <f t="shared" si="17"/>
        <v>2.3714120155775786E-2</v>
      </c>
      <c r="L154" s="56">
        <f t="shared" si="14"/>
        <v>0.17656436045902257</v>
      </c>
      <c r="M154" s="100">
        <v>0.1938046165284901</v>
      </c>
      <c r="N154" s="101">
        <v>0.35688360418009341</v>
      </c>
      <c r="O154" s="64">
        <f t="shared" si="15"/>
        <v>4.5278185194290561</v>
      </c>
      <c r="P154" s="65">
        <f t="shared" si="16"/>
        <v>5.2875326162207372</v>
      </c>
      <c r="Q154" s="101">
        <f t="shared" si="12"/>
        <v>5.0747043016052871</v>
      </c>
      <c r="R154" s="214">
        <f t="shared" si="13"/>
        <v>6.4736880299912531</v>
      </c>
      <c r="S154" s="251">
        <v>0.755</v>
      </c>
      <c r="T154" s="251">
        <v>0.22</v>
      </c>
      <c r="U154" s="251">
        <v>2.1999999999999999E-2</v>
      </c>
      <c r="V154" s="252">
        <v>1.6E-2</v>
      </c>
      <c r="W154" s="101">
        <v>4.5</v>
      </c>
      <c r="X154" s="101">
        <v>4.57</v>
      </c>
      <c r="Y154" s="101">
        <v>5.2</v>
      </c>
      <c r="Z154" s="253">
        <v>80</v>
      </c>
      <c r="AA154" s="222">
        <v>96</v>
      </c>
      <c r="AB154" s="221">
        <v>76</v>
      </c>
      <c r="AC154" s="222">
        <v>51</v>
      </c>
      <c r="AD154" s="109">
        <v>50</v>
      </c>
      <c r="AE154" s="109">
        <v>27</v>
      </c>
      <c r="AF154" s="280"/>
      <c r="AG154" s="280"/>
      <c r="AH154" s="107"/>
      <c r="AI154" s="88"/>
      <c r="AJ154" s="88"/>
      <c r="AK154" s="88"/>
      <c r="AL154" s="88"/>
      <c r="AM154" s="88"/>
      <c r="AN154" s="88"/>
      <c r="AO154" s="107"/>
      <c r="AP154" s="88"/>
      <c r="AQ154" s="88"/>
      <c r="AR154" s="88"/>
      <c r="AS154" s="88"/>
      <c r="AT154" s="107"/>
      <c r="AU154" s="88"/>
      <c r="AV154" s="88"/>
      <c r="AW154" s="107"/>
    </row>
    <row r="155" spans="1:49" x14ac:dyDescent="0.25">
      <c r="A155" s="88"/>
      <c r="B155" s="88"/>
      <c r="C155" s="124" t="s">
        <v>81</v>
      </c>
      <c r="D155" s="191" t="s">
        <v>237</v>
      </c>
      <c r="E155" s="101">
        <v>5.25</v>
      </c>
      <c r="F155" s="101">
        <v>4.5</v>
      </c>
      <c r="G155" s="101">
        <v>4.5</v>
      </c>
      <c r="H155" s="101">
        <v>4.7987604791404834</v>
      </c>
      <c r="I155" s="101">
        <v>4.992688450126975</v>
      </c>
      <c r="J155" s="101" t="s">
        <v>44</v>
      </c>
      <c r="K155" s="248">
        <f t="shared" si="17"/>
        <v>4.0412096379777385E-2</v>
      </c>
      <c r="L155" s="101" t="s">
        <v>44</v>
      </c>
      <c r="M155" s="100">
        <v>0.1794644811654941</v>
      </c>
      <c r="N155" s="101" t="s">
        <v>44</v>
      </c>
      <c r="O155" s="64">
        <f t="shared" si="15"/>
        <v>4.6409380670426064</v>
      </c>
      <c r="P155" s="65">
        <f t="shared" si="16"/>
        <v>5.3444388332113437</v>
      </c>
      <c r="Q155" s="101" t="s">
        <v>44</v>
      </c>
      <c r="R155" s="214" t="s">
        <v>44</v>
      </c>
      <c r="S155" s="251">
        <v>0.45100000000000001</v>
      </c>
      <c r="T155" s="251">
        <v>0.35199999999999998</v>
      </c>
      <c r="U155" s="201" t="s">
        <v>44</v>
      </c>
      <c r="V155" s="254" t="s">
        <v>44</v>
      </c>
      <c r="W155" s="101">
        <v>4.75</v>
      </c>
      <c r="X155" s="101">
        <v>5</v>
      </c>
      <c r="Y155" s="101" t="s">
        <v>44</v>
      </c>
      <c r="Z155" s="270">
        <v>38</v>
      </c>
      <c r="AA155" s="222">
        <v>33</v>
      </c>
      <c r="AB155" s="271">
        <v>34</v>
      </c>
      <c r="AC155" s="222">
        <v>26</v>
      </c>
      <c r="AD155" s="109">
        <v>16</v>
      </c>
      <c r="AE155" s="109">
        <v>8</v>
      </c>
      <c r="AF155" s="280"/>
      <c r="AG155" s="280"/>
      <c r="AH155" s="107"/>
      <c r="AI155" s="88"/>
      <c r="AJ155" s="88"/>
      <c r="AK155" s="88"/>
      <c r="AL155" s="88"/>
      <c r="AM155" s="88"/>
      <c r="AN155" s="88"/>
      <c r="AO155" s="107"/>
      <c r="AP155" s="88"/>
      <c r="AQ155" s="88"/>
      <c r="AR155" s="88"/>
      <c r="AS155" s="88"/>
      <c r="AT155" s="107"/>
      <c r="AU155" s="88"/>
      <c r="AV155" s="88"/>
      <c r="AW155" s="107"/>
    </row>
    <row r="156" spans="1:49" x14ac:dyDescent="0.25">
      <c r="A156" s="88"/>
      <c r="B156" s="88"/>
      <c r="C156" s="88" t="s">
        <v>81</v>
      </c>
      <c r="D156" s="88" t="s">
        <v>238</v>
      </c>
      <c r="E156" s="101">
        <v>4.5</v>
      </c>
      <c r="F156" s="101">
        <v>4.5</v>
      </c>
      <c r="G156" s="101">
        <v>4.75</v>
      </c>
      <c r="H156" s="101">
        <v>5.2513343539280415</v>
      </c>
      <c r="I156" s="101">
        <v>5.4866824547858348</v>
      </c>
      <c r="J156" s="101">
        <v>5.9346594542306894</v>
      </c>
      <c r="K156" s="248">
        <f t="shared" si="17"/>
        <v>4.4816818925603297E-2</v>
      </c>
      <c r="L156" s="56">
        <f t="shared" si="14"/>
        <v>8.1648063859445674E-2</v>
      </c>
      <c r="M156" s="100">
        <v>8.8906527982131486E-2</v>
      </c>
      <c r="N156" s="101">
        <v>0.13889879859097451</v>
      </c>
      <c r="O156" s="64">
        <f t="shared" si="15"/>
        <v>5.3124256599408568</v>
      </c>
      <c r="P156" s="65">
        <f t="shared" si="16"/>
        <v>5.6609392496308129</v>
      </c>
      <c r="Q156" s="101">
        <f t="shared" si="12"/>
        <v>5.6624178089923793</v>
      </c>
      <c r="R156" s="214">
        <f t="shared" si="13"/>
        <v>6.2069010994689995</v>
      </c>
      <c r="S156" s="251">
        <v>3.0000000000000001E-3</v>
      </c>
      <c r="T156" s="251">
        <v>0.77600000000000002</v>
      </c>
      <c r="U156" s="251">
        <v>4.0000000000000001E-3</v>
      </c>
      <c r="V156" s="252">
        <v>3.2000000000000001E-2</v>
      </c>
      <c r="W156" s="101">
        <v>5</v>
      </c>
      <c r="X156" s="101">
        <v>5.25</v>
      </c>
      <c r="Y156" s="101">
        <v>5.5</v>
      </c>
      <c r="Z156" s="270">
        <v>190</v>
      </c>
      <c r="AA156" s="271">
        <v>125</v>
      </c>
      <c r="AB156" s="271">
        <v>168</v>
      </c>
      <c r="AC156" s="271">
        <v>141</v>
      </c>
      <c r="AD156" s="109">
        <v>123</v>
      </c>
      <c r="AE156" s="109">
        <v>98</v>
      </c>
      <c r="AF156" s="280"/>
      <c r="AG156" s="280"/>
      <c r="AH156" s="107"/>
      <c r="AI156" s="88"/>
      <c r="AJ156" s="88"/>
      <c r="AK156" s="88"/>
      <c r="AL156" s="88"/>
      <c r="AM156" s="88"/>
      <c r="AN156" s="88"/>
      <c r="AO156" s="107"/>
      <c r="AP156" s="88"/>
      <c r="AQ156" s="88"/>
      <c r="AR156" s="88"/>
      <c r="AS156" s="88"/>
      <c r="AT156" s="107"/>
      <c r="AU156" s="88"/>
      <c r="AV156" s="88"/>
      <c r="AW156" s="107"/>
    </row>
    <row r="157" spans="1:49" x14ac:dyDescent="0.25">
      <c r="A157" s="88"/>
      <c r="B157" s="88"/>
      <c r="C157" s="88"/>
      <c r="D157" s="88"/>
      <c r="E157" s="101"/>
      <c r="F157" s="101"/>
      <c r="G157" s="101"/>
      <c r="H157" s="101"/>
      <c r="I157" s="101"/>
      <c r="J157" s="101"/>
      <c r="K157" s="203"/>
      <c r="L157" s="203"/>
      <c r="M157" s="101"/>
      <c r="N157" s="101"/>
      <c r="O157" s="287"/>
      <c r="P157" s="287"/>
      <c r="Q157" s="287"/>
      <c r="R157" s="287"/>
      <c r="S157" s="197"/>
      <c r="T157" s="197"/>
      <c r="U157" s="197"/>
      <c r="V157" s="197"/>
      <c r="W157" s="101"/>
      <c r="X157" s="101"/>
      <c r="Y157" s="101"/>
      <c r="Z157" s="101"/>
      <c r="AA157" s="101"/>
      <c r="AB157" s="197"/>
      <c r="AC157" s="197"/>
      <c r="AD157" s="197"/>
      <c r="AE157" s="109"/>
      <c r="AF157" s="280"/>
      <c r="AG157" s="197"/>
      <c r="AL157" s="88"/>
      <c r="AM157" s="88"/>
      <c r="AN157" s="88"/>
      <c r="AO157" s="88"/>
      <c r="AP157" s="88"/>
      <c r="AQ157" s="88"/>
      <c r="AR157" s="88"/>
      <c r="AS157" s="88"/>
      <c r="AT157" s="88"/>
      <c r="AU157" s="88"/>
      <c r="AV157" s="88"/>
      <c r="AW157" s="88"/>
    </row>
    <row r="158" spans="1:49" s="22" customFormat="1" x14ac:dyDescent="0.25">
      <c r="A158" s="88"/>
      <c r="B158" s="88"/>
      <c r="C158" s="88"/>
      <c r="D158" s="88"/>
      <c r="E158" s="101"/>
      <c r="F158" s="101"/>
      <c r="G158" s="101"/>
      <c r="H158" s="101"/>
      <c r="I158" s="101"/>
      <c r="J158" s="101"/>
      <c r="K158" s="203"/>
      <c r="L158" s="203"/>
      <c r="M158" s="203"/>
      <c r="N158" s="101"/>
      <c r="O158" s="287"/>
      <c r="P158" s="287"/>
      <c r="Q158" s="287"/>
      <c r="R158" s="287"/>
      <c r="S158" s="273"/>
      <c r="T158" s="273"/>
      <c r="U158" s="197"/>
      <c r="V158" s="197"/>
      <c r="W158" s="101"/>
      <c r="X158" s="101"/>
      <c r="Y158" s="101"/>
      <c r="Z158" s="197"/>
      <c r="AA158" s="197"/>
      <c r="AB158" s="197"/>
      <c r="AC158" s="197"/>
      <c r="AD158" s="197"/>
      <c r="AE158" s="109"/>
      <c r="AF158"/>
      <c r="AG158" s="88"/>
      <c r="AH158"/>
      <c r="AI158"/>
      <c r="AJ158"/>
      <c r="AK158"/>
      <c r="AL158" s="88"/>
      <c r="AM158" s="88"/>
      <c r="AN158" s="88"/>
      <c r="AO158" s="88"/>
      <c r="AP158" s="88"/>
      <c r="AQ158" s="88"/>
      <c r="AR158" s="88"/>
      <c r="AS158" s="88"/>
      <c r="AT158" s="88"/>
      <c r="AU158" s="88"/>
      <c r="AV158" s="88"/>
      <c r="AW158" s="88"/>
    </row>
    <row r="159" spans="1:49" s="22" customFormat="1" x14ac:dyDescent="0.25">
      <c r="A159" s="88"/>
      <c r="B159" s="88"/>
      <c r="C159" s="88"/>
      <c r="D159" s="88"/>
      <c r="E159" s="101"/>
      <c r="F159" s="101"/>
      <c r="G159" s="101"/>
      <c r="H159" s="101"/>
      <c r="I159" s="101"/>
      <c r="J159" s="101"/>
      <c r="K159" s="203"/>
      <c r="L159" s="203"/>
      <c r="M159" s="203"/>
      <c r="N159" s="101"/>
      <c r="O159" s="287"/>
      <c r="P159" s="287"/>
      <c r="Q159" s="287"/>
      <c r="R159" s="287"/>
      <c r="S159" s="273"/>
      <c r="T159" s="273"/>
      <c r="U159" s="197"/>
      <c r="V159" s="197"/>
      <c r="W159" s="101"/>
      <c r="X159" s="101"/>
      <c r="Y159" s="101"/>
      <c r="Z159" s="197"/>
      <c r="AA159" s="197"/>
      <c r="AB159" s="197"/>
      <c r="AC159" s="197"/>
      <c r="AD159" s="197"/>
      <c r="AE159" s="197"/>
      <c r="AF159"/>
      <c r="AG159" s="88"/>
      <c r="AH159"/>
      <c r="AI159"/>
      <c r="AJ159"/>
      <c r="AK159"/>
      <c r="AL159" s="88"/>
      <c r="AM159" s="88"/>
      <c r="AN159" s="88"/>
      <c r="AO159" s="88"/>
      <c r="AP159" s="88"/>
      <c r="AQ159" s="88"/>
      <c r="AR159" s="88"/>
      <c r="AS159" s="88"/>
      <c r="AT159" s="88"/>
      <c r="AU159" s="88"/>
      <c r="AV159" s="88"/>
      <c r="AW159" s="88"/>
    </row>
    <row r="160" spans="1:49" s="8" customFormat="1" x14ac:dyDescent="0.25">
      <c r="A160" s="88"/>
      <c r="B160" s="88"/>
      <c r="C160" s="88" t="s">
        <v>49</v>
      </c>
      <c r="D160" s="88"/>
      <c r="E160" s="203"/>
      <c r="F160" s="203"/>
      <c r="G160" s="203"/>
      <c r="H160" s="203"/>
      <c r="I160" s="203"/>
      <c r="J160" s="203"/>
      <c r="K160" s="203"/>
      <c r="L160" s="203"/>
      <c r="M160" s="203"/>
      <c r="N160" s="203"/>
      <c r="O160" s="287"/>
      <c r="P160" s="287"/>
      <c r="Q160" s="287"/>
      <c r="R160" s="287"/>
      <c r="S160" s="273"/>
      <c r="T160" s="273"/>
      <c r="U160" s="273"/>
      <c r="V160" s="273"/>
      <c r="W160" s="203"/>
      <c r="X160" s="203"/>
      <c r="Y160" s="203"/>
      <c r="Z160" s="273"/>
      <c r="AA160" s="273"/>
      <c r="AB160" s="273"/>
      <c r="AC160" s="273"/>
      <c r="AD160" s="273"/>
      <c r="AE160" s="273"/>
      <c r="AF160" s="88"/>
      <c r="AG160" s="88"/>
      <c r="AH160" s="88"/>
      <c r="AI160" s="88"/>
      <c r="AJ160" s="88"/>
      <c r="AK160" s="88"/>
      <c r="AL160" s="88"/>
      <c r="AM160" s="88"/>
      <c r="AN160" s="88"/>
      <c r="AO160" s="88"/>
      <c r="AP160" s="88"/>
      <c r="AQ160" s="88"/>
      <c r="AR160" s="88"/>
      <c r="AS160" s="88"/>
      <c r="AT160" s="88"/>
      <c r="AU160" s="88"/>
      <c r="AV160" s="88"/>
      <c r="AW160" s="88"/>
    </row>
    <row r="161" spans="1:31" s="8" customFormat="1" x14ac:dyDescent="0.25">
      <c r="A161" s="88"/>
      <c r="B161" s="88"/>
      <c r="C161" s="88" t="s">
        <v>50</v>
      </c>
      <c r="D161" s="88"/>
      <c r="E161" s="203"/>
      <c r="F161" s="203"/>
      <c r="G161" s="203"/>
      <c r="H161" s="203"/>
      <c r="I161" s="203"/>
      <c r="J161" s="203"/>
      <c r="K161" s="203"/>
      <c r="L161" s="203"/>
      <c r="M161" s="203"/>
      <c r="N161" s="203"/>
      <c r="O161" s="287"/>
      <c r="P161" s="287"/>
      <c r="Q161" s="287"/>
      <c r="R161" s="287"/>
      <c r="S161" s="273"/>
      <c r="T161" s="273"/>
      <c r="U161" s="273"/>
      <c r="V161" s="273"/>
      <c r="W161" s="203"/>
      <c r="X161" s="203"/>
      <c r="Y161" s="203"/>
      <c r="Z161" s="273"/>
      <c r="AA161" s="273"/>
      <c r="AB161" s="273"/>
      <c r="AC161" s="273"/>
      <c r="AD161" s="273"/>
      <c r="AE161" s="273"/>
    </row>
    <row r="162" spans="1:31" x14ac:dyDescent="0.25">
      <c r="A162" s="88"/>
      <c r="B162" s="88"/>
      <c r="C162" s="88"/>
      <c r="D162" s="88"/>
      <c r="E162" s="203"/>
      <c r="F162" s="203"/>
      <c r="G162" s="203"/>
      <c r="H162" s="203"/>
      <c r="I162" s="203"/>
      <c r="J162" s="203"/>
      <c r="K162" s="203"/>
      <c r="L162" s="203"/>
      <c r="M162" s="203"/>
      <c r="N162" s="203"/>
      <c r="O162" s="287"/>
      <c r="P162" s="287"/>
      <c r="Q162" s="287"/>
      <c r="R162" s="287"/>
      <c r="S162" s="273"/>
      <c r="T162" s="273"/>
      <c r="U162" s="273"/>
      <c r="V162" s="273"/>
      <c r="W162" s="203"/>
      <c r="X162" s="203"/>
      <c r="Y162" s="203"/>
      <c r="Z162" s="273"/>
      <c r="AA162" s="273"/>
      <c r="AB162" s="273"/>
      <c r="AC162" s="273"/>
      <c r="AD162" s="273"/>
      <c r="AE162" s="273"/>
    </row>
    <row r="163" spans="1:31" x14ac:dyDescent="0.25">
      <c r="A163" s="88"/>
      <c r="B163" s="88"/>
      <c r="C163" s="88" t="s">
        <v>239</v>
      </c>
      <c r="D163" s="88"/>
      <c r="E163" s="88"/>
      <c r="F163" s="88"/>
      <c r="G163" s="88"/>
      <c r="H163" s="88"/>
      <c r="I163" s="88"/>
      <c r="J163" s="88"/>
      <c r="K163" s="88"/>
      <c r="L163" s="88"/>
      <c r="M163" s="88"/>
      <c r="N163" s="88"/>
      <c r="O163" s="88"/>
      <c r="P163" s="88"/>
      <c r="Q163" s="88"/>
      <c r="R163" s="88"/>
      <c r="S163" s="88"/>
      <c r="T163" s="88"/>
      <c r="U163" s="88"/>
      <c r="V163" s="88"/>
      <c r="W163" s="88"/>
      <c r="X163" s="88"/>
      <c r="Y163" s="88"/>
      <c r="Z163" s="88"/>
      <c r="AA163" s="88"/>
      <c r="AB163" s="88"/>
      <c r="AC163" s="88"/>
      <c r="AD163" s="88"/>
      <c r="AE163" s="88"/>
    </row>
    <row r="164" spans="1:31" x14ac:dyDescent="0.25">
      <c r="A164" s="88"/>
      <c r="B164" s="88"/>
      <c r="C164" s="78" t="s">
        <v>323</v>
      </c>
      <c r="D164" s="88"/>
      <c r="E164" s="88"/>
      <c r="F164" s="88"/>
      <c r="G164" s="88"/>
      <c r="H164" s="88"/>
      <c r="I164" s="88"/>
      <c r="J164" s="88"/>
      <c r="K164" s="88"/>
      <c r="L164" s="88"/>
      <c r="M164" s="88"/>
      <c r="N164" s="88"/>
      <c r="O164" s="88"/>
      <c r="P164" s="88"/>
      <c r="Q164" s="88"/>
      <c r="R164" s="88"/>
      <c r="S164" s="88"/>
      <c r="T164" s="88"/>
      <c r="U164" s="88"/>
      <c r="V164" s="88"/>
      <c r="W164" s="88"/>
      <c r="X164" s="88"/>
      <c r="Y164" s="88"/>
      <c r="Z164" s="88"/>
      <c r="AA164" s="88"/>
      <c r="AB164" s="88"/>
      <c r="AC164" s="88"/>
      <c r="AD164" s="88"/>
      <c r="AE164" s="88"/>
    </row>
    <row r="165" spans="1:31" x14ac:dyDescent="0.25">
      <c r="A165" s="88"/>
      <c r="B165" s="88"/>
      <c r="C165" s="141" t="s">
        <v>312</v>
      </c>
      <c r="D165" s="88"/>
      <c r="E165" s="88"/>
      <c r="F165" s="88"/>
      <c r="G165" s="88"/>
      <c r="H165" s="88"/>
      <c r="I165" s="88"/>
      <c r="J165" s="88"/>
      <c r="K165" s="88"/>
      <c r="L165" s="88"/>
      <c r="M165" s="88"/>
      <c r="N165" s="88"/>
      <c r="O165" s="88"/>
      <c r="P165" s="88"/>
      <c r="Q165" s="88"/>
      <c r="R165" s="88"/>
      <c r="S165" s="88"/>
      <c r="T165" s="88"/>
      <c r="U165" s="88"/>
      <c r="V165" s="88"/>
      <c r="W165" s="88"/>
      <c r="X165" s="88"/>
      <c r="Y165" s="88"/>
      <c r="Z165" s="88"/>
      <c r="AA165" s="88"/>
      <c r="AB165" s="88"/>
      <c r="AC165" s="88"/>
      <c r="AD165" s="88"/>
      <c r="AE165" s="88"/>
    </row>
    <row r="166" spans="1:31" x14ac:dyDescent="0.25">
      <c r="A166" s="88"/>
      <c r="B166" s="88"/>
      <c r="C166" s="88" t="s">
        <v>313</v>
      </c>
      <c r="D166" s="88"/>
      <c r="E166" s="88"/>
      <c r="F166" s="88"/>
      <c r="G166" s="88"/>
      <c r="H166" s="88"/>
      <c r="I166" s="88"/>
      <c r="J166" s="88"/>
      <c r="K166" s="88"/>
      <c r="L166" s="88"/>
      <c r="M166" s="88"/>
      <c r="N166" s="88"/>
      <c r="O166" s="88"/>
      <c r="P166" s="88"/>
      <c r="Q166" s="88"/>
      <c r="R166" s="88"/>
      <c r="S166" s="88"/>
      <c r="T166" s="88"/>
      <c r="U166" s="88"/>
      <c r="V166" s="88"/>
      <c r="W166" s="88"/>
      <c r="X166" s="88"/>
      <c r="Y166" s="88"/>
      <c r="Z166" s="88"/>
      <c r="AA166" s="88"/>
      <c r="AB166" s="88"/>
      <c r="AC166" s="88"/>
      <c r="AD166" s="88"/>
      <c r="AE166" s="88"/>
    </row>
    <row r="167" spans="1:31" x14ac:dyDescent="0.25">
      <c r="A167" s="88"/>
      <c r="B167" s="88"/>
      <c r="C167" s="88" t="s">
        <v>314</v>
      </c>
      <c r="D167" s="88"/>
      <c r="E167" s="88"/>
      <c r="F167" s="88"/>
      <c r="G167" s="88"/>
      <c r="H167" s="88"/>
      <c r="I167" s="88"/>
      <c r="J167" s="88"/>
      <c r="K167" s="88"/>
      <c r="L167" s="88"/>
      <c r="M167" s="88"/>
      <c r="N167" s="88"/>
      <c r="O167" s="88"/>
      <c r="P167" s="88"/>
      <c r="Q167" s="88"/>
      <c r="R167" s="88"/>
      <c r="S167" s="88"/>
      <c r="T167" s="88"/>
      <c r="U167" s="88"/>
      <c r="V167" s="88"/>
      <c r="W167" s="88"/>
      <c r="X167" s="88"/>
      <c r="Y167" s="88"/>
      <c r="Z167" s="88"/>
      <c r="AA167" s="88"/>
      <c r="AB167" s="88"/>
      <c r="AC167" s="88"/>
      <c r="AD167" s="88"/>
      <c r="AE167" s="88"/>
    </row>
    <row r="168" spans="1:31" x14ac:dyDescent="0.25">
      <c r="A168" s="88"/>
      <c r="B168" s="88"/>
      <c r="C168" s="78" t="s">
        <v>315</v>
      </c>
      <c r="D168" s="88"/>
      <c r="E168" s="88"/>
      <c r="F168" s="88"/>
      <c r="G168" s="88"/>
      <c r="H168" s="88"/>
      <c r="I168" s="88"/>
      <c r="J168" s="88"/>
      <c r="K168" s="88"/>
      <c r="L168" s="88"/>
      <c r="M168" s="88"/>
      <c r="N168" s="88"/>
      <c r="O168" s="88"/>
      <c r="P168" s="88"/>
      <c r="Q168" s="88"/>
      <c r="R168" s="88"/>
      <c r="S168" s="88"/>
      <c r="T168" s="88"/>
      <c r="U168" s="88"/>
      <c r="V168" s="88"/>
      <c r="W168" s="88"/>
      <c r="X168" s="88"/>
      <c r="Y168" s="88"/>
      <c r="Z168" s="88"/>
      <c r="AA168" s="88"/>
      <c r="AB168" s="88"/>
      <c r="AC168" s="88"/>
      <c r="AD168" s="88"/>
      <c r="AE168" s="88"/>
    </row>
    <row r="169" spans="1:31" x14ac:dyDescent="0.25">
      <c r="A169" s="88"/>
      <c r="B169" s="88"/>
      <c r="C169" s="88"/>
      <c r="D169" s="88"/>
      <c r="E169" s="88"/>
      <c r="F169" s="88"/>
      <c r="G169" s="88"/>
      <c r="H169" s="88"/>
      <c r="I169" s="88"/>
      <c r="J169" s="88"/>
      <c r="K169" s="88"/>
      <c r="L169" s="88"/>
      <c r="M169" s="88"/>
      <c r="N169" s="88"/>
      <c r="O169" s="88"/>
      <c r="P169" s="88"/>
      <c r="Q169" s="88"/>
      <c r="R169" s="88"/>
      <c r="S169" s="88"/>
      <c r="T169" s="88"/>
      <c r="U169" s="88"/>
      <c r="V169" s="88"/>
      <c r="W169" s="88"/>
      <c r="X169" s="88"/>
      <c r="Y169" s="88"/>
      <c r="Z169" s="88"/>
      <c r="AA169" s="88"/>
      <c r="AB169" s="88"/>
      <c r="AC169" s="88"/>
      <c r="AD169" s="88"/>
      <c r="AE169" s="88"/>
    </row>
    <row r="170" spans="1:31" x14ac:dyDescent="0.25">
      <c r="A170" s="88"/>
      <c r="B170" s="88"/>
      <c r="C170" s="88"/>
      <c r="D170" s="88"/>
      <c r="E170" s="88"/>
      <c r="F170" s="88"/>
      <c r="G170" s="88"/>
      <c r="H170" s="88"/>
      <c r="I170" s="88"/>
      <c r="J170" s="88"/>
      <c r="K170" s="88"/>
      <c r="L170" s="88"/>
      <c r="M170" s="88"/>
      <c r="N170" s="88"/>
      <c r="O170" s="88"/>
      <c r="P170" s="88"/>
      <c r="Q170" s="88"/>
      <c r="R170" s="88"/>
      <c r="S170" s="88"/>
      <c r="T170" s="88"/>
      <c r="U170" s="88"/>
      <c r="V170" s="88"/>
      <c r="W170" s="88"/>
      <c r="X170" s="88"/>
      <c r="Y170" s="88"/>
      <c r="Z170" s="88"/>
      <c r="AA170" s="88"/>
      <c r="AB170" s="88"/>
      <c r="AC170" s="88"/>
      <c r="AD170" s="88"/>
      <c r="AE170" s="88"/>
    </row>
    <row r="171" spans="1:31" x14ac:dyDescent="0.25">
      <c r="A171" s="88"/>
      <c r="B171" s="88"/>
      <c r="C171" s="88"/>
      <c r="D171" s="88"/>
      <c r="E171" s="88"/>
      <c r="F171" s="88"/>
      <c r="G171" s="88"/>
      <c r="H171" s="88"/>
      <c r="I171" s="88"/>
      <c r="J171" s="88"/>
      <c r="K171" s="88"/>
      <c r="L171" s="88"/>
      <c r="M171" s="88"/>
      <c r="N171" s="88"/>
      <c r="O171" s="88"/>
      <c r="P171" s="88"/>
      <c r="Q171" s="88"/>
      <c r="R171" s="88"/>
      <c r="S171" s="88"/>
      <c r="T171" s="88"/>
      <c r="U171" s="88"/>
      <c r="V171" s="88"/>
      <c r="W171" s="88"/>
      <c r="X171" s="88"/>
      <c r="Y171" s="88"/>
      <c r="Z171" s="88"/>
      <c r="AA171" s="88"/>
      <c r="AB171" s="88"/>
      <c r="AC171" s="88"/>
      <c r="AD171" s="88"/>
      <c r="AE171" s="88"/>
    </row>
    <row r="172" spans="1:31" s="21" customFormat="1" ht="12.75" x14ac:dyDescent="0.2">
      <c r="A172" s="88"/>
      <c r="B172" s="88"/>
      <c r="C172" s="148"/>
      <c r="D172" s="88"/>
      <c r="E172" s="88"/>
      <c r="F172" s="88"/>
      <c r="G172" s="88"/>
      <c r="H172" s="88"/>
      <c r="I172" s="88"/>
      <c r="J172" s="88"/>
      <c r="K172" s="88"/>
      <c r="L172" s="88"/>
      <c r="M172" s="88"/>
      <c r="N172" s="88"/>
      <c r="O172" s="88"/>
      <c r="P172" s="88"/>
      <c r="Q172" s="88"/>
      <c r="R172" s="88"/>
      <c r="S172" s="88"/>
      <c r="T172" s="88"/>
      <c r="U172" s="88"/>
      <c r="V172" s="88"/>
      <c r="W172" s="88"/>
      <c r="X172" s="88"/>
      <c r="Y172" s="88"/>
      <c r="Z172" s="88"/>
      <c r="AA172" s="88"/>
      <c r="AB172" s="88"/>
      <c r="AC172" s="88"/>
      <c r="AD172" s="88"/>
      <c r="AE172" s="88"/>
    </row>
    <row r="173" spans="1:31" x14ac:dyDescent="0.25">
      <c r="A173" s="88"/>
      <c r="B173" s="88"/>
      <c r="C173" s="148"/>
      <c r="D173" s="88"/>
      <c r="E173" s="88"/>
      <c r="F173" s="88"/>
      <c r="G173" s="88"/>
      <c r="H173" s="88"/>
      <c r="I173" s="88"/>
      <c r="J173" s="88"/>
      <c r="K173" s="88"/>
      <c r="L173" s="88"/>
      <c r="M173" s="88"/>
      <c r="N173" s="88"/>
      <c r="O173" s="88"/>
      <c r="P173" s="88"/>
      <c r="Q173" s="88"/>
      <c r="R173" s="88"/>
      <c r="S173" s="88"/>
      <c r="T173" s="88"/>
      <c r="U173" s="88"/>
      <c r="V173" s="88"/>
      <c r="W173" s="88"/>
      <c r="X173" s="88"/>
      <c r="Y173" s="88"/>
      <c r="Z173" s="88"/>
      <c r="AA173" s="88"/>
      <c r="AB173" s="88"/>
      <c r="AC173" s="88"/>
      <c r="AD173" s="88"/>
      <c r="AE173" s="88"/>
    </row>
    <row r="174" spans="1:31" x14ac:dyDescent="0.25">
      <c r="A174" s="88"/>
      <c r="B174" s="88"/>
      <c r="C174" s="148"/>
      <c r="D174" s="88"/>
      <c r="E174" s="88"/>
      <c r="F174" s="88"/>
      <c r="G174" s="88"/>
      <c r="H174" s="88"/>
      <c r="I174" s="88"/>
      <c r="J174" s="88"/>
      <c r="K174" s="88"/>
      <c r="L174" s="88"/>
      <c r="M174" s="88"/>
      <c r="N174" s="88"/>
      <c r="O174" s="88"/>
      <c r="P174" s="88"/>
      <c r="Q174" s="88"/>
      <c r="R174" s="88"/>
      <c r="S174" s="88"/>
      <c r="T174" s="88"/>
      <c r="U174" s="88"/>
      <c r="V174" s="88"/>
      <c r="W174" s="88"/>
      <c r="X174" s="88"/>
      <c r="Y174" s="88"/>
      <c r="Z174" s="88"/>
      <c r="AA174" s="88"/>
      <c r="AB174" s="88"/>
      <c r="AC174" s="88"/>
      <c r="AD174" s="88"/>
      <c r="AE174" s="88"/>
    </row>
    <row r="175" spans="1:31" x14ac:dyDescent="0.25">
      <c r="A175" s="88"/>
      <c r="B175" s="88"/>
      <c r="C175" s="275"/>
      <c r="D175" s="88"/>
      <c r="E175" s="88"/>
      <c r="F175" s="88"/>
      <c r="G175" s="88"/>
      <c r="H175" s="88"/>
      <c r="I175" s="88"/>
      <c r="J175" s="88"/>
      <c r="K175" s="88"/>
      <c r="L175" s="88"/>
      <c r="M175" s="88"/>
      <c r="N175" s="88"/>
      <c r="O175" s="88"/>
      <c r="P175" s="88"/>
      <c r="Q175" s="88"/>
      <c r="R175" s="88"/>
      <c r="S175" s="88"/>
      <c r="T175" s="88"/>
      <c r="U175" s="88"/>
      <c r="V175" s="88"/>
      <c r="W175" s="88"/>
      <c r="X175" s="88"/>
      <c r="Y175" s="88"/>
      <c r="Z175" s="88"/>
      <c r="AA175" s="88"/>
      <c r="AB175" s="88"/>
      <c r="AC175" s="88"/>
      <c r="AD175" s="88"/>
      <c r="AE175" s="88"/>
    </row>
    <row r="176" spans="1:31" x14ac:dyDescent="0.25">
      <c r="A176" s="88"/>
      <c r="B176" s="88"/>
      <c r="C176" s="148"/>
      <c r="D176" s="88"/>
      <c r="E176" s="88"/>
      <c r="F176" s="88"/>
      <c r="G176" s="88"/>
      <c r="H176" s="88"/>
      <c r="I176" s="88"/>
      <c r="J176" s="88"/>
      <c r="K176" s="88"/>
      <c r="L176" s="88"/>
      <c r="M176" s="88"/>
      <c r="N176" s="88"/>
      <c r="O176" s="88"/>
      <c r="P176" s="88"/>
      <c r="Q176" s="88"/>
      <c r="R176" s="88"/>
      <c r="S176" s="88"/>
      <c r="T176" s="88"/>
      <c r="U176" s="88"/>
      <c r="V176" s="88"/>
      <c r="W176" s="88"/>
      <c r="X176" s="88"/>
      <c r="Y176" s="88"/>
      <c r="Z176" s="88"/>
      <c r="AA176" s="88"/>
      <c r="AB176" s="88"/>
      <c r="AC176" s="88"/>
      <c r="AD176" s="88"/>
      <c r="AE176" s="88"/>
    </row>
    <row r="177" spans="3:7" x14ac:dyDescent="0.25">
      <c r="C177" s="148"/>
      <c r="D177" s="88"/>
      <c r="E177" s="88"/>
      <c r="F177" s="88"/>
      <c r="G177" s="88"/>
    </row>
    <row r="178" spans="3:7" x14ac:dyDescent="0.25">
      <c r="C178" s="148"/>
      <c r="D178" s="88"/>
      <c r="E178" s="88"/>
      <c r="F178" s="88"/>
      <c r="G178" s="88"/>
    </row>
    <row r="179" spans="3:7" x14ac:dyDescent="0.25">
      <c r="C179" s="148"/>
      <c r="D179" s="88"/>
      <c r="E179" s="88"/>
      <c r="F179" s="88"/>
      <c r="G179" s="88"/>
    </row>
    <row r="180" spans="3:7" x14ac:dyDescent="0.25">
      <c r="C180" s="148"/>
      <c r="D180" s="88"/>
      <c r="E180" s="276"/>
      <c r="F180" s="88"/>
      <c r="G180" s="88"/>
    </row>
    <row r="181" spans="3:7" x14ac:dyDescent="0.25">
      <c r="C181" s="88"/>
      <c r="D181" s="277"/>
      <c r="E181" s="88"/>
      <c r="F181" s="88"/>
      <c r="G181" s="88"/>
    </row>
    <row r="182" spans="3:7" x14ac:dyDescent="0.25">
      <c r="C182" s="88"/>
      <c r="D182" s="88"/>
      <c r="E182" s="88"/>
      <c r="F182" s="88"/>
      <c r="G182" s="88"/>
    </row>
    <row r="183" spans="3:7" x14ac:dyDescent="0.25">
      <c r="C183" s="148"/>
      <c r="D183" s="88"/>
      <c r="E183" s="88"/>
      <c r="F183" s="88"/>
      <c r="G183" s="88"/>
    </row>
    <row r="184" spans="3:7" x14ac:dyDescent="0.25">
      <c r="C184" s="148"/>
      <c r="D184" s="88"/>
      <c r="E184" s="88"/>
      <c r="F184" s="88"/>
      <c r="G184" s="88"/>
    </row>
  </sheetData>
  <mergeCells count="7">
    <mergeCell ref="W4:Y4"/>
    <mergeCell ref="Z4:AE4"/>
    <mergeCell ref="E4:J4"/>
    <mergeCell ref="K4:L4"/>
    <mergeCell ref="M4:N4"/>
    <mergeCell ref="O4:R4"/>
    <mergeCell ref="S4:V4"/>
  </mergeCells>
  <phoneticPr fontId="0" type="noConversion"/>
  <conditionalFormatting sqref="E6:E77 E79:E156">
    <cfRule type="expression" dxfId="24" priority="54">
      <formula>$Z6&lt;30</formula>
    </cfRule>
  </conditionalFormatting>
  <conditionalFormatting sqref="E78">
    <cfRule type="expression" dxfId="23" priority="17">
      <formula>T78&lt;30</formula>
    </cfRule>
  </conditionalFormatting>
  <conditionalFormatting sqref="F6:F77 F79:F156">
    <cfRule type="expression" dxfId="22" priority="53">
      <formula>$AA6&lt;30</formula>
    </cfRule>
  </conditionalFormatting>
  <conditionalFormatting sqref="F78:G78">
    <cfRule type="expression" dxfId="21" priority="91">
      <formula>W78&lt;30</formula>
    </cfRule>
  </conditionalFormatting>
  <conditionalFormatting sqref="H6:H77 W6:W77 H79:H156 W79:W156">
    <cfRule type="expression" dxfId="20" priority="49">
      <formula>$AC6&lt;30</formula>
    </cfRule>
  </conditionalFormatting>
  <conditionalFormatting sqref="H78">
    <cfRule type="expression" dxfId="19" priority="16">
      <formula>X78&lt;30</formula>
    </cfRule>
  </conditionalFormatting>
  <conditionalFormatting sqref="J7:J9 J11:J14 J16:J17 J20:J24 J26:J68 J70:J78 J80:J119 J121:J154 J156">
    <cfRule type="expression" dxfId="18" priority="9">
      <formula>AE7&lt;10</formula>
    </cfRule>
    <cfRule type="expression" dxfId="17" priority="10">
      <formula>AND(AE7&lt;30, AE7&gt;9)</formula>
    </cfRule>
  </conditionalFormatting>
  <conditionalFormatting sqref="N7:N9 N11:N14 N16:N17 N20:N24 N26:N68 N70:N78 N80:N119 N121:N154 N156">
    <cfRule type="expression" dxfId="16" priority="1">
      <formula>$AE7&lt;30</formula>
    </cfRule>
    <cfRule type="expression" dxfId="15" priority="2">
      <formula>$AE7&lt;10</formula>
    </cfRule>
  </conditionalFormatting>
  <conditionalFormatting sqref="Q7:R9 Q11:R14 Q16:R17 Q20:R24 Q26:R68 Q70:R78 Q80:R119 Q121:R154 Q156:R156">
    <cfRule type="expression" dxfId="14" priority="3">
      <formula>$AE7&lt;30</formula>
    </cfRule>
    <cfRule type="expression" dxfId="13" priority="4">
      <formula>$AE7&lt;10</formula>
    </cfRule>
  </conditionalFormatting>
  <conditionalFormatting sqref="S6:V156">
    <cfRule type="cellIs" dxfId="12" priority="43" operator="between">
      <formula>0</formula>
      <formula>0.05</formula>
    </cfRule>
  </conditionalFormatting>
  <conditionalFormatting sqref="W78">
    <cfRule type="expression" dxfId="11" priority="15">
      <formula>AB78&lt;30</formula>
    </cfRule>
  </conditionalFormatting>
  <conditionalFormatting sqref="Y7:Y9 Y11:Y14 Y16:Y17 Y20:Y24 Y26:Y68 Y70:Y78 Y80:Y119 Y121:Y154 Y156">
    <cfRule type="expression" dxfId="10" priority="7">
      <formula>$AE7&lt;30</formula>
    </cfRule>
    <cfRule type="expression" dxfId="9" priority="8">
      <formula>$AE7&lt;10</formula>
    </cfRule>
  </conditionalFormatting>
  <conditionalFormatting sqref="Z6:AE156">
    <cfRule type="cellIs" dxfId="8" priority="14" operator="lessThan">
      <formula>30</formula>
    </cfRule>
  </conditionalFormatting>
  <hyperlinks>
    <hyperlink ref="A1" location="Contents!A1" display="Contents" xr:uid="{00000000-0004-0000-0F00-000000000000}"/>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AF528-DDFA-4EB6-8DB8-B8620448DDD4}">
  <sheetPr codeName="Sheet17"/>
  <dimension ref="A1:N56"/>
  <sheetViews>
    <sheetView workbookViewId="0"/>
  </sheetViews>
  <sheetFormatPr defaultColWidth="9.140625" defaultRowHeight="12.75" x14ac:dyDescent="0.2"/>
  <cols>
    <col min="1" max="2" width="9.140625" style="7"/>
    <col min="3" max="3" width="25.7109375" style="7" customWidth="1"/>
    <col min="4" max="4" width="28.42578125" style="7" customWidth="1"/>
    <col min="5" max="5" width="21.42578125" style="10" customWidth="1"/>
    <col min="6" max="6" width="21.42578125" style="7" customWidth="1"/>
    <col min="7" max="7" width="21.42578125" style="28" customWidth="1"/>
    <col min="8" max="8" width="24.7109375" style="7" bestFit="1" customWidth="1"/>
    <col min="9" max="9" width="24.7109375" style="28" customWidth="1"/>
    <col min="10" max="11" width="21.28515625" style="7" customWidth="1"/>
    <col min="12" max="13" width="18.85546875" style="30" customWidth="1"/>
    <col min="14" max="16384" width="9.140625" style="7"/>
  </cols>
  <sheetData>
    <row r="1" spans="1:14" x14ac:dyDescent="0.2">
      <c r="A1" s="87" t="s">
        <v>33</v>
      </c>
      <c r="B1" s="88"/>
      <c r="C1" s="88"/>
      <c r="D1" s="88"/>
      <c r="E1" s="88"/>
      <c r="F1" s="88"/>
      <c r="G1" s="88"/>
      <c r="H1" s="88"/>
      <c r="I1" s="88"/>
      <c r="J1" s="88"/>
      <c r="K1" s="88"/>
      <c r="L1" s="88"/>
      <c r="M1" s="88"/>
      <c r="N1" s="88"/>
    </row>
    <row r="2" spans="1:14" x14ac:dyDescent="0.2">
      <c r="A2" s="88"/>
      <c r="B2" s="88" t="s">
        <v>286</v>
      </c>
      <c r="C2" s="88"/>
      <c r="D2" s="88"/>
      <c r="E2" s="88"/>
      <c r="F2" s="88"/>
      <c r="G2" s="88"/>
      <c r="H2" s="88"/>
      <c r="I2" s="88"/>
      <c r="J2" s="88"/>
      <c r="K2" s="88"/>
      <c r="L2" s="88"/>
      <c r="M2" s="88"/>
      <c r="N2" s="88"/>
    </row>
    <row r="3" spans="1:14" x14ac:dyDescent="0.2">
      <c r="A3" s="88"/>
      <c r="B3" s="89" t="s">
        <v>34</v>
      </c>
      <c r="C3" s="88"/>
      <c r="D3" s="88"/>
      <c r="E3" s="88"/>
      <c r="F3" s="88"/>
      <c r="G3" s="88"/>
      <c r="H3" s="88"/>
      <c r="I3" s="88"/>
      <c r="J3" s="88"/>
      <c r="K3" s="88"/>
      <c r="L3" s="88"/>
      <c r="M3" s="88"/>
      <c r="N3" s="88"/>
    </row>
    <row r="5" spans="1:14" ht="27" customHeight="1" x14ac:dyDescent="0.2">
      <c r="A5" s="88"/>
      <c r="B5" s="88"/>
      <c r="C5" s="88"/>
      <c r="D5" s="88"/>
      <c r="E5" s="332" t="s">
        <v>333</v>
      </c>
      <c r="F5" s="333"/>
      <c r="G5" s="333"/>
      <c r="H5" s="329" t="s">
        <v>51</v>
      </c>
      <c r="I5" s="330"/>
      <c r="J5" s="329" t="s">
        <v>52</v>
      </c>
      <c r="K5" s="331"/>
      <c r="L5" s="331"/>
      <c r="M5" s="331"/>
      <c r="N5" s="88"/>
    </row>
    <row r="6" spans="1:14" ht="25.5" x14ac:dyDescent="0.2">
      <c r="A6" s="88"/>
      <c r="B6" s="88"/>
      <c r="C6" s="93"/>
      <c r="D6" s="114"/>
      <c r="E6" s="92">
        <v>2022</v>
      </c>
      <c r="F6" s="93">
        <v>2023</v>
      </c>
      <c r="G6" s="57">
        <v>2024</v>
      </c>
      <c r="H6" s="93" t="s">
        <v>53</v>
      </c>
      <c r="I6" s="57" t="s">
        <v>54</v>
      </c>
      <c r="J6" s="92" t="s">
        <v>55</v>
      </c>
      <c r="K6" s="93" t="s">
        <v>56</v>
      </c>
      <c r="L6" s="72" t="s">
        <v>57</v>
      </c>
      <c r="M6" s="72" t="s">
        <v>58</v>
      </c>
      <c r="N6" s="88"/>
    </row>
    <row r="7" spans="1:14" x14ac:dyDescent="0.2">
      <c r="A7" s="88"/>
      <c r="B7" s="88"/>
      <c r="C7" s="117" t="s">
        <v>240</v>
      </c>
      <c r="D7" s="95" t="s">
        <v>40</v>
      </c>
      <c r="E7" s="96">
        <v>5.3813309329842944</v>
      </c>
      <c r="F7" s="97">
        <v>5.6129636195811097</v>
      </c>
      <c r="G7" s="211">
        <v>7.5702654037551129</v>
      </c>
      <c r="H7" s="288">
        <f>(F7-E7)/E7</f>
        <v>4.3043754320524569E-2</v>
      </c>
      <c r="I7" s="289">
        <f>(G7-F7)/F7</f>
        <v>0.34871093362263317</v>
      </c>
      <c r="J7" s="290">
        <v>0</v>
      </c>
      <c r="K7" s="290">
        <v>0</v>
      </c>
      <c r="L7" s="290">
        <v>0</v>
      </c>
      <c r="M7" s="290">
        <v>0</v>
      </c>
      <c r="N7" s="88"/>
    </row>
    <row r="8" spans="1:14" x14ac:dyDescent="0.2">
      <c r="A8" s="88"/>
      <c r="B8" s="88"/>
      <c r="C8" s="124" t="s">
        <v>240</v>
      </c>
      <c r="D8" s="99" t="s">
        <v>41</v>
      </c>
      <c r="E8" s="100">
        <v>5.4427735781283832</v>
      </c>
      <c r="F8" s="101">
        <v>5.6828437573040187</v>
      </c>
      <c r="G8" s="214">
        <v>7.6004587453092034</v>
      </c>
      <c r="H8" s="291">
        <f t="shared" ref="H8:I18" si="0">(F8-E8)/E8</f>
        <v>4.4108059196206507E-2</v>
      </c>
      <c r="I8" s="56">
        <f t="shared" si="0"/>
        <v>0.33743932965612888</v>
      </c>
      <c r="J8" s="292">
        <v>0</v>
      </c>
      <c r="K8" s="292">
        <v>0</v>
      </c>
      <c r="L8" s="292">
        <v>0</v>
      </c>
      <c r="M8" s="292">
        <v>0</v>
      </c>
      <c r="N8" s="88"/>
    </row>
    <row r="9" spans="1:14" x14ac:dyDescent="0.2">
      <c r="A9" s="88"/>
      <c r="B9" s="88"/>
      <c r="C9" s="124" t="s">
        <v>240</v>
      </c>
      <c r="D9" s="99" t="s">
        <v>42</v>
      </c>
      <c r="E9" s="100">
        <v>5.3868081790388418</v>
      </c>
      <c r="F9" s="101">
        <v>5.6259381402817361</v>
      </c>
      <c r="G9" s="214">
        <v>7.2656261693489537</v>
      </c>
      <c r="H9" s="291">
        <f t="shared" si="0"/>
        <v>4.4391772139464193E-2</v>
      </c>
      <c r="I9" s="56">
        <f t="shared" si="0"/>
        <v>0.29145148563348855</v>
      </c>
      <c r="J9" s="292">
        <v>9.0000000000000011E-3</v>
      </c>
      <c r="K9" s="292">
        <v>1E-3</v>
      </c>
      <c r="L9" s="292">
        <v>0</v>
      </c>
      <c r="M9" s="292">
        <v>0</v>
      </c>
      <c r="N9" s="88"/>
    </row>
    <row r="10" spans="1:14" x14ac:dyDescent="0.2">
      <c r="A10" s="88"/>
      <c r="B10" s="88"/>
      <c r="C10" s="124" t="s">
        <v>240</v>
      </c>
      <c r="D10" s="99" t="s">
        <v>43</v>
      </c>
      <c r="E10" s="100">
        <v>5.6108877733997593</v>
      </c>
      <c r="F10" s="101">
        <v>5.8773941695595839</v>
      </c>
      <c r="G10" s="214">
        <v>8.1052270570024945</v>
      </c>
      <c r="H10" s="291">
        <f t="shared" si="0"/>
        <v>4.7498079969320539E-2</v>
      </c>
      <c r="I10" s="56">
        <f t="shared" si="0"/>
        <v>0.37905112762070386</v>
      </c>
      <c r="J10" s="292">
        <v>1.6E-2</v>
      </c>
      <c r="K10" s="292">
        <v>1.2999999999999999E-2</v>
      </c>
      <c r="L10" s="292">
        <v>0</v>
      </c>
      <c r="M10" s="292">
        <v>0</v>
      </c>
      <c r="N10" s="88"/>
    </row>
    <row r="11" spans="1:14" x14ac:dyDescent="0.2">
      <c r="A11" s="88"/>
      <c r="B11" s="88"/>
      <c r="C11" s="124" t="s">
        <v>240</v>
      </c>
      <c r="D11" s="99" t="s">
        <v>45</v>
      </c>
      <c r="E11" s="100">
        <v>5.2844156305321839</v>
      </c>
      <c r="F11" s="101">
        <v>5.553221476126267</v>
      </c>
      <c r="G11" s="214">
        <v>7.6449125844919896</v>
      </c>
      <c r="H11" s="291">
        <f t="shared" si="0"/>
        <v>5.0867657729453092E-2</v>
      </c>
      <c r="I11" s="56">
        <f t="shared" si="0"/>
        <v>0.3766626484029254</v>
      </c>
      <c r="J11" s="292">
        <v>0</v>
      </c>
      <c r="K11" s="292">
        <v>0</v>
      </c>
      <c r="L11" s="292">
        <v>0</v>
      </c>
      <c r="M11" s="292">
        <v>0</v>
      </c>
      <c r="N11" s="88"/>
    </row>
    <row r="12" spans="1:14" x14ac:dyDescent="0.2">
      <c r="A12" s="88"/>
      <c r="B12" s="88"/>
      <c r="C12" s="124" t="s">
        <v>240</v>
      </c>
      <c r="D12" s="99" t="s">
        <v>46</v>
      </c>
      <c r="E12" s="207">
        <v>5.3794195826160474</v>
      </c>
      <c r="F12" s="208">
        <v>5.6211262425284696</v>
      </c>
      <c r="G12" s="218">
        <v>7.6033045677571423</v>
      </c>
      <c r="H12" s="291">
        <f t="shared" si="0"/>
        <v>4.4931735887178872E-2</v>
      </c>
      <c r="I12" s="56">
        <f t="shared" si="0"/>
        <v>0.3526301028843391</v>
      </c>
      <c r="J12" s="292">
        <v>0</v>
      </c>
      <c r="K12" s="292">
        <v>0</v>
      </c>
      <c r="L12" s="77">
        <v>0</v>
      </c>
      <c r="M12" s="77">
        <v>0</v>
      </c>
      <c r="N12" s="88"/>
    </row>
    <row r="13" spans="1:14" x14ac:dyDescent="0.2">
      <c r="A13" s="88"/>
      <c r="B13" s="88"/>
      <c r="C13" s="117" t="s">
        <v>241</v>
      </c>
      <c r="D13" s="95" t="s">
        <v>40</v>
      </c>
      <c r="E13" s="96">
        <v>5.4</v>
      </c>
      <c r="F13" s="97">
        <v>5.6</v>
      </c>
      <c r="G13" s="211">
        <v>7.55</v>
      </c>
      <c r="H13" s="288">
        <f t="shared" si="0"/>
        <v>3.7037037037036903E-2</v>
      </c>
      <c r="I13" s="289">
        <f t="shared" si="0"/>
        <v>0.34821428571428575</v>
      </c>
      <c r="J13" s="293"/>
      <c r="K13" s="294"/>
      <c r="L13" s="88"/>
      <c r="M13" s="88"/>
      <c r="N13" s="88"/>
    </row>
    <row r="14" spans="1:14" x14ac:dyDescent="0.2">
      <c r="A14" s="88"/>
      <c r="B14" s="88"/>
      <c r="C14" s="124" t="s">
        <v>241</v>
      </c>
      <c r="D14" s="99" t="s">
        <v>41</v>
      </c>
      <c r="E14" s="100">
        <v>5.47</v>
      </c>
      <c r="F14" s="101">
        <v>5.63</v>
      </c>
      <c r="G14" s="214">
        <v>7.53</v>
      </c>
      <c r="H14" s="291">
        <f t="shared" si="0"/>
        <v>2.9250457038391253E-2</v>
      </c>
      <c r="I14" s="56">
        <f t="shared" si="0"/>
        <v>0.33747779751332158</v>
      </c>
      <c r="J14" s="295"/>
      <c r="K14" s="296"/>
      <c r="L14" s="88"/>
      <c r="M14" s="88"/>
      <c r="N14" s="88"/>
    </row>
    <row r="15" spans="1:14" x14ac:dyDescent="0.2">
      <c r="A15" s="88"/>
      <c r="B15" s="88"/>
      <c r="C15" s="124" t="s">
        <v>241</v>
      </c>
      <c r="D15" s="99" t="s">
        <v>42</v>
      </c>
      <c r="E15" s="100">
        <v>5.4</v>
      </c>
      <c r="F15" s="101">
        <v>5.55</v>
      </c>
      <c r="G15" s="214">
        <v>7.25</v>
      </c>
      <c r="H15" s="291">
        <f t="shared" si="0"/>
        <v>2.7777777777777676E-2</v>
      </c>
      <c r="I15" s="56">
        <f t="shared" si="0"/>
        <v>0.30630630630630634</v>
      </c>
      <c r="J15" s="297"/>
      <c r="K15" s="296"/>
      <c r="L15" s="88"/>
      <c r="M15" s="88"/>
      <c r="N15" s="88"/>
    </row>
    <row r="16" spans="1:14" x14ac:dyDescent="0.2">
      <c r="A16" s="88"/>
      <c r="B16" s="88"/>
      <c r="C16" s="124" t="s">
        <v>241</v>
      </c>
      <c r="D16" s="99" t="s">
        <v>43</v>
      </c>
      <c r="E16" s="100">
        <v>5.49</v>
      </c>
      <c r="F16" s="101">
        <v>5.63</v>
      </c>
      <c r="G16" s="214">
        <v>7.93</v>
      </c>
      <c r="H16" s="291">
        <f t="shared" si="0"/>
        <v>2.5500910746812325E-2</v>
      </c>
      <c r="I16" s="56">
        <f t="shared" si="0"/>
        <v>0.40852575488454707</v>
      </c>
      <c r="J16" s="297"/>
      <c r="K16" s="296"/>
      <c r="L16" s="88"/>
      <c r="M16" s="88"/>
      <c r="N16" s="88"/>
    </row>
    <row r="17" spans="2:14" x14ac:dyDescent="0.2">
      <c r="B17" s="88"/>
      <c r="C17" s="124" t="s">
        <v>241</v>
      </c>
      <c r="D17" s="99" t="s">
        <v>45</v>
      </c>
      <c r="E17" s="100">
        <v>5.28</v>
      </c>
      <c r="F17" s="101">
        <v>5.5</v>
      </c>
      <c r="G17" s="214">
        <v>7.55</v>
      </c>
      <c r="H17" s="291">
        <f t="shared" si="0"/>
        <v>4.1666666666666616E-2</v>
      </c>
      <c r="I17" s="56">
        <f t="shared" si="0"/>
        <v>0.37272727272727268</v>
      </c>
      <c r="J17" s="297"/>
      <c r="K17" s="296"/>
      <c r="L17" s="88"/>
      <c r="M17" s="88"/>
      <c r="N17" s="88"/>
    </row>
    <row r="18" spans="2:14" x14ac:dyDescent="0.2">
      <c r="B18" s="88"/>
      <c r="C18" s="124" t="s">
        <v>241</v>
      </c>
      <c r="D18" s="99" t="s">
        <v>46</v>
      </c>
      <c r="E18" s="207">
        <v>5.39</v>
      </c>
      <c r="F18" s="208">
        <v>5.57</v>
      </c>
      <c r="G18" s="218">
        <v>7.54</v>
      </c>
      <c r="H18" s="298">
        <f t="shared" si="0"/>
        <v>3.3395176252319227E-2</v>
      </c>
      <c r="I18" s="299">
        <f t="shared" si="0"/>
        <v>0.35368043087971268</v>
      </c>
      <c r="J18" s="297"/>
      <c r="K18" s="296"/>
      <c r="L18" s="88"/>
      <c r="M18" s="88"/>
      <c r="N18" s="88"/>
    </row>
    <row r="19" spans="2:14" x14ac:dyDescent="0.2">
      <c r="B19" s="88"/>
      <c r="C19" s="117" t="s">
        <v>48</v>
      </c>
      <c r="D19" s="95" t="s">
        <v>40</v>
      </c>
      <c r="E19" s="108">
        <v>2029</v>
      </c>
      <c r="F19" s="109">
        <v>1808</v>
      </c>
      <c r="G19" s="109">
        <v>1281</v>
      </c>
      <c r="H19" s="300"/>
      <c r="I19" s="296"/>
      <c r="J19" s="296"/>
      <c r="K19" s="296"/>
      <c r="L19" s="88"/>
      <c r="M19" s="88"/>
      <c r="N19" s="88"/>
    </row>
    <row r="20" spans="2:14" x14ac:dyDescent="0.2">
      <c r="B20" s="88"/>
      <c r="C20" s="124" t="s">
        <v>48</v>
      </c>
      <c r="D20" s="99" t="s">
        <v>41</v>
      </c>
      <c r="E20" s="108">
        <v>1222</v>
      </c>
      <c r="F20" s="109">
        <v>1061</v>
      </c>
      <c r="G20" s="109">
        <v>713</v>
      </c>
      <c r="H20" s="300"/>
      <c r="I20" s="296"/>
      <c r="J20" s="296"/>
      <c r="K20" s="296"/>
      <c r="L20" s="88"/>
      <c r="M20" s="88"/>
      <c r="N20" s="88"/>
    </row>
    <row r="21" spans="2:14" x14ac:dyDescent="0.2">
      <c r="B21" s="88"/>
      <c r="C21" s="124" t="s">
        <v>48</v>
      </c>
      <c r="D21" s="99" t="s">
        <v>42</v>
      </c>
      <c r="E21" s="108">
        <v>297</v>
      </c>
      <c r="F21" s="109">
        <v>339</v>
      </c>
      <c r="G21" s="109">
        <v>266</v>
      </c>
      <c r="H21" s="300"/>
      <c r="I21" s="296"/>
      <c r="J21" s="296"/>
      <c r="K21" s="296"/>
      <c r="L21" s="88"/>
      <c r="M21" s="88"/>
      <c r="N21" s="88"/>
    </row>
    <row r="22" spans="2:14" x14ac:dyDescent="0.2">
      <c r="B22" s="88"/>
      <c r="C22" s="124" t="s">
        <v>48</v>
      </c>
      <c r="D22" s="99" t="s">
        <v>43</v>
      </c>
      <c r="E22" s="108">
        <v>120</v>
      </c>
      <c r="F22" s="109">
        <v>98</v>
      </c>
      <c r="G22" s="109">
        <v>71</v>
      </c>
      <c r="H22" s="300"/>
      <c r="I22" s="296"/>
      <c r="J22" s="296"/>
      <c r="K22" s="296"/>
      <c r="L22" s="88"/>
      <c r="M22" s="88"/>
      <c r="N22" s="88"/>
    </row>
    <row r="23" spans="2:14" x14ac:dyDescent="0.2">
      <c r="B23" s="88"/>
      <c r="C23" s="124" t="s">
        <v>48</v>
      </c>
      <c r="D23" s="99" t="s">
        <v>45</v>
      </c>
      <c r="E23" s="108">
        <v>888</v>
      </c>
      <c r="F23" s="109">
        <v>765</v>
      </c>
      <c r="G23" s="109">
        <v>2278</v>
      </c>
      <c r="H23" s="300"/>
      <c r="I23" s="296"/>
      <c r="J23" s="273"/>
      <c r="K23" s="273"/>
      <c r="L23" s="88"/>
      <c r="M23" s="88"/>
      <c r="N23" s="88"/>
    </row>
    <row r="24" spans="2:14" x14ac:dyDescent="0.2">
      <c r="B24" s="88"/>
      <c r="C24" s="124" t="s">
        <v>48</v>
      </c>
      <c r="D24" s="99" t="s">
        <v>46</v>
      </c>
      <c r="E24" s="108">
        <v>4737</v>
      </c>
      <c r="F24" s="109">
        <v>4242</v>
      </c>
      <c r="G24" s="109">
        <v>4730</v>
      </c>
      <c r="H24" s="300"/>
      <c r="I24" s="273"/>
      <c r="J24" s="273"/>
      <c r="K24" s="273"/>
      <c r="L24" s="88"/>
      <c r="M24" s="88"/>
      <c r="N24" s="88"/>
    </row>
    <row r="26" spans="2:14" s="22" customFormat="1" x14ac:dyDescent="0.2">
      <c r="B26" s="88"/>
      <c r="C26" s="88"/>
      <c r="D26" s="88"/>
      <c r="E26" s="88"/>
      <c r="F26" s="88"/>
      <c r="G26" s="88"/>
      <c r="H26" s="88"/>
      <c r="I26" s="88"/>
      <c r="J26" s="88"/>
      <c r="K26" s="88"/>
      <c r="L26" s="88"/>
      <c r="M26" s="88"/>
      <c r="N26" s="88"/>
    </row>
    <row r="27" spans="2:14" x14ac:dyDescent="0.2">
      <c r="B27" s="88"/>
      <c r="C27" s="78" t="s">
        <v>242</v>
      </c>
      <c r="D27" s="88"/>
      <c r="E27" s="88"/>
      <c r="F27" s="88"/>
      <c r="G27" s="88"/>
      <c r="H27" s="88"/>
      <c r="I27" s="88"/>
      <c r="J27" s="88"/>
      <c r="K27" s="88"/>
      <c r="L27" s="88"/>
      <c r="M27" s="88"/>
      <c r="N27" s="88"/>
    </row>
    <row r="28" spans="2:14" x14ac:dyDescent="0.2">
      <c r="B28" s="88"/>
      <c r="C28" s="78" t="s">
        <v>243</v>
      </c>
      <c r="D28" s="88"/>
      <c r="E28" s="88"/>
      <c r="F28" s="88"/>
      <c r="G28" s="88"/>
      <c r="H28" s="88"/>
      <c r="I28" s="88"/>
      <c r="J28" s="88"/>
      <c r="K28" s="88"/>
      <c r="L28" s="88"/>
      <c r="M28" s="88"/>
      <c r="N28" s="88"/>
    </row>
    <row r="29" spans="2:14" s="8" customFormat="1" x14ac:dyDescent="0.2">
      <c r="B29" s="88"/>
      <c r="C29" s="88"/>
      <c r="D29" s="88"/>
      <c r="E29" s="88"/>
      <c r="F29" s="88"/>
      <c r="G29" s="88"/>
      <c r="H29" s="88"/>
      <c r="I29" s="88"/>
      <c r="J29" s="88"/>
      <c r="K29" s="88"/>
      <c r="L29" s="88"/>
      <c r="M29" s="88"/>
      <c r="N29" s="88"/>
    </row>
    <row r="30" spans="2:14" s="8" customFormat="1" x14ac:dyDescent="0.2">
      <c r="B30" s="88"/>
      <c r="C30" s="88" t="s">
        <v>311</v>
      </c>
      <c r="D30" s="148"/>
      <c r="E30" s="88"/>
      <c r="F30" s="88"/>
      <c r="G30" s="88"/>
      <c r="H30" s="88"/>
      <c r="I30" s="88"/>
      <c r="J30" s="88"/>
      <c r="K30" s="88"/>
      <c r="L30" s="88"/>
      <c r="M30" s="88"/>
      <c r="N30" s="88"/>
    </row>
    <row r="31" spans="2:14" x14ac:dyDescent="0.2">
      <c r="B31" s="88"/>
      <c r="C31" s="78" t="s">
        <v>323</v>
      </c>
      <c r="D31" s="88"/>
      <c r="E31" s="88"/>
      <c r="F31" s="88"/>
      <c r="G31" s="88"/>
      <c r="H31" s="88"/>
      <c r="I31" s="88"/>
      <c r="J31" s="88"/>
      <c r="K31" s="88"/>
      <c r="L31" s="88"/>
      <c r="M31" s="88"/>
      <c r="N31" s="88"/>
    </row>
    <row r="32" spans="2:14" x14ac:dyDescent="0.2">
      <c r="B32" s="88"/>
      <c r="C32" s="149"/>
      <c r="D32" s="88"/>
      <c r="E32" s="88"/>
      <c r="F32" s="88"/>
      <c r="G32" s="88"/>
      <c r="H32" s="88"/>
      <c r="I32" s="88"/>
      <c r="J32" s="88"/>
      <c r="K32" s="88"/>
      <c r="L32" s="88"/>
      <c r="M32" s="88"/>
      <c r="N32" s="88"/>
    </row>
    <row r="33" spans="3:13" x14ac:dyDescent="0.2">
      <c r="C33" s="149"/>
      <c r="D33" s="88"/>
      <c r="E33" s="88"/>
      <c r="F33" s="88"/>
      <c r="G33" s="88"/>
      <c r="H33" s="88"/>
      <c r="I33" s="88"/>
      <c r="J33" s="88"/>
      <c r="K33" s="88"/>
      <c r="L33" s="88"/>
      <c r="M33" s="88"/>
    </row>
    <row r="34" spans="3:13" x14ac:dyDescent="0.2">
      <c r="C34" s="148"/>
      <c r="D34" s="88"/>
      <c r="E34" s="88"/>
      <c r="F34" s="88"/>
      <c r="G34" s="88"/>
      <c r="H34" s="88"/>
      <c r="I34" s="88"/>
      <c r="J34" s="88"/>
      <c r="K34" s="88"/>
      <c r="L34" s="88"/>
      <c r="M34" s="88"/>
    </row>
    <row r="35" spans="3:13" s="21" customFormat="1" x14ac:dyDescent="0.2">
      <c r="C35" s="88"/>
      <c r="D35" s="88"/>
      <c r="E35" s="88"/>
      <c r="F35" s="88"/>
      <c r="G35" s="88"/>
      <c r="H35" s="88"/>
      <c r="I35" s="88"/>
      <c r="J35" s="88"/>
      <c r="K35" s="88"/>
      <c r="L35" s="88"/>
      <c r="M35" s="88"/>
    </row>
    <row r="36" spans="3:13" x14ac:dyDescent="0.2">
      <c r="C36" s="88"/>
      <c r="D36" s="88"/>
      <c r="E36" s="88"/>
      <c r="F36" s="88"/>
      <c r="G36" s="88"/>
      <c r="H36" s="88"/>
      <c r="I36" s="88"/>
      <c r="J36" s="88"/>
      <c r="K36" s="88"/>
      <c r="L36" s="88"/>
      <c r="M36" s="88"/>
    </row>
    <row r="37" spans="3:13" s="21" customFormat="1" x14ac:dyDescent="0.2">
      <c r="C37" s="148"/>
      <c r="D37" s="88"/>
      <c r="E37" s="88"/>
      <c r="F37" s="88"/>
      <c r="G37" s="88"/>
      <c r="H37" s="88"/>
      <c r="I37" s="88"/>
      <c r="J37" s="88"/>
      <c r="K37" s="88"/>
      <c r="L37" s="88"/>
      <c r="M37" s="88"/>
    </row>
    <row r="38" spans="3:13" s="21" customFormat="1" x14ac:dyDescent="0.2">
      <c r="C38" s="88"/>
      <c r="D38" s="88"/>
      <c r="E38" s="88"/>
      <c r="F38" s="88"/>
      <c r="G38" s="88"/>
      <c r="H38" s="88"/>
      <c r="I38" s="88"/>
      <c r="J38" s="88"/>
      <c r="K38" s="88"/>
      <c r="L38" s="88"/>
      <c r="M38" s="88"/>
    </row>
    <row r="39" spans="3:13" x14ac:dyDescent="0.2">
      <c r="C39" s="88"/>
      <c r="D39" s="88"/>
      <c r="E39" s="88"/>
      <c r="F39" s="88"/>
      <c r="G39" s="88"/>
      <c r="H39" s="88"/>
      <c r="I39" s="88"/>
      <c r="J39" s="88"/>
      <c r="K39" s="88"/>
      <c r="L39" s="88"/>
      <c r="M39" s="88"/>
    </row>
    <row r="40" spans="3:13" x14ac:dyDescent="0.2">
      <c r="C40" s="88"/>
      <c r="D40" s="88"/>
      <c r="E40" s="88"/>
      <c r="F40" s="88"/>
      <c r="G40" s="88"/>
      <c r="H40" s="88"/>
      <c r="I40" s="88"/>
      <c r="J40" s="88"/>
      <c r="K40" s="88"/>
      <c r="L40" s="88"/>
      <c r="M40" s="88"/>
    </row>
    <row r="41" spans="3:13" x14ac:dyDescent="0.2">
      <c r="C41" s="88"/>
      <c r="D41" s="88"/>
      <c r="E41" s="88"/>
      <c r="F41" s="88"/>
      <c r="G41" s="88"/>
      <c r="H41" s="88"/>
      <c r="I41" s="88"/>
      <c r="J41" s="88"/>
      <c r="K41" s="88"/>
      <c r="L41" s="88"/>
      <c r="M41" s="88"/>
    </row>
    <row r="42" spans="3:13" x14ac:dyDescent="0.2">
      <c r="C42" s="88"/>
      <c r="D42" s="88"/>
      <c r="E42" s="88"/>
      <c r="F42" s="88"/>
      <c r="G42" s="88"/>
      <c r="H42" s="88"/>
      <c r="I42" s="88"/>
      <c r="J42" s="88"/>
      <c r="K42" s="88"/>
      <c r="L42" s="88"/>
      <c r="M42" s="88"/>
    </row>
    <row r="43" spans="3:13" x14ac:dyDescent="0.2">
      <c r="C43" s="88"/>
      <c r="D43" s="88"/>
      <c r="E43" s="88"/>
      <c r="F43" s="88"/>
      <c r="G43" s="88"/>
      <c r="H43" s="88"/>
      <c r="I43" s="88"/>
      <c r="J43" s="88"/>
      <c r="K43" s="88"/>
      <c r="L43" s="88"/>
      <c r="M43" s="88"/>
    </row>
    <row r="44" spans="3:13" x14ac:dyDescent="0.2">
      <c r="C44" s="88"/>
      <c r="D44" s="88"/>
      <c r="E44" s="88"/>
      <c r="F44" s="88"/>
      <c r="G44" s="88"/>
      <c r="H44" s="88"/>
      <c r="I44" s="88"/>
      <c r="J44" s="88"/>
      <c r="K44" s="88"/>
      <c r="L44" s="88"/>
      <c r="M44" s="88"/>
    </row>
    <row r="45" spans="3:13" x14ac:dyDescent="0.2">
      <c r="C45" s="88"/>
      <c r="D45" s="88"/>
      <c r="E45" s="88"/>
      <c r="F45" s="88"/>
      <c r="G45" s="88"/>
      <c r="H45" s="88"/>
      <c r="I45" s="88"/>
      <c r="J45" s="88"/>
      <c r="K45" s="88"/>
      <c r="L45" s="88"/>
      <c r="M45" s="88"/>
    </row>
    <row r="46" spans="3:13" x14ac:dyDescent="0.2">
      <c r="C46" s="88"/>
      <c r="D46" s="88"/>
      <c r="E46" s="88"/>
      <c r="F46" s="88"/>
      <c r="G46" s="88"/>
      <c r="H46" s="88"/>
      <c r="I46" s="88"/>
      <c r="J46" s="88"/>
      <c r="K46" s="88"/>
      <c r="L46" s="88"/>
      <c r="M46" s="88"/>
    </row>
    <row r="47" spans="3:13" x14ac:dyDescent="0.2">
      <c r="C47" s="88"/>
      <c r="D47" s="88"/>
      <c r="E47" s="88"/>
      <c r="F47" s="88"/>
      <c r="G47" s="88"/>
      <c r="H47" s="88"/>
      <c r="I47" s="88"/>
      <c r="J47" s="88"/>
      <c r="K47" s="88"/>
      <c r="L47" s="88"/>
      <c r="M47" s="88"/>
    </row>
    <row r="48" spans="3:13" x14ac:dyDescent="0.2">
      <c r="C48" s="88"/>
      <c r="D48" s="88"/>
      <c r="E48" s="88"/>
      <c r="F48" s="88"/>
      <c r="G48" s="88"/>
      <c r="H48" s="88"/>
      <c r="I48" s="88"/>
      <c r="J48" s="88"/>
      <c r="K48" s="88"/>
      <c r="L48" s="88"/>
      <c r="M48" s="88"/>
    </row>
    <row r="49" spans="7:13" x14ac:dyDescent="0.2">
      <c r="G49" s="88"/>
      <c r="H49" s="88"/>
      <c r="I49" s="88"/>
      <c r="J49" s="88"/>
      <c r="K49" s="88"/>
      <c r="L49" s="88"/>
      <c r="M49" s="88"/>
    </row>
    <row r="50" spans="7:13" x14ac:dyDescent="0.2">
      <c r="G50" s="88"/>
      <c r="H50" s="88"/>
      <c r="I50" s="88"/>
      <c r="J50" s="88"/>
      <c r="K50" s="88"/>
      <c r="L50" s="88"/>
      <c r="M50" s="88"/>
    </row>
    <row r="51" spans="7:13" x14ac:dyDescent="0.2">
      <c r="G51" s="88"/>
      <c r="H51" s="88"/>
      <c r="I51" s="88"/>
      <c r="J51" s="88"/>
      <c r="K51" s="88"/>
      <c r="L51" s="88"/>
      <c r="M51" s="88"/>
    </row>
    <row r="52" spans="7:13" x14ac:dyDescent="0.2">
      <c r="G52" s="88"/>
      <c r="H52" s="88"/>
      <c r="I52" s="88"/>
      <c r="J52" s="88"/>
      <c r="K52" s="88"/>
      <c r="L52" s="88"/>
      <c r="M52" s="88"/>
    </row>
    <row r="53" spans="7:13" x14ac:dyDescent="0.2">
      <c r="G53" s="88"/>
      <c r="H53" s="88"/>
      <c r="I53" s="88"/>
      <c r="J53" s="88"/>
      <c r="K53" s="88"/>
      <c r="L53" s="88"/>
      <c r="M53" s="88"/>
    </row>
    <row r="54" spans="7:13" x14ac:dyDescent="0.2">
      <c r="G54" s="88"/>
      <c r="H54" s="88"/>
      <c r="I54" s="88"/>
      <c r="J54" s="88"/>
      <c r="K54" s="88"/>
      <c r="L54" s="88"/>
      <c r="M54" s="88"/>
    </row>
    <row r="55" spans="7:13" x14ac:dyDescent="0.2">
      <c r="G55" s="88"/>
      <c r="H55" s="88"/>
      <c r="I55" s="88"/>
      <c r="J55" s="88"/>
      <c r="K55" s="88"/>
      <c r="L55" s="88"/>
      <c r="M55" s="88"/>
    </row>
    <row r="56" spans="7:13" x14ac:dyDescent="0.2">
      <c r="G56" s="88"/>
      <c r="H56" s="88"/>
      <c r="I56" s="88"/>
      <c r="J56" s="88"/>
      <c r="K56" s="88"/>
      <c r="L56" s="88"/>
      <c r="M56" s="88"/>
    </row>
  </sheetData>
  <mergeCells count="3">
    <mergeCell ref="E5:G5"/>
    <mergeCell ref="H5:I5"/>
    <mergeCell ref="J5:M5"/>
  </mergeCells>
  <conditionalFormatting sqref="J7:M12">
    <cfRule type="cellIs" dxfId="7" priority="1" operator="between">
      <formula>0</formula>
      <formula>0.05</formula>
    </cfRule>
  </conditionalFormatting>
  <hyperlinks>
    <hyperlink ref="A1" location="Contents!A1" display="Contents" xr:uid="{00000000-0004-0000-1000-000000000000}"/>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B82A4-1128-4716-8060-56FC489D1D40}">
  <sheetPr codeName="Sheet18"/>
  <dimension ref="A1:M52"/>
  <sheetViews>
    <sheetView workbookViewId="0"/>
  </sheetViews>
  <sheetFormatPr defaultColWidth="9.140625" defaultRowHeight="12.75" x14ac:dyDescent="0.2"/>
  <cols>
    <col min="1" max="2" width="9.140625" style="7"/>
    <col min="3" max="3" width="25.7109375" style="7" customWidth="1"/>
    <col min="4" max="4" width="28.7109375" style="7" customWidth="1"/>
    <col min="5" max="5" width="21.42578125" style="10" customWidth="1"/>
    <col min="6" max="6" width="21.42578125" style="7" customWidth="1"/>
    <col min="7" max="7" width="21.42578125" style="28" customWidth="1"/>
    <col min="8" max="8" width="24.7109375" style="7" bestFit="1" customWidth="1"/>
    <col min="9" max="9" width="24.7109375" style="28" customWidth="1"/>
    <col min="10" max="11" width="21.28515625" style="7" customWidth="1"/>
    <col min="12" max="13" width="21.28515625" style="28" customWidth="1"/>
    <col min="14" max="16384" width="9.140625" style="7"/>
  </cols>
  <sheetData>
    <row r="1" spans="1:13" x14ac:dyDescent="0.2">
      <c r="A1" s="87" t="s">
        <v>33</v>
      </c>
      <c r="B1" s="88"/>
      <c r="C1" s="88"/>
      <c r="D1" s="88"/>
      <c r="E1" s="88"/>
      <c r="F1" s="88"/>
      <c r="G1" s="88"/>
      <c r="H1" s="88"/>
      <c r="I1" s="88"/>
      <c r="J1" s="88"/>
      <c r="K1" s="88"/>
      <c r="L1" s="88"/>
      <c r="M1" s="88"/>
    </row>
    <row r="2" spans="1:13" x14ac:dyDescent="0.2">
      <c r="A2" s="88"/>
      <c r="B2" s="88" t="s">
        <v>287</v>
      </c>
      <c r="C2" s="88"/>
      <c r="D2" s="88"/>
      <c r="E2" s="88"/>
      <c r="F2" s="88"/>
      <c r="G2" s="88"/>
      <c r="H2" s="88"/>
      <c r="I2" s="88"/>
      <c r="J2" s="88"/>
      <c r="K2" s="88"/>
      <c r="L2" s="88"/>
      <c r="M2" s="88"/>
    </row>
    <row r="3" spans="1:13" x14ac:dyDescent="0.2">
      <c r="A3" s="88"/>
      <c r="B3" s="89" t="s">
        <v>34</v>
      </c>
      <c r="C3" s="88"/>
      <c r="D3" s="88"/>
      <c r="E3" s="88"/>
      <c r="F3" s="88"/>
      <c r="G3" s="88"/>
      <c r="H3" s="88"/>
      <c r="I3" s="88"/>
      <c r="J3" s="88"/>
      <c r="K3" s="88"/>
      <c r="L3" s="88"/>
      <c r="M3" s="88"/>
    </row>
    <row r="4" spans="1:13" ht="12.6" customHeight="1" x14ac:dyDescent="0.2">
      <c r="A4" s="88"/>
      <c r="B4" s="88"/>
      <c r="C4" s="88"/>
      <c r="D4" s="88"/>
      <c r="E4" s="88"/>
      <c r="F4" s="88"/>
      <c r="G4" s="88"/>
      <c r="H4" s="88"/>
      <c r="I4" s="88"/>
      <c r="J4" s="88"/>
      <c r="K4" s="88"/>
      <c r="L4" s="88"/>
      <c r="M4" s="88"/>
    </row>
    <row r="5" spans="1:13" ht="12.6" customHeight="1" x14ac:dyDescent="0.2">
      <c r="A5" s="88"/>
      <c r="B5" s="88"/>
      <c r="C5" s="88"/>
      <c r="D5" s="88"/>
      <c r="E5" s="332" t="s">
        <v>332</v>
      </c>
      <c r="F5" s="333"/>
      <c r="G5" s="334"/>
      <c r="H5" s="329" t="s">
        <v>51</v>
      </c>
      <c r="I5" s="330"/>
      <c r="J5" s="329" t="s">
        <v>52</v>
      </c>
      <c r="K5" s="331"/>
      <c r="L5" s="331"/>
      <c r="M5" s="331"/>
    </row>
    <row r="6" spans="1:13" ht="30.95" customHeight="1" x14ac:dyDescent="0.2">
      <c r="A6" s="88"/>
      <c r="B6" s="88"/>
      <c r="C6" s="93"/>
      <c r="D6" s="114"/>
      <c r="E6" s="92">
        <v>2022</v>
      </c>
      <c r="F6" s="93">
        <v>2023</v>
      </c>
      <c r="G6" s="57">
        <v>2024</v>
      </c>
      <c r="H6" s="93" t="s">
        <v>53</v>
      </c>
      <c r="I6" s="57" t="s">
        <v>54</v>
      </c>
      <c r="J6" s="92" t="s">
        <v>55</v>
      </c>
      <c r="K6" s="72" t="s">
        <v>56</v>
      </c>
      <c r="L6" s="72" t="s">
        <v>57</v>
      </c>
      <c r="M6" s="72" t="s">
        <v>58</v>
      </c>
    </row>
    <row r="7" spans="1:13" ht="12.6" customHeight="1" x14ac:dyDescent="0.2">
      <c r="A7" s="88"/>
      <c r="B7" s="88"/>
      <c r="C7" s="117" t="s">
        <v>240</v>
      </c>
      <c r="D7" s="95" t="s">
        <v>40</v>
      </c>
      <c r="E7" s="96">
        <v>4.6643966825517973</v>
      </c>
      <c r="F7" s="97">
        <v>4.8654515030884831</v>
      </c>
      <c r="G7" s="211">
        <v>5.4427520793866986</v>
      </c>
      <c r="H7" s="288">
        <f>(F7-E7)/E7</f>
        <v>4.3104142769155029E-2</v>
      </c>
      <c r="I7" s="289">
        <f>(G7-F7)/F7</f>
        <v>0.11865303270040975</v>
      </c>
      <c r="J7" s="290">
        <v>0</v>
      </c>
      <c r="K7" s="292">
        <v>0</v>
      </c>
      <c r="L7" s="292">
        <v>0</v>
      </c>
      <c r="M7" s="292">
        <v>0</v>
      </c>
    </row>
    <row r="8" spans="1:13" ht="12.6" customHeight="1" x14ac:dyDescent="0.2">
      <c r="A8" s="88"/>
      <c r="B8" s="88"/>
      <c r="C8" s="124" t="s">
        <v>240</v>
      </c>
      <c r="D8" s="99" t="s">
        <v>41</v>
      </c>
      <c r="E8" s="100">
        <v>4.5705840958984174</v>
      </c>
      <c r="F8" s="101">
        <v>4.7926553229387556</v>
      </c>
      <c r="G8" s="214">
        <v>5.4420963946554588</v>
      </c>
      <c r="H8" s="291">
        <f t="shared" ref="H8:I18" si="0">(F8-E8)/E8</f>
        <v>4.8587056354486957E-2</v>
      </c>
      <c r="I8" s="56">
        <f t="shared" si="0"/>
        <v>0.13550756896877775</v>
      </c>
      <c r="J8" s="292">
        <v>0</v>
      </c>
      <c r="K8" s="292">
        <v>0</v>
      </c>
      <c r="L8" s="292">
        <v>0</v>
      </c>
      <c r="M8" s="292">
        <v>0</v>
      </c>
    </row>
    <row r="9" spans="1:13" ht="12.6" customHeight="1" x14ac:dyDescent="0.2">
      <c r="A9" s="88"/>
      <c r="B9" s="88"/>
      <c r="C9" s="124" t="s">
        <v>240</v>
      </c>
      <c r="D9" s="99" t="s">
        <v>42</v>
      </c>
      <c r="E9" s="100">
        <v>4.8666073735246229</v>
      </c>
      <c r="F9" s="101">
        <v>4.9286249043918096</v>
      </c>
      <c r="G9" s="214">
        <v>5.4732165872480936</v>
      </c>
      <c r="H9" s="291">
        <f t="shared" si="0"/>
        <v>1.2743483520896954E-2</v>
      </c>
      <c r="I9" s="56">
        <f t="shared" si="0"/>
        <v>0.11049566429188151</v>
      </c>
      <c r="J9" s="292">
        <v>0.24299999999999999</v>
      </c>
      <c r="K9" s="292">
        <v>0</v>
      </c>
      <c r="L9" s="292">
        <v>0</v>
      </c>
      <c r="M9" s="292">
        <v>0</v>
      </c>
    </row>
    <row r="10" spans="1:13" ht="12.6" customHeight="1" x14ac:dyDescent="0.2">
      <c r="A10" s="88"/>
      <c r="B10" s="88"/>
      <c r="C10" s="124" t="s">
        <v>240</v>
      </c>
      <c r="D10" s="99" t="s">
        <v>43</v>
      </c>
      <c r="E10" s="100">
        <v>5.2519408054593457</v>
      </c>
      <c r="F10" s="101">
        <v>5.6800119112610643</v>
      </c>
      <c r="G10" s="214">
        <v>6.4039355067978496</v>
      </c>
      <c r="H10" s="291">
        <f t="shared" si="0"/>
        <v>8.1507222121913955E-2</v>
      </c>
      <c r="I10" s="56">
        <f t="shared" si="0"/>
        <v>0.1274510699707426</v>
      </c>
      <c r="J10" s="292">
        <v>9.0000000000000011E-3</v>
      </c>
      <c r="K10" s="292">
        <v>0.58499999999999996</v>
      </c>
      <c r="L10" s="292">
        <v>5.0000000000000001E-3</v>
      </c>
      <c r="M10" s="292">
        <v>1.4999999999999999E-2</v>
      </c>
    </row>
    <row r="11" spans="1:13" ht="12.6" customHeight="1" x14ac:dyDescent="0.2">
      <c r="A11" s="88"/>
      <c r="B11" s="88"/>
      <c r="C11" s="124" t="s">
        <v>240</v>
      </c>
      <c r="D11" s="99" t="s">
        <v>45</v>
      </c>
      <c r="E11" s="100">
        <v>4.5423493556877084</v>
      </c>
      <c r="F11" s="101">
        <v>4.7390407284781899</v>
      </c>
      <c r="G11" s="214">
        <v>5.4078531448382652</v>
      </c>
      <c r="H11" s="291">
        <f t="shared" si="0"/>
        <v>4.330168320149004E-2</v>
      </c>
      <c r="I11" s="56">
        <f t="shared" si="0"/>
        <v>0.14112822714120155</v>
      </c>
      <c r="J11" s="292">
        <v>0</v>
      </c>
      <c r="K11" s="292">
        <v>0</v>
      </c>
      <c r="L11" s="292">
        <v>0</v>
      </c>
      <c r="M11" s="292">
        <v>0</v>
      </c>
    </row>
    <row r="12" spans="1:13" ht="12.6" customHeight="1" x14ac:dyDescent="0.2">
      <c r="A12" s="88"/>
      <c r="B12" s="88"/>
      <c r="C12" s="124" t="s">
        <v>240</v>
      </c>
      <c r="D12" s="99" t="s">
        <v>46</v>
      </c>
      <c r="E12" s="207">
        <v>4.6475111112593872</v>
      </c>
      <c r="F12" s="208">
        <v>4.8281743923454767</v>
      </c>
      <c r="G12" s="218">
        <v>5.4494564393740221</v>
      </c>
      <c r="H12" s="298">
        <f t="shared" si="0"/>
        <v>3.8873125154752608E-2</v>
      </c>
      <c r="I12" s="56">
        <f t="shared" si="0"/>
        <v>0.12867846033347877</v>
      </c>
      <c r="J12" s="292">
        <v>0</v>
      </c>
      <c r="K12" s="77">
        <v>0</v>
      </c>
      <c r="L12" s="77">
        <v>0</v>
      </c>
      <c r="M12" s="77">
        <v>0</v>
      </c>
    </row>
    <row r="13" spans="1:13" ht="12.6" customHeight="1" x14ac:dyDescent="0.2">
      <c r="A13" s="88"/>
      <c r="B13" s="88"/>
      <c r="C13" s="117" t="s">
        <v>241</v>
      </c>
      <c r="D13" s="95" t="s">
        <v>40</v>
      </c>
      <c r="E13" s="96">
        <v>4.49</v>
      </c>
      <c r="F13" s="97">
        <v>4.7</v>
      </c>
      <c r="G13" s="211">
        <v>5.25</v>
      </c>
      <c r="H13" s="288">
        <f t="shared" si="0"/>
        <v>4.6770601336302883E-2</v>
      </c>
      <c r="I13" s="289">
        <f t="shared" si="0"/>
        <v>0.11702127659574464</v>
      </c>
      <c r="J13" s="293"/>
      <c r="K13" s="295"/>
      <c r="L13" s="295"/>
      <c r="M13" s="295"/>
    </row>
    <row r="14" spans="1:13" ht="12.6" customHeight="1" x14ac:dyDescent="0.2">
      <c r="A14" s="88"/>
      <c r="B14" s="88"/>
      <c r="C14" s="124" t="s">
        <v>241</v>
      </c>
      <c r="D14" s="99" t="s">
        <v>41</v>
      </c>
      <c r="E14" s="100">
        <v>4.42</v>
      </c>
      <c r="F14" s="101">
        <v>4.6500000000000004</v>
      </c>
      <c r="G14" s="214">
        <v>5.24</v>
      </c>
      <c r="H14" s="291">
        <f t="shared" si="0"/>
        <v>5.2036199095022724E-2</v>
      </c>
      <c r="I14" s="56">
        <f t="shared" si="0"/>
        <v>0.12688172043010748</v>
      </c>
      <c r="J14" s="295"/>
      <c r="K14" s="295"/>
      <c r="L14" s="295"/>
      <c r="M14" s="295"/>
    </row>
    <row r="15" spans="1:13" ht="12.6" customHeight="1" x14ac:dyDescent="0.2">
      <c r="A15" s="88"/>
      <c r="B15" s="88"/>
      <c r="C15" s="124" t="s">
        <v>241</v>
      </c>
      <c r="D15" s="99" t="s">
        <v>42</v>
      </c>
      <c r="E15" s="100">
        <v>4.45</v>
      </c>
      <c r="F15" s="101">
        <v>4.62</v>
      </c>
      <c r="G15" s="214">
        <v>5.23</v>
      </c>
      <c r="H15" s="291">
        <f t="shared" si="0"/>
        <v>3.8202247191011215E-2</v>
      </c>
      <c r="I15" s="56">
        <f t="shared" si="0"/>
        <v>0.13203463203463209</v>
      </c>
      <c r="J15" s="297"/>
      <c r="K15" s="296"/>
      <c r="L15" s="296"/>
      <c r="M15" s="296"/>
    </row>
    <row r="16" spans="1:13" ht="12.6" customHeight="1" x14ac:dyDescent="0.2">
      <c r="A16" s="88"/>
      <c r="B16" s="88"/>
      <c r="C16" s="124" t="s">
        <v>241</v>
      </c>
      <c r="D16" s="99" t="s">
        <v>43</v>
      </c>
      <c r="E16" s="100">
        <v>4.92</v>
      </c>
      <c r="F16" s="101">
        <v>5.07</v>
      </c>
      <c r="G16" s="214">
        <v>5.61</v>
      </c>
      <c r="H16" s="291">
        <f t="shared" si="0"/>
        <v>3.0487804878048853E-2</v>
      </c>
      <c r="I16" s="56">
        <f t="shared" si="0"/>
        <v>0.10650887573964497</v>
      </c>
      <c r="J16" s="297"/>
      <c r="K16" s="296"/>
      <c r="L16" s="296"/>
      <c r="M16" s="296"/>
    </row>
    <row r="17" spans="2:13" ht="12.6" customHeight="1" x14ac:dyDescent="0.2">
      <c r="B17" s="88"/>
      <c r="C17" s="124" t="s">
        <v>241</v>
      </c>
      <c r="D17" s="99" t="s">
        <v>45</v>
      </c>
      <c r="E17" s="100">
        <v>4.4000000000000004</v>
      </c>
      <c r="F17" s="101">
        <v>4.62</v>
      </c>
      <c r="G17" s="214">
        <v>5.23</v>
      </c>
      <c r="H17" s="291">
        <f t="shared" si="0"/>
        <v>4.999999999999994E-2</v>
      </c>
      <c r="I17" s="56">
        <f t="shared" si="0"/>
        <v>0.13203463203463209</v>
      </c>
      <c r="J17" s="297"/>
      <c r="K17" s="296"/>
      <c r="L17" s="296"/>
      <c r="M17" s="296"/>
    </row>
    <row r="18" spans="2:13" ht="12.6" customHeight="1" x14ac:dyDescent="0.2">
      <c r="B18" s="88"/>
      <c r="C18" s="124" t="s">
        <v>241</v>
      </c>
      <c r="D18" s="99" t="s">
        <v>46</v>
      </c>
      <c r="E18" s="207">
        <v>4.4400000000000004</v>
      </c>
      <c r="F18" s="208">
        <v>4.6500000000000004</v>
      </c>
      <c r="G18" s="218">
        <v>5.24</v>
      </c>
      <c r="H18" s="298">
        <f t="shared" si="0"/>
        <v>4.7297297297297286E-2</v>
      </c>
      <c r="I18" s="299">
        <f t="shared" si="0"/>
        <v>0.12688172043010748</v>
      </c>
      <c r="J18" s="297"/>
      <c r="K18" s="296"/>
      <c r="L18" s="296"/>
      <c r="M18" s="296"/>
    </row>
    <row r="19" spans="2:13" ht="12.6" customHeight="1" x14ac:dyDescent="0.2">
      <c r="B19" s="88"/>
      <c r="C19" s="117" t="s">
        <v>48</v>
      </c>
      <c r="D19" s="95" t="s">
        <v>40</v>
      </c>
      <c r="E19" s="108">
        <v>2343</v>
      </c>
      <c r="F19" s="109">
        <v>2110</v>
      </c>
      <c r="G19" s="109">
        <v>1310</v>
      </c>
      <c r="H19" s="300"/>
      <c r="I19" s="296"/>
      <c r="J19" s="296"/>
      <c r="K19" s="296"/>
      <c r="L19" s="296"/>
      <c r="M19" s="296"/>
    </row>
    <row r="20" spans="2:13" ht="12.6" customHeight="1" x14ac:dyDescent="0.2">
      <c r="B20" s="88"/>
      <c r="C20" s="124" t="s">
        <v>48</v>
      </c>
      <c r="D20" s="99" t="s">
        <v>41</v>
      </c>
      <c r="E20" s="108">
        <v>1478</v>
      </c>
      <c r="F20" s="109">
        <v>1295</v>
      </c>
      <c r="G20" s="109">
        <v>755</v>
      </c>
      <c r="H20" s="300"/>
      <c r="I20" s="296"/>
      <c r="J20" s="296"/>
      <c r="K20" s="296"/>
      <c r="L20" s="296"/>
      <c r="M20" s="296"/>
    </row>
    <row r="21" spans="2:13" x14ac:dyDescent="0.2">
      <c r="B21" s="88"/>
      <c r="C21" s="124" t="s">
        <v>48</v>
      </c>
      <c r="D21" s="99" t="s">
        <v>42</v>
      </c>
      <c r="E21" s="108">
        <v>1386</v>
      </c>
      <c r="F21" s="109">
        <v>1406</v>
      </c>
      <c r="G21" s="109">
        <v>953</v>
      </c>
      <c r="H21" s="300"/>
      <c r="I21" s="296"/>
      <c r="J21" s="296"/>
      <c r="K21" s="296"/>
      <c r="L21" s="296"/>
      <c r="M21" s="296"/>
    </row>
    <row r="22" spans="2:13" x14ac:dyDescent="0.2">
      <c r="B22" s="88"/>
      <c r="C22" s="124" t="s">
        <v>48</v>
      </c>
      <c r="D22" s="99" t="s">
        <v>43</v>
      </c>
      <c r="E22" s="108">
        <v>145</v>
      </c>
      <c r="F22" s="109">
        <v>111</v>
      </c>
      <c r="G22" s="109">
        <v>80</v>
      </c>
      <c r="H22" s="300"/>
      <c r="I22" s="273"/>
      <c r="J22" s="296"/>
      <c r="K22" s="296"/>
      <c r="L22" s="296"/>
      <c r="M22" s="296"/>
    </row>
    <row r="23" spans="2:13" x14ac:dyDescent="0.2">
      <c r="B23" s="88"/>
      <c r="C23" s="124" t="s">
        <v>48</v>
      </c>
      <c r="D23" s="99" t="s">
        <v>45</v>
      </c>
      <c r="E23" s="108">
        <v>2111</v>
      </c>
      <c r="F23" s="109">
        <v>2116</v>
      </c>
      <c r="G23" s="109">
        <v>1888</v>
      </c>
      <c r="H23" s="300"/>
      <c r="I23" s="273"/>
      <c r="J23" s="296"/>
      <c r="K23" s="296"/>
      <c r="L23" s="296"/>
      <c r="M23" s="296"/>
    </row>
    <row r="24" spans="2:13" x14ac:dyDescent="0.2">
      <c r="B24" s="88"/>
      <c r="C24" s="124" t="s">
        <v>48</v>
      </c>
      <c r="D24" s="99" t="s">
        <v>46</v>
      </c>
      <c r="E24" s="108">
        <v>7671</v>
      </c>
      <c r="F24" s="109">
        <v>7231</v>
      </c>
      <c r="G24" s="109">
        <v>5108</v>
      </c>
      <c r="H24" s="300"/>
      <c r="I24" s="273"/>
      <c r="J24" s="296"/>
      <c r="K24" s="296"/>
      <c r="L24" s="296"/>
      <c r="M24" s="296"/>
    </row>
    <row r="26" spans="2:13" s="22" customFormat="1" x14ac:dyDescent="0.2">
      <c r="B26" s="88"/>
      <c r="C26" s="88"/>
      <c r="D26" s="88"/>
      <c r="E26" s="88"/>
      <c r="F26" s="88"/>
      <c r="G26" s="88"/>
      <c r="H26" s="88"/>
      <c r="I26" s="88"/>
      <c r="J26" s="88"/>
      <c r="K26" s="88"/>
      <c r="L26" s="88"/>
      <c r="M26" s="88"/>
    </row>
    <row r="27" spans="2:13" x14ac:dyDescent="0.2">
      <c r="B27" s="88"/>
      <c r="C27" s="78" t="s">
        <v>242</v>
      </c>
      <c r="D27" s="88"/>
      <c r="E27" s="88"/>
      <c r="F27" s="88"/>
      <c r="G27" s="88"/>
      <c r="H27" s="88"/>
      <c r="I27" s="88"/>
      <c r="J27" s="88"/>
      <c r="K27" s="88"/>
      <c r="L27" s="88"/>
      <c r="M27" s="88"/>
    </row>
    <row r="28" spans="2:13" x14ac:dyDescent="0.2">
      <c r="B28" s="88"/>
      <c r="C28" s="78" t="s">
        <v>243</v>
      </c>
      <c r="D28" s="88"/>
      <c r="E28" s="88"/>
      <c r="F28" s="88"/>
      <c r="G28" s="88"/>
      <c r="H28" s="88"/>
      <c r="I28" s="88"/>
      <c r="J28" s="88"/>
      <c r="K28" s="88"/>
      <c r="L28" s="88"/>
      <c r="M28" s="88"/>
    </row>
    <row r="29" spans="2:13" s="8" customFormat="1" x14ac:dyDescent="0.2">
      <c r="B29" s="88"/>
      <c r="C29" s="88"/>
      <c r="D29" s="88"/>
      <c r="E29" s="88"/>
      <c r="F29" s="88"/>
      <c r="G29" s="88"/>
      <c r="H29" s="88"/>
      <c r="I29" s="88"/>
      <c r="J29" s="88"/>
      <c r="K29" s="88"/>
      <c r="L29" s="88"/>
      <c r="M29" s="88"/>
    </row>
    <row r="30" spans="2:13" s="8" customFormat="1" x14ac:dyDescent="0.2">
      <c r="B30" s="88"/>
      <c r="C30" s="88" t="s">
        <v>311</v>
      </c>
      <c r="D30" s="148"/>
      <c r="E30" s="88"/>
      <c r="F30" s="88"/>
      <c r="G30" s="88"/>
      <c r="H30" s="88"/>
      <c r="I30" s="88"/>
      <c r="J30" s="88"/>
      <c r="K30" s="88"/>
      <c r="L30" s="88"/>
      <c r="M30" s="88"/>
    </row>
    <row r="31" spans="2:13" x14ac:dyDescent="0.2">
      <c r="B31" s="88"/>
      <c r="C31" s="78" t="s">
        <v>323</v>
      </c>
      <c r="D31" s="88"/>
      <c r="E31" s="88"/>
      <c r="F31" s="88"/>
      <c r="G31" s="88"/>
      <c r="H31" s="88"/>
      <c r="I31" s="88"/>
      <c r="J31" s="88"/>
      <c r="K31" s="88"/>
      <c r="L31" s="88"/>
      <c r="M31" s="88"/>
    </row>
    <row r="32" spans="2:13" x14ac:dyDescent="0.2">
      <c r="B32" s="88"/>
      <c r="C32" s="149"/>
      <c r="D32" s="88"/>
      <c r="E32" s="88"/>
      <c r="F32" s="88"/>
      <c r="G32" s="88"/>
      <c r="H32" s="88"/>
      <c r="I32" s="88"/>
      <c r="J32" s="88"/>
      <c r="K32" s="88"/>
      <c r="L32" s="88"/>
      <c r="M32" s="88"/>
    </row>
    <row r="33" spans="3:13" x14ac:dyDescent="0.2">
      <c r="C33" s="149"/>
      <c r="D33" s="88"/>
      <c r="E33" s="88"/>
      <c r="F33" s="88"/>
      <c r="G33" s="88"/>
      <c r="H33" s="88"/>
      <c r="I33" s="88"/>
      <c r="J33" s="88"/>
      <c r="K33" s="88"/>
      <c r="L33" s="88"/>
      <c r="M33" s="88"/>
    </row>
    <row r="34" spans="3:13" x14ac:dyDescent="0.2">
      <c r="C34" s="88"/>
      <c r="D34" s="88"/>
      <c r="E34" s="88"/>
      <c r="F34" s="88"/>
      <c r="G34" s="88"/>
      <c r="H34" s="88"/>
      <c r="I34" s="88"/>
      <c r="J34" s="88"/>
      <c r="K34" s="88"/>
      <c r="L34" s="88"/>
      <c r="M34" s="88"/>
    </row>
    <row r="35" spans="3:13" x14ac:dyDescent="0.2">
      <c r="C35" s="88"/>
      <c r="D35" s="88"/>
      <c r="E35" s="88"/>
      <c r="F35" s="88"/>
      <c r="G35" s="88"/>
      <c r="H35" s="88"/>
      <c r="I35" s="88"/>
      <c r="J35" s="88"/>
      <c r="K35" s="88"/>
      <c r="L35" s="88"/>
      <c r="M35" s="88"/>
    </row>
    <row r="36" spans="3:13" x14ac:dyDescent="0.2">
      <c r="C36" s="148"/>
      <c r="D36" s="88"/>
      <c r="E36" s="88"/>
      <c r="F36" s="88"/>
      <c r="G36" s="88"/>
      <c r="H36" s="88"/>
      <c r="I36" s="88"/>
      <c r="J36" s="88"/>
      <c r="K36" s="88"/>
      <c r="L36" s="88"/>
      <c r="M36" s="88"/>
    </row>
    <row r="37" spans="3:13" s="21" customFormat="1" x14ac:dyDescent="0.2">
      <c r="C37" s="148"/>
      <c r="D37" s="88"/>
      <c r="E37" s="88"/>
      <c r="F37" s="88"/>
      <c r="G37" s="88"/>
      <c r="H37" s="88"/>
      <c r="I37" s="88"/>
      <c r="J37" s="88"/>
      <c r="K37" s="88"/>
      <c r="L37" s="88"/>
      <c r="M37" s="88"/>
    </row>
    <row r="38" spans="3:13" s="21" customFormat="1" x14ac:dyDescent="0.2">
      <c r="C38" s="148"/>
      <c r="D38" s="88"/>
      <c r="E38" s="88"/>
      <c r="F38" s="88"/>
      <c r="G38" s="88"/>
      <c r="H38" s="88"/>
      <c r="I38" s="88"/>
      <c r="J38" s="88"/>
      <c r="K38" s="88"/>
      <c r="L38" s="88"/>
      <c r="M38" s="88"/>
    </row>
    <row r="39" spans="3:13" x14ac:dyDescent="0.2">
      <c r="C39" s="88"/>
      <c r="D39" s="88"/>
      <c r="E39" s="88"/>
      <c r="F39" s="88"/>
      <c r="G39" s="88"/>
      <c r="H39" s="88"/>
      <c r="I39" s="88"/>
      <c r="J39" s="88"/>
      <c r="K39" s="88"/>
      <c r="L39" s="88"/>
      <c r="M39" s="88"/>
    </row>
    <row r="40" spans="3:13" x14ac:dyDescent="0.2">
      <c r="C40" s="88"/>
      <c r="D40" s="88"/>
      <c r="E40" s="88"/>
      <c r="F40" s="88"/>
      <c r="G40" s="88"/>
      <c r="H40" s="88"/>
      <c r="I40" s="88"/>
      <c r="J40" s="88"/>
      <c r="K40" s="88"/>
      <c r="L40" s="88"/>
      <c r="M40" s="88"/>
    </row>
    <row r="41" spans="3:13" x14ac:dyDescent="0.2">
      <c r="C41" s="88"/>
      <c r="D41" s="88"/>
      <c r="E41" s="88"/>
      <c r="F41" s="88"/>
      <c r="G41" s="88"/>
      <c r="H41" s="88"/>
      <c r="I41" s="88"/>
      <c r="J41" s="88"/>
      <c r="K41" s="88"/>
      <c r="L41" s="88"/>
      <c r="M41" s="88"/>
    </row>
    <row r="42" spans="3:13" x14ac:dyDescent="0.2">
      <c r="C42" s="88"/>
      <c r="D42" s="88"/>
      <c r="E42" s="88"/>
      <c r="F42" s="88"/>
      <c r="G42" s="88"/>
      <c r="H42" s="88"/>
      <c r="I42" s="88"/>
      <c r="J42" s="88"/>
      <c r="K42" s="88"/>
      <c r="L42" s="88"/>
      <c r="M42" s="88"/>
    </row>
    <row r="43" spans="3:13" x14ac:dyDescent="0.2">
      <c r="C43" s="88"/>
      <c r="D43" s="88"/>
      <c r="E43" s="88"/>
      <c r="F43" s="88"/>
      <c r="G43" s="88"/>
      <c r="H43" s="88"/>
      <c r="I43" s="88"/>
      <c r="J43" s="88"/>
      <c r="K43" s="88"/>
      <c r="L43" s="88"/>
      <c r="M43" s="88"/>
    </row>
    <row r="44" spans="3:13" x14ac:dyDescent="0.2">
      <c r="C44" s="88"/>
      <c r="D44" s="88"/>
      <c r="E44" s="88"/>
      <c r="F44" s="88"/>
      <c r="G44" s="88"/>
      <c r="H44" s="88"/>
      <c r="I44" s="88"/>
      <c r="J44" s="88"/>
      <c r="K44" s="88"/>
      <c r="L44" s="88"/>
      <c r="M44" s="88"/>
    </row>
    <row r="45" spans="3:13" x14ac:dyDescent="0.2">
      <c r="C45" s="88"/>
      <c r="D45" s="88"/>
      <c r="E45" s="88"/>
      <c r="F45" s="88"/>
      <c r="G45" s="88"/>
      <c r="H45" s="88"/>
      <c r="I45" s="88"/>
      <c r="J45" s="88"/>
      <c r="K45" s="88"/>
      <c r="L45" s="88"/>
      <c r="M45" s="88"/>
    </row>
    <row r="46" spans="3:13" x14ac:dyDescent="0.2">
      <c r="C46" s="88"/>
      <c r="D46" s="88"/>
      <c r="E46" s="88"/>
      <c r="F46" s="88"/>
      <c r="G46" s="88"/>
      <c r="H46" s="88"/>
      <c r="I46" s="88"/>
      <c r="J46" s="88"/>
      <c r="K46" s="88"/>
      <c r="L46" s="88"/>
      <c r="M46" s="88"/>
    </row>
    <row r="47" spans="3:13" x14ac:dyDescent="0.2">
      <c r="C47" s="88"/>
      <c r="D47" s="88"/>
      <c r="E47" s="88"/>
      <c r="F47" s="88"/>
      <c r="G47" s="88"/>
      <c r="H47" s="88"/>
      <c r="I47" s="88"/>
      <c r="J47" s="88"/>
      <c r="K47" s="88"/>
      <c r="L47" s="88"/>
      <c r="M47" s="88"/>
    </row>
    <row r="48" spans="3:13" x14ac:dyDescent="0.2">
      <c r="C48" s="88"/>
      <c r="D48" s="88"/>
      <c r="E48" s="88"/>
      <c r="F48" s="88"/>
      <c r="G48" s="88"/>
      <c r="H48" s="88"/>
      <c r="I48" s="88"/>
      <c r="J48" s="88"/>
      <c r="K48" s="88"/>
      <c r="L48" s="88"/>
      <c r="M48" s="88"/>
    </row>
    <row r="49" spans="7:13" x14ac:dyDescent="0.2">
      <c r="G49" s="88"/>
      <c r="H49" s="88"/>
      <c r="I49" s="88"/>
      <c r="J49" s="88"/>
      <c r="K49" s="88"/>
      <c r="L49" s="88"/>
      <c r="M49" s="88"/>
    </row>
    <row r="50" spans="7:13" x14ac:dyDescent="0.2">
      <c r="G50" s="88"/>
      <c r="H50" s="88"/>
      <c r="I50" s="88"/>
      <c r="J50" s="88"/>
      <c r="K50" s="88"/>
      <c r="L50" s="88"/>
      <c r="M50" s="88"/>
    </row>
    <row r="51" spans="7:13" x14ac:dyDescent="0.2">
      <c r="G51" s="88"/>
      <c r="H51" s="88"/>
      <c r="I51" s="88"/>
      <c r="J51" s="88"/>
      <c r="K51" s="88"/>
      <c r="L51" s="88"/>
      <c r="M51" s="88"/>
    </row>
    <row r="52" spans="7:13" x14ac:dyDescent="0.2">
      <c r="G52" s="88"/>
      <c r="H52" s="88"/>
      <c r="I52" s="88"/>
      <c r="J52" s="88"/>
      <c r="K52" s="88"/>
      <c r="L52" s="88"/>
      <c r="M52" s="88"/>
    </row>
  </sheetData>
  <mergeCells count="3">
    <mergeCell ref="E5:G5"/>
    <mergeCell ref="H5:I5"/>
    <mergeCell ref="J5:M5"/>
  </mergeCells>
  <conditionalFormatting sqref="J7:M12">
    <cfRule type="cellIs" dxfId="6" priority="10" operator="between">
      <formula>0</formula>
      <formula>0.05</formula>
    </cfRule>
  </conditionalFormatting>
  <hyperlinks>
    <hyperlink ref="A1" location="Contents!A1" display="Contents" xr:uid="{00000000-0004-0000-1100-000000000000}"/>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A97B0-EB59-4DF0-B4BE-2EF22D006FC6}">
  <sheetPr codeName="Sheet19"/>
  <dimension ref="A1:O69"/>
  <sheetViews>
    <sheetView workbookViewId="0"/>
  </sheetViews>
  <sheetFormatPr defaultColWidth="9.140625" defaultRowHeight="12.75" x14ac:dyDescent="0.2"/>
  <cols>
    <col min="1" max="2" width="9.140625" style="7"/>
    <col min="3" max="3" width="26" style="7" customWidth="1"/>
    <col min="4" max="4" width="22" style="7" bestFit="1" customWidth="1"/>
    <col min="5" max="5" width="20.42578125" style="7" bestFit="1" customWidth="1"/>
    <col min="6" max="6" width="21.42578125" style="7" customWidth="1"/>
    <col min="7" max="7" width="21.42578125" style="28" customWidth="1"/>
    <col min="8" max="8" width="27" style="7" customWidth="1"/>
    <col min="9" max="9" width="27" style="28" customWidth="1"/>
    <col min="10" max="13" width="21.28515625" style="7" customWidth="1"/>
    <col min="14" max="16384" width="9.140625" style="7"/>
  </cols>
  <sheetData>
    <row r="1" spans="1:15" x14ac:dyDescent="0.2">
      <c r="A1" s="87" t="s">
        <v>33</v>
      </c>
      <c r="B1" s="88"/>
      <c r="C1" s="88"/>
      <c r="D1" s="88"/>
      <c r="E1" s="88"/>
      <c r="F1" s="88"/>
      <c r="G1" s="88"/>
      <c r="H1" s="88"/>
      <c r="I1" s="88"/>
      <c r="J1" s="88"/>
      <c r="K1" s="88"/>
      <c r="L1" s="88"/>
      <c r="M1" s="88"/>
      <c r="N1" s="88"/>
      <c r="O1" s="88"/>
    </row>
    <row r="2" spans="1:15" x14ac:dyDescent="0.2">
      <c r="A2" s="88"/>
      <c r="B2" s="88" t="s">
        <v>288</v>
      </c>
      <c r="C2" s="141"/>
      <c r="D2" s="88"/>
      <c r="E2" s="88"/>
      <c r="F2" s="88"/>
      <c r="G2" s="88"/>
      <c r="H2" s="88"/>
      <c r="I2" s="88"/>
      <c r="J2" s="88"/>
      <c r="K2" s="88"/>
      <c r="L2" s="88"/>
      <c r="M2" s="88"/>
      <c r="N2" s="88"/>
      <c r="O2" s="88"/>
    </row>
    <row r="3" spans="1:15" x14ac:dyDescent="0.2">
      <c r="A3" s="88"/>
      <c r="B3" s="189" t="s">
        <v>59</v>
      </c>
      <c r="C3" s="88"/>
      <c r="D3" s="88"/>
      <c r="E3" s="141"/>
      <c r="F3" s="88"/>
      <c r="G3" s="88"/>
      <c r="H3" s="88"/>
      <c r="I3" s="88"/>
      <c r="J3" s="88"/>
      <c r="K3" s="88"/>
      <c r="L3" s="88"/>
      <c r="M3" s="88"/>
      <c r="N3" s="88"/>
      <c r="O3" s="88"/>
    </row>
    <row r="4" spans="1:15" ht="28.5" customHeight="1" x14ac:dyDescent="0.2">
      <c r="A4" s="88"/>
      <c r="B4" s="88"/>
      <c r="C4" s="78"/>
      <c r="D4" s="78"/>
      <c r="E4" s="332" t="s">
        <v>333</v>
      </c>
      <c r="F4" s="333"/>
      <c r="G4" s="334"/>
      <c r="H4" s="329" t="s">
        <v>51</v>
      </c>
      <c r="I4" s="330"/>
      <c r="J4" s="329" t="s">
        <v>244</v>
      </c>
      <c r="K4" s="331"/>
      <c r="L4" s="331"/>
      <c r="M4" s="331"/>
      <c r="N4" s="78"/>
      <c r="O4" s="78"/>
    </row>
    <row r="5" spans="1:15" ht="28.5" customHeight="1" x14ac:dyDescent="0.2">
      <c r="A5" s="88"/>
      <c r="B5" s="88"/>
      <c r="C5" s="301"/>
      <c r="D5" s="301"/>
      <c r="E5" s="92">
        <v>2022</v>
      </c>
      <c r="F5" s="93">
        <v>2023</v>
      </c>
      <c r="G5" s="57">
        <v>2024</v>
      </c>
      <c r="H5" s="93" t="s">
        <v>53</v>
      </c>
      <c r="I5" s="57" t="s">
        <v>54</v>
      </c>
      <c r="J5" s="92" t="s">
        <v>55</v>
      </c>
      <c r="K5" s="93" t="s">
        <v>56</v>
      </c>
      <c r="L5" s="72" t="s">
        <v>57</v>
      </c>
      <c r="M5" s="72" t="s">
        <v>58</v>
      </c>
      <c r="N5" s="78"/>
      <c r="O5" s="78"/>
    </row>
    <row r="6" spans="1:15" ht="12.6" customHeight="1" x14ac:dyDescent="0.2">
      <c r="A6" s="88"/>
      <c r="B6" s="88"/>
      <c r="C6" s="117" t="s">
        <v>240</v>
      </c>
      <c r="D6" s="117" t="s">
        <v>73</v>
      </c>
      <c r="E6" s="96">
        <v>5.23889983619787</v>
      </c>
      <c r="F6" s="97">
        <v>5.3312132326104997</v>
      </c>
      <c r="G6" s="211">
        <v>7.0865263047724047</v>
      </c>
      <c r="H6" s="288">
        <f>(F6-E6)/E6</f>
        <v>1.7620759949406883E-2</v>
      </c>
      <c r="I6" s="289">
        <f>(G6-F6)/F6</f>
        <v>0.32925208495222624</v>
      </c>
      <c r="J6" s="302">
        <v>5.6000000000000001E-2</v>
      </c>
      <c r="K6" s="302">
        <v>0</v>
      </c>
      <c r="L6" s="292">
        <v>0</v>
      </c>
      <c r="M6" s="292">
        <v>0</v>
      </c>
      <c r="N6" s="78"/>
      <c r="O6" s="78"/>
    </row>
    <row r="7" spans="1:15" ht="12.6" customHeight="1" x14ac:dyDescent="0.2">
      <c r="A7" s="88"/>
      <c r="B7" s="88"/>
      <c r="C7" s="303" t="s">
        <v>240</v>
      </c>
      <c r="D7" s="303" t="s">
        <v>74</v>
      </c>
      <c r="E7" s="100">
        <v>5.1790270127031421</v>
      </c>
      <c r="F7" s="101">
        <v>5.30543632410998</v>
      </c>
      <c r="G7" s="214">
        <v>7.1572887085295047</v>
      </c>
      <c r="H7" s="291">
        <f t="shared" ref="H7:I23" si="0">(F7-E7)/E7</f>
        <v>2.4407926642742064E-2</v>
      </c>
      <c r="I7" s="56">
        <f t="shared" si="0"/>
        <v>0.34904808413286997</v>
      </c>
      <c r="J7" s="304">
        <v>9.0000000000000011E-3</v>
      </c>
      <c r="K7" s="304">
        <v>0</v>
      </c>
      <c r="L7" s="292">
        <v>0</v>
      </c>
      <c r="M7" s="292">
        <v>0</v>
      </c>
      <c r="N7" s="78"/>
      <c r="O7" s="78"/>
    </row>
    <row r="8" spans="1:15" ht="12.6" customHeight="1" x14ac:dyDescent="0.2">
      <c r="A8" s="88"/>
      <c r="B8" s="88"/>
      <c r="C8" s="303" t="s">
        <v>240</v>
      </c>
      <c r="D8" s="303" t="s">
        <v>75</v>
      </c>
      <c r="E8" s="100">
        <v>5.1812117409085259</v>
      </c>
      <c r="F8" s="101">
        <v>5.3747193516546803</v>
      </c>
      <c r="G8" s="214">
        <v>7.1610197959221953</v>
      </c>
      <c r="H8" s="291">
        <f t="shared" si="0"/>
        <v>3.734794492537432E-2</v>
      </c>
      <c r="I8" s="56">
        <f t="shared" si="0"/>
        <v>0.33235231970160045</v>
      </c>
      <c r="J8" s="304">
        <v>0</v>
      </c>
      <c r="K8" s="304">
        <v>0</v>
      </c>
      <c r="L8" s="292">
        <v>0</v>
      </c>
      <c r="M8" s="292">
        <v>0</v>
      </c>
      <c r="N8" s="78"/>
      <c r="O8" s="78"/>
    </row>
    <row r="9" spans="1:15" ht="12.6" customHeight="1" x14ac:dyDescent="0.2">
      <c r="A9" s="88"/>
      <c r="B9" s="88"/>
      <c r="C9" s="303" t="s">
        <v>240</v>
      </c>
      <c r="D9" s="303" t="s">
        <v>76</v>
      </c>
      <c r="E9" s="100">
        <v>5.2686450783474603</v>
      </c>
      <c r="F9" s="101">
        <v>5.4363678348820086</v>
      </c>
      <c r="G9" s="214">
        <v>7.2813900626570636</v>
      </c>
      <c r="H9" s="291">
        <f t="shared" si="0"/>
        <v>3.1834134590663192E-2</v>
      </c>
      <c r="I9" s="56">
        <f t="shared" si="0"/>
        <v>0.33938509751614326</v>
      </c>
      <c r="J9" s="304">
        <v>0</v>
      </c>
      <c r="K9" s="304">
        <v>0</v>
      </c>
      <c r="L9" s="292">
        <v>0</v>
      </c>
      <c r="M9" s="292">
        <v>0</v>
      </c>
      <c r="N9" s="78"/>
      <c r="O9" s="78"/>
    </row>
    <row r="10" spans="1:15" ht="12.6" customHeight="1" x14ac:dyDescent="0.2">
      <c r="A10" s="88"/>
      <c r="B10" s="88"/>
      <c r="C10" s="303" t="s">
        <v>240</v>
      </c>
      <c r="D10" s="303" t="s">
        <v>77</v>
      </c>
      <c r="E10" s="100">
        <v>5.1880654009469627</v>
      </c>
      <c r="F10" s="101">
        <v>5.3460267998612716</v>
      </c>
      <c r="G10" s="214">
        <v>7.0851233190246443</v>
      </c>
      <c r="H10" s="291">
        <f t="shared" si="0"/>
        <v>3.0447071635888917E-2</v>
      </c>
      <c r="I10" s="56">
        <f t="shared" si="0"/>
        <v>0.32530636008194008</v>
      </c>
      <c r="J10" s="304">
        <v>2E-3</v>
      </c>
      <c r="K10" s="304">
        <v>0</v>
      </c>
      <c r="L10" s="292">
        <v>0</v>
      </c>
      <c r="M10" s="292">
        <v>0</v>
      </c>
      <c r="N10" s="78"/>
      <c r="O10" s="78"/>
    </row>
    <row r="11" spans="1:15" ht="12.6" customHeight="1" x14ac:dyDescent="0.2">
      <c r="A11" s="88"/>
      <c r="B11" s="88"/>
      <c r="C11" s="303" t="s">
        <v>240</v>
      </c>
      <c r="D11" s="303" t="s">
        <v>78</v>
      </c>
      <c r="E11" s="100">
        <v>5.3316441004416362</v>
      </c>
      <c r="F11" s="101">
        <v>5.6301842271194964</v>
      </c>
      <c r="G11" s="214">
        <v>7.6502902347643262</v>
      </c>
      <c r="H11" s="291">
        <f t="shared" si="0"/>
        <v>5.59940087998618E-2</v>
      </c>
      <c r="I11" s="56">
        <f t="shared" si="0"/>
        <v>0.35879927301745729</v>
      </c>
      <c r="J11" s="304">
        <v>0</v>
      </c>
      <c r="K11" s="304">
        <v>0</v>
      </c>
      <c r="L11" s="292">
        <v>0</v>
      </c>
      <c r="M11" s="292">
        <v>0</v>
      </c>
      <c r="N11" s="78"/>
      <c r="O11" s="78"/>
    </row>
    <row r="12" spans="1:15" ht="12.6" customHeight="1" x14ac:dyDescent="0.2">
      <c r="A12" s="88"/>
      <c r="B12" s="88"/>
      <c r="C12" s="303" t="s">
        <v>240</v>
      </c>
      <c r="D12" s="303" t="s">
        <v>79</v>
      </c>
      <c r="E12" s="100">
        <v>6.0633728385941694</v>
      </c>
      <c r="F12" s="101">
        <v>6.4663305812925262</v>
      </c>
      <c r="G12" s="214">
        <v>8.8855133097112269</v>
      </c>
      <c r="H12" s="291">
        <f t="shared" si="0"/>
        <v>6.6457688389781597E-2</v>
      </c>
      <c r="I12" s="56">
        <f t="shared" si="0"/>
        <v>0.37411986566500915</v>
      </c>
      <c r="J12" s="304">
        <v>0</v>
      </c>
      <c r="K12" s="304">
        <v>1.2E-2</v>
      </c>
      <c r="L12" s="292">
        <v>0</v>
      </c>
      <c r="M12" s="292">
        <v>0</v>
      </c>
      <c r="N12" s="78"/>
      <c r="O12" s="78"/>
    </row>
    <row r="13" spans="1:15" ht="12.6" customHeight="1" x14ac:dyDescent="0.2">
      <c r="A13" s="88"/>
      <c r="B13" s="88"/>
      <c r="C13" s="303" t="s">
        <v>240</v>
      </c>
      <c r="D13" s="303" t="s">
        <v>80</v>
      </c>
      <c r="E13" s="100">
        <v>5.4011310297486279</v>
      </c>
      <c r="F13" s="101">
        <v>5.7487523648152488</v>
      </c>
      <c r="G13" s="214">
        <v>7.8515468172793694</v>
      </c>
      <c r="H13" s="291">
        <f t="shared" si="0"/>
        <v>6.4360840933495991E-2</v>
      </c>
      <c r="I13" s="56">
        <f t="shared" si="0"/>
        <v>0.36578275059021426</v>
      </c>
      <c r="J13" s="304">
        <v>0</v>
      </c>
      <c r="K13" s="304">
        <v>0</v>
      </c>
      <c r="L13" s="292">
        <v>0</v>
      </c>
      <c r="M13" s="292">
        <v>0</v>
      </c>
      <c r="N13" s="78"/>
      <c r="O13" s="78"/>
    </row>
    <row r="14" spans="1:15" ht="12.6" customHeight="1" x14ac:dyDescent="0.2">
      <c r="A14" s="88"/>
      <c r="B14" s="88"/>
      <c r="C14" s="303" t="s">
        <v>240</v>
      </c>
      <c r="D14" s="303" t="s">
        <v>81</v>
      </c>
      <c r="E14" s="207">
        <v>5.2938971422273369</v>
      </c>
      <c r="F14" s="208">
        <v>5.4042809220672314</v>
      </c>
      <c r="G14" s="218">
        <v>7.1967799685847211</v>
      </c>
      <c r="H14" s="291">
        <f t="shared" si="0"/>
        <v>2.0851137994239922E-2</v>
      </c>
      <c r="I14" s="299">
        <f t="shared" si="0"/>
        <v>0.33168132307819181</v>
      </c>
      <c r="J14" s="304">
        <v>4.0000000000000001E-3</v>
      </c>
      <c r="K14" s="304">
        <v>0</v>
      </c>
      <c r="L14" s="292">
        <v>0</v>
      </c>
      <c r="M14" s="292">
        <v>0</v>
      </c>
      <c r="N14" s="78"/>
      <c r="O14" s="78"/>
    </row>
    <row r="15" spans="1:15" ht="12.6" customHeight="1" x14ac:dyDescent="0.2">
      <c r="A15" s="88"/>
      <c r="B15" s="88"/>
      <c r="C15" s="117" t="s">
        <v>241</v>
      </c>
      <c r="D15" s="117" t="s">
        <v>73</v>
      </c>
      <c r="E15" s="96">
        <v>5.35</v>
      </c>
      <c r="F15" s="97">
        <v>5.49</v>
      </c>
      <c r="G15" s="211">
        <v>7.2</v>
      </c>
      <c r="H15" s="288">
        <f t="shared" si="0"/>
        <v>2.616822429906553E-2</v>
      </c>
      <c r="I15" s="56">
        <f t="shared" si="0"/>
        <v>0.31147540983606553</v>
      </c>
      <c r="J15" s="192"/>
      <c r="K15" s="192"/>
      <c r="L15" s="305"/>
      <c r="M15" s="305"/>
      <c r="N15" s="78"/>
      <c r="O15" s="78"/>
    </row>
    <row r="16" spans="1:15" ht="12.6" customHeight="1" x14ac:dyDescent="0.2">
      <c r="A16" s="88"/>
      <c r="B16" s="88"/>
      <c r="C16" s="303" t="s">
        <v>241</v>
      </c>
      <c r="D16" s="303" t="s">
        <v>74</v>
      </c>
      <c r="E16" s="100">
        <v>5.28</v>
      </c>
      <c r="F16" s="101">
        <v>5.43</v>
      </c>
      <c r="G16" s="214">
        <v>7.2</v>
      </c>
      <c r="H16" s="291">
        <f t="shared" si="0"/>
        <v>2.8409090909090808E-2</v>
      </c>
      <c r="I16" s="56">
        <f t="shared" si="0"/>
        <v>0.32596685082872939</v>
      </c>
      <c r="J16" s="203"/>
      <c r="K16" s="203"/>
      <c r="L16" s="297"/>
      <c r="M16" s="297"/>
      <c r="N16" s="78"/>
      <c r="O16" s="78"/>
    </row>
    <row r="17" spans="3:15" ht="12.6" customHeight="1" x14ac:dyDescent="0.2">
      <c r="C17" s="303" t="s">
        <v>241</v>
      </c>
      <c r="D17" s="303" t="s">
        <v>75</v>
      </c>
      <c r="E17" s="100">
        <v>5.3</v>
      </c>
      <c r="F17" s="101">
        <v>5.57</v>
      </c>
      <c r="G17" s="214">
        <v>7.24</v>
      </c>
      <c r="H17" s="291">
        <f t="shared" si="0"/>
        <v>5.094339622641518E-2</v>
      </c>
      <c r="I17" s="56">
        <f t="shared" si="0"/>
        <v>0.29982046678635543</v>
      </c>
      <c r="J17" s="203"/>
      <c r="K17" s="273"/>
      <c r="L17" s="297"/>
      <c r="M17" s="296"/>
      <c r="N17" s="78"/>
      <c r="O17" s="78"/>
    </row>
    <row r="18" spans="3:15" ht="12.6" customHeight="1" x14ac:dyDescent="0.2">
      <c r="C18" s="303" t="s">
        <v>241</v>
      </c>
      <c r="D18" s="303" t="s">
        <v>76</v>
      </c>
      <c r="E18" s="100">
        <v>5.38</v>
      </c>
      <c r="F18" s="101">
        <v>5.51</v>
      </c>
      <c r="G18" s="214">
        <v>7.44</v>
      </c>
      <c r="H18" s="291">
        <f t="shared" si="0"/>
        <v>2.4163568773234181E-2</v>
      </c>
      <c r="I18" s="56">
        <f t="shared" si="0"/>
        <v>0.35027223230490029</v>
      </c>
      <c r="J18" s="203"/>
      <c r="K18" s="273"/>
      <c r="L18" s="297"/>
      <c r="M18" s="296"/>
      <c r="N18" s="78"/>
      <c r="O18" s="78"/>
    </row>
    <row r="19" spans="3:15" ht="12.6" customHeight="1" x14ac:dyDescent="0.2">
      <c r="C19" s="303" t="s">
        <v>241</v>
      </c>
      <c r="D19" s="303" t="s">
        <v>77</v>
      </c>
      <c r="E19" s="100">
        <v>5.24</v>
      </c>
      <c r="F19" s="101">
        <v>5.3</v>
      </c>
      <c r="G19" s="214">
        <v>7.08</v>
      </c>
      <c r="H19" s="291">
        <f t="shared" si="0"/>
        <v>1.1450381679389238E-2</v>
      </c>
      <c r="I19" s="56">
        <f t="shared" si="0"/>
        <v>0.33584905660377362</v>
      </c>
      <c r="J19" s="203"/>
      <c r="K19" s="273"/>
      <c r="L19" s="297"/>
      <c r="M19" s="296"/>
      <c r="N19" s="78"/>
      <c r="O19" s="78"/>
    </row>
    <row r="20" spans="3:15" ht="12.6" customHeight="1" x14ac:dyDescent="0.2">
      <c r="C20" s="303" t="s">
        <v>241</v>
      </c>
      <c r="D20" s="303" t="s">
        <v>78</v>
      </c>
      <c r="E20" s="100">
        <v>5.45</v>
      </c>
      <c r="F20" s="101">
        <v>5.68</v>
      </c>
      <c r="G20" s="214">
        <v>7.9</v>
      </c>
      <c r="H20" s="291">
        <f t="shared" si="0"/>
        <v>4.2201834862385233E-2</v>
      </c>
      <c r="I20" s="56">
        <f t="shared" si="0"/>
        <v>0.39084507042253536</v>
      </c>
      <c r="J20" s="203"/>
      <c r="K20" s="273"/>
      <c r="L20" s="297"/>
      <c r="M20" s="296"/>
      <c r="N20" s="78"/>
      <c r="O20" s="78"/>
    </row>
    <row r="21" spans="3:15" ht="12.6" customHeight="1" x14ac:dyDescent="0.2">
      <c r="C21" s="303" t="s">
        <v>241</v>
      </c>
      <c r="D21" s="303" t="s">
        <v>79</v>
      </c>
      <c r="E21" s="100">
        <v>6.03</v>
      </c>
      <c r="F21" s="101">
        <v>6.5</v>
      </c>
      <c r="G21" s="214">
        <v>9</v>
      </c>
      <c r="H21" s="291">
        <f t="shared" si="0"/>
        <v>7.7943615257048043E-2</v>
      </c>
      <c r="I21" s="56">
        <f t="shared" si="0"/>
        <v>0.38461538461538464</v>
      </c>
      <c r="J21" s="203"/>
      <c r="K21" s="273"/>
      <c r="L21" s="297"/>
      <c r="M21" s="296"/>
      <c r="N21" s="78"/>
      <c r="O21" s="78"/>
    </row>
    <row r="22" spans="3:15" ht="12.6" customHeight="1" x14ac:dyDescent="0.2">
      <c r="C22" s="303" t="s">
        <v>241</v>
      </c>
      <c r="D22" s="303" t="s">
        <v>80</v>
      </c>
      <c r="E22" s="100">
        <v>5.47</v>
      </c>
      <c r="F22" s="101">
        <v>5.88</v>
      </c>
      <c r="G22" s="214">
        <v>7.85</v>
      </c>
      <c r="H22" s="291">
        <f t="shared" si="0"/>
        <v>7.4954296160877537E-2</v>
      </c>
      <c r="I22" s="56">
        <f t="shared" si="0"/>
        <v>0.33503401360544216</v>
      </c>
      <c r="J22" s="203"/>
      <c r="K22" s="273"/>
      <c r="L22" s="297"/>
      <c r="M22" s="296"/>
      <c r="N22" s="78"/>
      <c r="O22" s="78"/>
    </row>
    <row r="23" spans="3:15" ht="12.6" customHeight="1" x14ac:dyDescent="0.2">
      <c r="C23" s="303" t="s">
        <v>241</v>
      </c>
      <c r="D23" s="303" t="s">
        <v>81</v>
      </c>
      <c r="E23" s="207">
        <v>5.28</v>
      </c>
      <c r="F23" s="208">
        <v>5.46</v>
      </c>
      <c r="G23" s="218">
        <v>7.2</v>
      </c>
      <c r="H23" s="298">
        <f t="shared" si="0"/>
        <v>3.4090909090909033E-2</v>
      </c>
      <c r="I23" s="299">
        <f t="shared" si="0"/>
        <v>0.31868131868131871</v>
      </c>
      <c r="J23" s="203"/>
      <c r="K23" s="273"/>
      <c r="L23" s="297"/>
      <c r="M23" s="296"/>
      <c r="N23" s="78"/>
      <c r="O23" s="78"/>
    </row>
    <row r="24" spans="3:15" x14ac:dyDescent="0.2">
      <c r="C24" s="117" t="s">
        <v>48</v>
      </c>
      <c r="D24" s="117" t="s">
        <v>73</v>
      </c>
      <c r="E24" s="108">
        <v>201</v>
      </c>
      <c r="F24" s="109">
        <v>165</v>
      </c>
      <c r="G24" s="109">
        <v>153</v>
      </c>
      <c r="H24" s="300"/>
      <c r="I24" s="296"/>
      <c r="J24" s="273"/>
      <c r="K24" s="273"/>
      <c r="L24" s="273"/>
      <c r="M24" s="273"/>
      <c r="N24" s="78"/>
      <c r="O24" s="78"/>
    </row>
    <row r="25" spans="3:15" x14ac:dyDescent="0.2">
      <c r="C25" s="303" t="s">
        <v>48</v>
      </c>
      <c r="D25" s="303" t="s">
        <v>74</v>
      </c>
      <c r="E25" s="108">
        <v>607</v>
      </c>
      <c r="F25" s="109">
        <v>499</v>
      </c>
      <c r="G25" s="109">
        <v>501</v>
      </c>
      <c r="H25" s="300"/>
      <c r="I25" s="296"/>
      <c r="J25" s="273"/>
      <c r="K25" s="273"/>
      <c r="L25" s="273"/>
      <c r="M25" s="273"/>
      <c r="N25" s="78"/>
      <c r="O25" s="78"/>
    </row>
    <row r="26" spans="3:15" x14ac:dyDescent="0.2">
      <c r="C26" s="303" t="s">
        <v>48</v>
      </c>
      <c r="D26" s="303" t="s">
        <v>75</v>
      </c>
      <c r="E26" s="108">
        <v>482</v>
      </c>
      <c r="F26" s="109">
        <v>416</v>
      </c>
      <c r="G26" s="109">
        <v>453</v>
      </c>
      <c r="H26" s="300"/>
      <c r="I26" s="296"/>
      <c r="J26" s="273"/>
      <c r="K26" s="273"/>
      <c r="L26" s="273"/>
      <c r="M26" s="273"/>
      <c r="N26" s="78"/>
      <c r="O26" s="78"/>
    </row>
    <row r="27" spans="3:15" x14ac:dyDescent="0.2">
      <c r="C27" s="303" t="s">
        <v>48</v>
      </c>
      <c r="D27" s="303" t="s">
        <v>76</v>
      </c>
      <c r="E27" s="108">
        <v>461</v>
      </c>
      <c r="F27" s="109">
        <v>444</v>
      </c>
      <c r="G27" s="109">
        <v>375</v>
      </c>
      <c r="H27" s="300"/>
      <c r="I27" s="273"/>
      <c r="J27" s="273"/>
      <c r="K27" s="273"/>
      <c r="L27" s="273"/>
      <c r="M27" s="273"/>
      <c r="N27" s="78"/>
      <c r="O27" s="78"/>
    </row>
    <row r="28" spans="3:15" x14ac:dyDescent="0.2">
      <c r="C28" s="303" t="s">
        <v>48</v>
      </c>
      <c r="D28" s="303" t="s">
        <v>77</v>
      </c>
      <c r="E28" s="108">
        <v>439</v>
      </c>
      <c r="F28" s="109">
        <v>411</v>
      </c>
      <c r="G28" s="109">
        <v>416</v>
      </c>
      <c r="H28" s="300"/>
      <c r="I28" s="273"/>
      <c r="J28" s="273"/>
      <c r="K28" s="273"/>
      <c r="L28" s="273"/>
      <c r="M28" s="273"/>
      <c r="N28" s="78"/>
      <c r="O28" s="78"/>
    </row>
    <row r="29" spans="3:15" x14ac:dyDescent="0.2">
      <c r="C29" s="303" t="s">
        <v>48</v>
      </c>
      <c r="D29" s="303" t="s">
        <v>78</v>
      </c>
      <c r="E29" s="108">
        <v>588</v>
      </c>
      <c r="F29" s="109">
        <v>527</v>
      </c>
      <c r="G29" s="109">
        <v>711</v>
      </c>
      <c r="H29" s="300"/>
      <c r="I29" s="273"/>
      <c r="J29" s="273"/>
      <c r="K29" s="273"/>
      <c r="L29" s="273"/>
      <c r="M29" s="273"/>
      <c r="N29" s="78"/>
      <c r="O29" s="78"/>
    </row>
    <row r="30" spans="3:15" x14ac:dyDescent="0.2">
      <c r="C30" s="303" t="s">
        <v>48</v>
      </c>
      <c r="D30" s="303" t="s">
        <v>79</v>
      </c>
      <c r="E30" s="108">
        <v>559</v>
      </c>
      <c r="F30" s="109">
        <v>512</v>
      </c>
      <c r="G30" s="109">
        <v>532</v>
      </c>
      <c r="H30" s="300"/>
      <c r="I30" s="273"/>
      <c r="J30" s="273"/>
      <c r="K30" s="273"/>
      <c r="L30" s="273"/>
      <c r="M30" s="273"/>
      <c r="N30" s="78"/>
      <c r="O30" s="78"/>
    </row>
    <row r="31" spans="3:15" x14ac:dyDescent="0.2">
      <c r="C31" s="303" t="s">
        <v>48</v>
      </c>
      <c r="D31" s="303" t="s">
        <v>80</v>
      </c>
      <c r="E31" s="108">
        <v>822</v>
      </c>
      <c r="F31" s="109">
        <v>728</v>
      </c>
      <c r="G31" s="109">
        <v>1037</v>
      </c>
      <c r="H31" s="300"/>
      <c r="I31" s="273"/>
      <c r="J31" s="273"/>
      <c r="K31" s="273"/>
      <c r="L31" s="273"/>
      <c r="M31" s="273"/>
      <c r="N31" s="78"/>
      <c r="O31" s="78"/>
    </row>
    <row r="32" spans="3:15" x14ac:dyDescent="0.2">
      <c r="C32" s="303" t="s">
        <v>48</v>
      </c>
      <c r="D32" s="303" t="s">
        <v>81</v>
      </c>
      <c r="E32" s="108">
        <v>578</v>
      </c>
      <c r="F32" s="109">
        <v>540</v>
      </c>
      <c r="G32" s="109">
        <v>552</v>
      </c>
      <c r="H32" s="300"/>
      <c r="I32" s="273"/>
      <c r="J32" s="273"/>
      <c r="K32" s="273"/>
      <c r="L32" s="273"/>
      <c r="M32" s="273"/>
      <c r="N32" s="78"/>
      <c r="O32" s="78"/>
    </row>
    <row r="33" spans="2:15" x14ac:dyDescent="0.2">
      <c r="B33" s="88"/>
      <c r="C33" s="78"/>
      <c r="D33" s="78"/>
      <c r="E33" s="150"/>
      <c r="F33" s="150"/>
      <c r="G33" s="150"/>
      <c r="H33" s="78"/>
      <c r="I33" s="78"/>
      <c r="J33" s="88"/>
      <c r="K33" s="88"/>
      <c r="L33" s="88"/>
      <c r="M33" s="88"/>
      <c r="N33" s="78"/>
      <c r="O33" s="78"/>
    </row>
    <row r="34" spans="2:15" s="22" customFormat="1" x14ac:dyDescent="0.2">
      <c r="B34" s="88"/>
      <c r="C34" s="78"/>
      <c r="D34" s="78"/>
      <c r="E34" s="150"/>
      <c r="F34" s="150"/>
      <c r="G34" s="150"/>
      <c r="H34" s="78"/>
      <c r="I34" s="78"/>
      <c r="J34" s="88"/>
      <c r="K34" s="88"/>
      <c r="L34" s="88"/>
      <c r="M34" s="88"/>
      <c r="N34" s="78"/>
      <c r="O34" s="78"/>
    </row>
    <row r="35" spans="2:15" s="22" customFormat="1" x14ac:dyDescent="0.2">
      <c r="B35" s="88"/>
      <c r="C35" s="78" t="s">
        <v>242</v>
      </c>
      <c r="D35" s="78"/>
      <c r="E35" s="150"/>
      <c r="F35" s="150"/>
      <c r="G35" s="150"/>
      <c r="H35" s="78"/>
      <c r="I35" s="78"/>
      <c r="J35" s="88"/>
      <c r="K35" s="88"/>
      <c r="L35" s="88"/>
      <c r="M35" s="88"/>
      <c r="N35" s="78"/>
      <c r="O35" s="78"/>
    </row>
    <row r="36" spans="2:15" x14ac:dyDescent="0.2">
      <c r="B36" s="88"/>
      <c r="C36" s="78" t="s">
        <v>243</v>
      </c>
      <c r="D36" s="78"/>
      <c r="E36" s="78"/>
      <c r="F36" s="78"/>
      <c r="G36" s="78"/>
      <c r="H36" s="78"/>
      <c r="I36" s="78"/>
      <c r="J36" s="88"/>
      <c r="K36" s="88"/>
      <c r="L36" s="88"/>
      <c r="M36" s="88"/>
      <c r="N36" s="78"/>
      <c r="O36" s="78"/>
    </row>
    <row r="37" spans="2:15" x14ac:dyDescent="0.2">
      <c r="B37" s="88"/>
      <c r="C37" s="88"/>
      <c r="D37" s="78"/>
      <c r="E37" s="78"/>
      <c r="F37" s="78"/>
      <c r="G37" s="78"/>
      <c r="H37" s="78"/>
      <c r="I37" s="78"/>
      <c r="J37" s="88"/>
      <c r="K37" s="88"/>
      <c r="L37" s="88"/>
      <c r="M37" s="88"/>
      <c r="N37" s="78"/>
      <c r="O37" s="78"/>
    </row>
    <row r="38" spans="2:15" s="8" customFormat="1" x14ac:dyDescent="0.2">
      <c r="B38" s="88"/>
      <c r="C38" s="88" t="s">
        <v>311</v>
      </c>
      <c r="D38" s="78"/>
      <c r="E38" s="78"/>
      <c r="F38" s="78"/>
      <c r="G38" s="78"/>
      <c r="H38" s="88"/>
      <c r="I38" s="88"/>
      <c r="J38" s="88"/>
      <c r="K38" s="88"/>
      <c r="L38" s="78"/>
      <c r="M38" s="78"/>
      <c r="N38" s="78"/>
      <c r="O38" s="88"/>
    </row>
    <row r="39" spans="2:15" s="8" customFormat="1" x14ac:dyDescent="0.2">
      <c r="B39" s="88"/>
      <c r="C39" s="78" t="s">
        <v>323</v>
      </c>
      <c r="D39" s="148"/>
      <c r="E39" s="78"/>
      <c r="F39" s="78"/>
      <c r="G39" s="78"/>
      <c r="H39" s="88"/>
      <c r="I39" s="88"/>
      <c r="J39" s="88"/>
      <c r="K39" s="88"/>
      <c r="L39" s="78"/>
      <c r="M39" s="78"/>
      <c r="N39" s="78"/>
      <c r="O39" s="88"/>
    </row>
    <row r="40" spans="2:15" x14ac:dyDescent="0.2">
      <c r="B40" s="88"/>
      <c r="C40" s="149"/>
      <c r="D40" s="78"/>
      <c r="E40" s="78"/>
      <c r="F40" s="78"/>
      <c r="G40" s="78"/>
      <c r="H40" s="88"/>
      <c r="I40" s="88"/>
      <c r="J40" s="88"/>
      <c r="K40" s="88"/>
      <c r="L40" s="78"/>
      <c r="M40" s="78"/>
      <c r="N40" s="78"/>
      <c r="O40" s="88"/>
    </row>
    <row r="41" spans="2:15" x14ac:dyDescent="0.2">
      <c r="B41" s="88"/>
      <c r="C41" s="149"/>
      <c r="D41" s="78"/>
      <c r="E41" s="78"/>
      <c r="F41" s="78"/>
      <c r="G41" s="78"/>
      <c r="H41" s="88"/>
      <c r="I41" s="88"/>
      <c r="J41" s="88"/>
      <c r="K41" s="88"/>
      <c r="L41" s="78"/>
      <c r="M41" s="78"/>
      <c r="N41" s="78"/>
      <c r="O41" s="88"/>
    </row>
    <row r="42" spans="2:15" x14ac:dyDescent="0.2">
      <c r="B42" s="88"/>
      <c r="C42" s="149"/>
      <c r="D42" s="78"/>
      <c r="E42" s="78"/>
      <c r="F42" s="78"/>
      <c r="G42" s="78"/>
      <c r="H42" s="88"/>
      <c r="I42" s="88"/>
      <c r="J42" s="88"/>
      <c r="K42" s="88"/>
      <c r="L42" s="78"/>
      <c r="M42" s="78"/>
      <c r="N42" s="78"/>
      <c r="O42" s="88"/>
    </row>
    <row r="43" spans="2:15" x14ac:dyDescent="0.2">
      <c r="B43" s="88"/>
      <c r="C43" s="149"/>
      <c r="D43" s="78"/>
      <c r="E43" s="78"/>
      <c r="F43" s="78"/>
      <c r="G43" s="88"/>
      <c r="H43" s="203"/>
      <c r="I43" s="203"/>
      <c r="J43" s="203"/>
      <c r="K43" s="203"/>
      <c r="L43" s="78"/>
      <c r="M43" s="78"/>
      <c r="N43" s="78"/>
      <c r="O43" s="88"/>
    </row>
    <row r="44" spans="2:15" x14ac:dyDescent="0.2">
      <c r="B44" s="88"/>
      <c r="C44" s="149"/>
      <c r="D44" s="88"/>
      <c r="E44" s="88"/>
      <c r="F44" s="88"/>
      <c r="G44" s="88"/>
      <c r="H44" s="88"/>
      <c r="I44" s="88"/>
      <c r="J44" s="88"/>
      <c r="K44" s="88"/>
      <c r="L44" s="88"/>
      <c r="M44" s="88"/>
      <c r="N44" s="88"/>
      <c r="O44" s="88"/>
    </row>
    <row r="45" spans="2:15" s="21" customFormat="1" x14ac:dyDescent="0.2">
      <c r="B45" s="88"/>
      <c r="C45" s="148"/>
      <c r="D45" s="88"/>
      <c r="E45" s="88"/>
      <c r="F45" s="88"/>
      <c r="G45" s="88"/>
      <c r="H45" s="88"/>
      <c r="I45" s="88"/>
      <c r="J45" s="88"/>
      <c r="K45" s="88"/>
      <c r="L45" s="88"/>
      <c r="M45" s="88"/>
      <c r="N45" s="88"/>
      <c r="O45" s="88"/>
    </row>
    <row r="46" spans="2:15" s="21" customFormat="1" x14ac:dyDescent="0.2">
      <c r="B46" s="88"/>
      <c r="C46" s="148"/>
      <c r="D46" s="88"/>
      <c r="E46" s="88"/>
      <c r="F46" s="88"/>
      <c r="G46" s="88"/>
      <c r="H46" s="88"/>
      <c r="I46" s="88"/>
      <c r="J46" s="88"/>
      <c r="K46" s="88"/>
      <c r="L46" s="88"/>
      <c r="M46" s="88"/>
      <c r="N46" s="88"/>
      <c r="O46" s="88"/>
    </row>
    <row r="47" spans="2:15" s="21" customFormat="1" x14ac:dyDescent="0.2">
      <c r="B47" s="88"/>
      <c r="C47" s="148"/>
      <c r="D47" s="88"/>
      <c r="E47" s="88"/>
      <c r="F47" s="88"/>
      <c r="G47" s="88"/>
      <c r="H47" s="88"/>
      <c r="I47" s="88"/>
      <c r="J47" s="88"/>
      <c r="K47" s="88"/>
      <c r="L47" s="88"/>
      <c r="M47" s="88"/>
      <c r="N47" s="88"/>
      <c r="O47" s="88"/>
    </row>
    <row r="48" spans="2:15" x14ac:dyDescent="0.2">
      <c r="B48" s="88"/>
      <c r="C48" s="88"/>
      <c r="D48" s="88"/>
      <c r="E48" s="88"/>
      <c r="F48" s="88"/>
      <c r="G48" s="88"/>
      <c r="H48" s="88"/>
      <c r="I48" s="88"/>
      <c r="J48" s="88"/>
      <c r="K48" s="88"/>
      <c r="L48" s="88"/>
      <c r="M48" s="88"/>
      <c r="N48" s="88"/>
      <c r="O48" s="88"/>
    </row>
    <row r="49" spans="9:9" x14ac:dyDescent="0.2">
      <c r="I49" s="88"/>
    </row>
    <row r="50" spans="9:9" x14ac:dyDescent="0.2">
      <c r="I50" s="88"/>
    </row>
    <row r="51" spans="9:9" x14ac:dyDescent="0.2">
      <c r="I51" s="88"/>
    </row>
    <row r="52" spans="9:9" x14ac:dyDescent="0.2">
      <c r="I52" s="88"/>
    </row>
    <row r="53" spans="9:9" x14ac:dyDescent="0.2">
      <c r="I53" s="88"/>
    </row>
    <row r="54" spans="9:9" x14ac:dyDescent="0.2">
      <c r="I54" s="88"/>
    </row>
    <row r="55" spans="9:9" x14ac:dyDescent="0.2">
      <c r="I55" s="88"/>
    </row>
    <row r="56" spans="9:9" x14ac:dyDescent="0.2">
      <c r="I56" s="88"/>
    </row>
    <row r="57" spans="9:9" x14ac:dyDescent="0.2">
      <c r="I57" s="88"/>
    </row>
    <row r="58" spans="9:9" x14ac:dyDescent="0.2">
      <c r="I58" s="88"/>
    </row>
    <row r="59" spans="9:9" x14ac:dyDescent="0.2">
      <c r="I59" s="88"/>
    </row>
    <row r="60" spans="9:9" x14ac:dyDescent="0.2">
      <c r="I60" s="88"/>
    </row>
    <row r="61" spans="9:9" x14ac:dyDescent="0.2">
      <c r="I61" s="88"/>
    </row>
    <row r="62" spans="9:9" x14ac:dyDescent="0.2">
      <c r="I62" s="88"/>
    </row>
    <row r="63" spans="9:9" x14ac:dyDescent="0.2">
      <c r="I63" s="88"/>
    </row>
    <row r="64" spans="9:9" x14ac:dyDescent="0.2">
      <c r="I64" s="88"/>
    </row>
    <row r="65" spans="9:9" x14ac:dyDescent="0.2">
      <c r="I65" s="88"/>
    </row>
    <row r="66" spans="9:9" x14ac:dyDescent="0.2">
      <c r="I66" s="88"/>
    </row>
    <row r="67" spans="9:9" x14ac:dyDescent="0.2">
      <c r="I67" s="88"/>
    </row>
    <row r="68" spans="9:9" x14ac:dyDescent="0.2">
      <c r="I68" s="88"/>
    </row>
    <row r="69" spans="9:9" x14ac:dyDescent="0.2">
      <c r="I69" s="88"/>
    </row>
  </sheetData>
  <mergeCells count="3">
    <mergeCell ref="H4:I4"/>
    <mergeCell ref="J4:M4"/>
    <mergeCell ref="E4:G4"/>
  </mergeCells>
  <conditionalFormatting sqref="J6:M14">
    <cfRule type="cellIs" dxfId="5" priority="1" operator="between">
      <formula>0</formula>
      <formula>0.05</formula>
    </cfRule>
  </conditionalFormatting>
  <hyperlinks>
    <hyperlink ref="A1" location="Contents!A1" display="Contents" xr:uid="{00000000-0004-0000-1200-000000000000}"/>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BD13D-494D-48F1-814C-98D0DDA91AB8}">
  <sheetPr codeName="Sheet20"/>
  <dimension ref="A1:O65"/>
  <sheetViews>
    <sheetView workbookViewId="0"/>
  </sheetViews>
  <sheetFormatPr defaultColWidth="9.140625" defaultRowHeight="12.75" x14ac:dyDescent="0.2"/>
  <cols>
    <col min="1" max="2" width="9.140625" style="7"/>
    <col min="3" max="3" width="25.7109375" style="7" customWidth="1"/>
    <col min="4" max="4" width="22" style="7" bestFit="1" customWidth="1"/>
    <col min="5" max="5" width="20.42578125" style="7" bestFit="1" customWidth="1"/>
    <col min="6" max="6" width="21.42578125" style="7" customWidth="1"/>
    <col min="7" max="7" width="21.42578125" style="28" customWidth="1"/>
    <col min="8" max="8" width="27" style="7" customWidth="1"/>
    <col min="9" max="9" width="27" style="28" customWidth="1"/>
    <col min="10" max="11" width="21.28515625" style="7" customWidth="1"/>
    <col min="12" max="13" width="21.28515625" style="28" customWidth="1"/>
    <col min="14" max="16384" width="9.140625" style="7"/>
  </cols>
  <sheetData>
    <row r="1" spans="1:15" x14ac:dyDescent="0.2">
      <c r="A1" s="87" t="s">
        <v>33</v>
      </c>
      <c r="B1" s="88"/>
      <c r="C1" s="88"/>
      <c r="D1" s="88"/>
      <c r="E1" s="88"/>
      <c r="F1" s="88"/>
      <c r="G1" s="88"/>
      <c r="H1" s="88"/>
      <c r="I1" s="88"/>
      <c r="J1" s="88"/>
      <c r="K1" s="88"/>
      <c r="L1" s="88"/>
      <c r="M1" s="88"/>
      <c r="N1" s="88"/>
      <c r="O1" s="88"/>
    </row>
    <row r="2" spans="1:15" x14ac:dyDescent="0.2">
      <c r="A2" s="88"/>
      <c r="B2" s="88" t="s">
        <v>289</v>
      </c>
      <c r="C2" s="141"/>
      <c r="D2" s="88"/>
      <c r="E2" s="88"/>
      <c r="F2" s="88"/>
      <c r="G2" s="88"/>
      <c r="H2" s="88"/>
      <c r="I2" s="88"/>
      <c r="J2" s="88"/>
      <c r="K2" s="88"/>
      <c r="L2" s="88"/>
      <c r="M2" s="88"/>
      <c r="N2" s="88"/>
      <c r="O2" s="88"/>
    </row>
    <row r="3" spans="1:15" x14ac:dyDescent="0.2">
      <c r="A3" s="88"/>
      <c r="B3" s="189" t="s">
        <v>59</v>
      </c>
      <c r="C3" s="88"/>
      <c r="D3" s="88"/>
      <c r="E3" s="141"/>
      <c r="F3" s="88"/>
      <c r="G3" s="88"/>
      <c r="H3" s="88"/>
      <c r="I3" s="88"/>
      <c r="J3" s="88"/>
      <c r="K3" s="88"/>
      <c r="L3" s="88"/>
      <c r="M3" s="88"/>
      <c r="N3" s="88"/>
      <c r="O3" s="88"/>
    </row>
    <row r="4" spans="1:15" ht="24.75" customHeight="1" x14ac:dyDescent="0.2">
      <c r="A4" s="88"/>
      <c r="B4" s="88"/>
      <c r="C4" s="78"/>
      <c r="D4" s="78"/>
      <c r="E4" s="332" t="s">
        <v>332</v>
      </c>
      <c r="F4" s="333"/>
      <c r="G4" s="333"/>
      <c r="H4" s="329" t="s">
        <v>51</v>
      </c>
      <c r="I4" s="330"/>
      <c r="J4" s="329" t="s">
        <v>52</v>
      </c>
      <c r="K4" s="331"/>
      <c r="L4" s="331"/>
      <c r="M4" s="331"/>
      <c r="N4" s="78"/>
      <c r="O4" s="78"/>
    </row>
    <row r="5" spans="1:15" ht="30.95" customHeight="1" x14ac:dyDescent="0.2">
      <c r="A5" s="88"/>
      <c r="B5" s="88"/>
      <c r="C5" s="301"/>
      <c r="D5" s="301"/>
      <c r="E5" s="92">
        <v>2022</v>
      </c>
      <c r="F5" s="93">
        <v>2023</v>
      </c>
      <c r="G5" s="93">
        <v>2024</v>
      </c>
      <c r="H5" s="158" t="s">
        <v>53</v>
      </c>
      <c r="I5" s="210" t="s">
        <v>54</v>
      </c>
      <c r="J5" s="93" t="s">
        <v>55</v>
      </c>
      <c r="K5" s="93" t="s">
        <v>56</v>
      </c>
      <c r="L5" s="72" t="s">
        <v>57</v>
      </c>
      <c r="M5" s="72" t="s">
        <v>58</v>
      </c>
      <c r="N5" s="78"/>
      <c r="O5" s="78"/>
    </row>
    <row r="6" spans="1:15" ht="12.6" customHeight="1" x14ac:dyDescent="0.2">
      <c r="A6" s="88"/>
      <c r="B6" s="88"/>
      <c r="C6" s="117" t="s">
        <v>240</v>
      </c>
      <c r="D6" s="117" t="s">
        <v>73</v>
      </c>
      <c r="E6" s="96">
        <v>4.5607519509945673</v>
      </c>
      <c r="F6" s="97">
        <v>4.701050489640763</v>
      </c>
      <c r="G6" s="211">
        <v>5.1282864978776317</v>
      </c>
      <c r="H6" s="291">
        <f>(F6-E6)/E6</f>
        <v>3.0762150661493584E-2</v>
      </c>
      <c r="I6" s="56">
        <f>(G6-F6)/F6</f>
        <v>9.0880965685930445E-2</v>
      </c>
      <c r="J6" s="290">
        <v>0.112</v>
      </c>
      <c r="K6" s="290">
        <v>0</v>
      </c>
      <c r="L6" s="290">
        <v>0</v>
      </c>
      <c r="M6" s="290">
        <v>0</v>
      </c>
      <c r="N6" s="78"/>
      <c r="O6" s="78"/>
    </row>
    <row r="7" spans="1:15" ht="12.6" customHeight="1" x14ac:dyDescent="0.25">
      <c r="A7" s="88"/>
      <c r="B7" s="88"/>
      <c r="C7" s="303" t="s">
        <v>240</v>
      </c>
      <c r="D7" s="303" t="s">
        <v>74</v>
      </c>
      <c r="E7" s="100">
        <v>4.4719591654650293</v>
      </c>
      <c r="F7" s="101">
        <v>4.5883889736230659</v>
      </c>
      <c r="G7" s="214">
        <v>5.2916955684431848</v>
      </c>
      <c r="H7" s="291">
        <f t="shared" ref="H7:H23" si="0">(F7-E7)/E7</f>
        <v>2.6035525784128963E-2</v>
      </c>
      <c r="I7" s="56">
        <f t="shared" ref="I7:I23" si="1">(G7-F7)/F7</f>
        <v>0.1532796366792715</v>
      </c>
      <c r="J7" s="306">
        <v>2E-3</v>
      </c>
      <c r="K7" s="292">
        <v>0</v>
      </c>
      <c r="L7" s="306">
        <v>0</v>
      </c>
      <c r="M7" s="292">
        <v>0</v>
      </c>
      <c r="N7" s="78"/>
      <c r="O7" s="78"/>
    </row>
    <row r="8" spans="1:15" ht="12.6" customHeight="1" x14ac:dyDescent="0.2">
      <c r="A8" s="88"/>
      <c r="B8" s="88"/>
      <c r="C8" s="303" t="s">
        <v>240</v>
      </c>
      <c r="D8" s="303" t="s">
        <v>75</v>
      </c>
      <c r="E8" s="100">
        <v>4.4720447424753393</v>
      </c>
      <c r="F8" s="101">
        <v>4.7051121643933094</v>
      </c>
      <c r="G8" s="214">
        <v>5.1552424181974716</v>
      </c>
      <c r="H8" s="291">
        <f t="shared" si="0"/>
        <v>5.2116522829993857E-2</v>
      </c>
      <c r="I8" s="56">
        <f t="shared" si="1"/>
        <v>9.5668336498031886E-2</v>
      </c>
      <c r="J8" s="292">
        <v>0</v>
      </c>
      <c r="K8" s="292">
        <v>0</v>
      </c>
      <c r="L8" s="292">
        <v>0</v>
      </c>
      <c r="M8" s="292">
        <v>0</v>
      </c>
      <c r="N8" s="78"/>
      <c r="O8" s="78"/>
    </row>
    <row r="9" spans="1:15" ht="12.6" customHeight="1" x14ac:dyDescent="0.2">
      <c r="A9" s="88"/>
      <c r="B9" s="88"/>
      <c r="C9" s="303" t="s">
        <v>240</v>
      </c>
      <c r="D9" s="303" t="s">
        <v>76</v>
      </c>
      <c r="E9" s="100">
        <v>4.4245511720508217</v>
      </c>
      <c r="F9" s="101">
        <v>4.614749291326155</v>
      </c>
      <c r="G9" s="214">
        <v>5.2020710444348159</v>
      </c>
      <c r="H9" s="291">
        <f t="shared" si="0"/>
        <v>4.2986985996858663E-2</v>
      </c>
      <c r="I9" s="56">
        <f t="shared" si="1"/>
        <v>0.12727056575155363</v>
      </c>
      <c r="J9" s="292">
        <v>0</v>
      </c>
      <c r="K9" s="292">
        <v>0</v>
      </c>
      <c r="L9" s="292">
        <v>0</v>
      </c>
      <c r="M9" s="292">
        <v>0</v>
      </c>
      <c r="N9" s="78"/>
      <c r="O9" s="78"/>
    </row>
    <row r="10" spans="1:15" ht="12.6" customHeight="1" x14ac:dyDescent="0.2">
      <c r="A10" s="88"/>
      <c r="B10" s="88"/>
      <c r="C10" s="303" t="s">
        <v>240</v>
      </c>
      <c r="D10" s="303" t="s">
        <v>77</v>
      </c>
      <c r="E10" s="100">
        <v>4.3527365777654357</v>
      </c>
      <c r="F10" s="101">
        <v>4.4873949748900026</v>
      </c>
      <c r="G10" s="214">
        <v>5.1075600350166814</v>
      </c>
      <c r="H10" s="291">
        <f t="shared" si="0"/>
        <v>3.0936491266764538E-2</v>
      </c>
      <c r="I10" s="56">
        <f t="shared" si="1"/>
        <v>0.13820157654873708</v>
      </c>
      <c r="J10" s="292">
        <v>0</v>
      </c>
      <c r="K10" s="292">
        <v>0</v>
      </c>
      <c r="L10" s="292">
        <v>0</v>
      </c>
      <c r="M10" s="292">
        <v>0</v>
      </c>
      <c r="N10" s="78"/>
      <c r="O10" s="78"/>
    </row>
    <row r="11" spans="1:15" ht="12.6" customHeight="1" x14ac:dyDescent="0.2">
      <c r="A11" s="88"/>
      <c r="B11" s="88"/>
      <c r="C11" s="303" t="s">
        <v>240</v>
      </c>
      <c r="D11" s="303" t="s">
        <v>78</v>
      </c>
      <c r="E11" s="100">
        <v>4.6440543983002911</v>
      </c>
      <c r="F11" s="101">
        <v>4.8470356369430467</v>
      </c>
      <c r="G11" s="214">
        <v>5.3707970820864226</v>
      </c>
      <c r="H11" s="291">
        <f t="shared" si="0"/>
        <v>4.3707765076362176E-2</v>
      </c>
      <c r="I11" s="56">
        <f>(G11-F11)/F11</f>
        <v>0.10805809661298559</v>
      </c>
      <c r="J11" s="292">
        <v>0</v>
      </c>
      <c r="K11" s="292">
        <v>0</v>
      </c>
      <c r="L11" s="292">
        <v>0</v>
      </c>
      <c r="M11" s="292">
        <v>0</v>
      </c>
      <c r="N11" s="78"/>
      <c r="O11" s="78"/>
    </row>
    <row r="12" spans="1:15" ht="12.6" customHeight="1" x14ac:dyDescent="0.2">
      <c r="A12" s="88"/>
      <c r="B12" s="88"/>
      <c r="C12" s="303" t="s">
        <v>240</v>
      </c>
      <c r="D12" s="303" t="s">
        <v>79</v>
      </c>
      <c r="E12" s="100">
        <v>5.4884881631663731</v>
      </c>
      <c r="F12" s="101">
        <v>5.6871173898240697</v>
      </c>
      <c r="G12" s="214">
        <v>6.3009053701172286</v>
      </c>
      <c r="H12" s="291">
        <f t="shared" si="0"/>
        <v>3.6190153053569679E-2</v>
      </c>
      <c r="I12" s="56">
        <f t="shared" si="1"/>
        <v>0.10792602617828967</v>
      </c>
      <c r="J12" s="292">
        <v>0</v>
      </c>
      <c r="K12" s="292">
        <v>0</v>
      </c>
      <c r="L12" s="292">
        <v>0</v>
      </c>
      <c r="M12" s="292">
        <v>0</v>
      </c>
      <c r="N12" s="78"/>
      <c r="O12" s="78"/>
    </row>
    <row r="13" spans="1:15" ht="12.6" customHeight="1" x14ac:dyDescent="0.2">
      <c r="A13" s="88"/>
      <c r="B13" s="88"/>
      <c r="C13" s="303" t="s">
        <v>240</v>
      </c>
      <c r="D13" s="303" t="s">
        <v>80</v>
      </c>
      <c r="E13" s="100">
        <v>4.642902975918247</v>
      </c>
      <c r="F13" s="101">
        <v>4.8246850106947008</v>
      </c>
      <c r="G13" s="214">
        <v>5.5979641503548603</v>
      </c>
      <c r="H13" s="291">
        <f t="shared" si="0"/>
        <v>3.9152667139356279E-2</v>
      </c>
      <c r="I13" s="56">
        <f t="shared" si="1"/>
        <v>0.16027556989649278</v>
      </c>
      <c r="J13" s="292">
        <v>0</v>
      </c>
      <c r="K13" s="292">
        <v>0</v>
      </c>
      <c r="L13" s="292">
        <v>0</v>
      </c>
      <c r="M13" s="292">
        <v>0</v>
      </c>
      <c r="N13" s="78"/>
      <c r="O13" s="78"/>
    </row>
    <row r="14" spans="1:15" ht="12.6" customHeight="1" x14ac:dyDescent="0.2">
      <c r="A14" s="88"/>
      <c r="B14" s="88"/>
      <c r="C14" s="303" t="s">
        <v>240</v>
      </c>
      <c r="D14" s="303" t="s">
        <v>81</v>
      </c>
      <c r="E14" s="207">
        <v>4.3907701680593956</v>
      </c>
      <c r="F14" s="208">
        <v>4.590723523710122</v>
      </c>
      <c r="G14" s="218">
        <v>5.2115220919701022</v>
      </c>
      <c r="H14" s="291">
        <f t="shared" si="0"/>
        <v>4.5539472119329939E-2</v>
      </c>
      <c r="I14" s="56">
        <f t="shared" si="1"/>
        <v>0.13522891654304295</v>
      </c>
      <c r="J14" s="292">
        <v>0</v>
      </c>
      <c r="K14" s="292">
        <v>0</v>
      </c>
      <c r="L14" s="77">
        <v>0</v>
      </c>
      <c r="M14" s="77">
        <v>0</v>
      </c>
      <c r="N14" s="78"/>
      <c r="O14" s="78"/>
    </row>
    <row r="15" spans="1:15" ht="12.6" customHeight="1" x14ac:dyDescent="0.2">
      <c r="A15" s="88"/>
      <c r="B15" s="88"/>
      <c r="C15" s="117" t="s">
        <v>241</v>
      </c>
      <c r="D15" s="117" t="s">
        <v>73</v>
      </c>
      <c r="E15" s="96">
        <v>4.41</v>
      </c>
      <c r="F15" s="97">
        <v>4.53</v>
      </c>
      <c r="G15" s="211">
        <v>5</v>
      </c>
      <c r="H15" s="288">
        <f t="shared" si="0"/>
        <v>2.721088435374152E-2</v>
      </c>
      <c r="I15" s="289">
        <f t="shared" si="1"/>
        <v>0.10375275938189839</v>
      </c>
      <c r="J15" s="192"/>
      <c r="K15" s="307"/>
      <c r="L15" s="296"/>
      <c r="M15" s="296"/>
      <c r="N15" s="78"/>
      <c r="O15" s="78"/>
    </row>
    <row r="16" spans="1:15" ht="12.6" customHeight="1" x14ac:dyDescent="0.2">
      <c r="A16" s="88"/>
      <c r="B16" s="88"/>
      <c r="C16" s="303" t="s">
        <v>241</v>
      </c>
      <c r="D16" s="303" t="s">
        <v>74</v>
      </c>
      <c r="E16" s="100">
        <v>4.3499999999999996</v>
      </c>
      <c r="F16" s="101">
        <v>4.54</v>
      </c>
      <c r="G16" s="214">
        <v>5.15</v>
      </c>
      <c r="H16" s="291">
        <f t="shared" si="0"/>
        <v>4.3678160919540326E-2</v>
      </c>
      <c r="I16" s="56">
        <f t="shared" si="1"/>
        <v>0.13436123348017628</v>
      </c>
      <c r="J16" s="203"/>
      <c r="K16" s="273"/>
      <c r="L16" s="296"/>
      <c r="M16" s="296"/>
      <c r="N16" s="78"/>
      <c r="O16" s="78"/>
    </row>
    <row r="17" spans="3:15" ht="12.6" customHeight="1" x14ac:dyDescent="0.2">
      <c r="C17" s="303" t="s">
        <v>241</v>
      </c>
      <c r="D17" s="303" t="s">
        <v>75</v>
      </c>
      <c r="E17" s="100">
        <v>4.3499999999999996</v>
      </c>
      <c r="F17" s="101">
        <v>4.5999999999999996</v>
      </c>
      <c r="G17" s="214">
        <v>5.16</v>
      </c>
      <c r="H17" s="291">
        <f t="shared" si="0"/>
        <v>5.7471264367816098E-2</v>
      </c>
      <c r="I17" s="56">
        <f t="shared" si="1"/>
        <v>0.12173913043478272</v>
      </c>
      <c r="J17" s="203"/>
      <c r="K17" s="273"/>
      <c r="L17" s="296"/>
      <c r="M17" s="296"/>
      <c r="N17" s="78"/>
      <c r="O17" s="78"/>
    </row>
    <row r="18" spans="3:15" ht="12.6" customHeight="1" x14ac:dyDescent="0.2">
      <c r="C18" s="303" t="s">
        <v>241</v>
      </c>
      <c r="D18" s="303" t="s">
        <v>76</v>
      </c>
      <c r="E18" s="100">
        <v>4.3</v>
      </c>
      <c r="F18" s="101">
        <v>4.5199999999999996</v>
      </c>
      <c r="G18" s="214">
        <v>5.08</v>
      </c>
      <c r="H18" s="291">
        <f t="shared" si="0"/>
        <v>5.1162790697674362E-2</v>
      </c>
      <c r="I18" s="56">
        <f t="shared" si="1"/>
        <v>0.12389380530973464</v>
      </c>
      <c r="J18" s="203"/>
      <c r="K18" s="273"/>
      <c r="L18" s="296"/>
      <c r="M18" s="296"/>
      <c r="N18" s="78"/>
      <c r="O18" s="78"/>
    </row>
    <row r="19" spans="3:15" ht="12.6" customHeight="1" x14ac:dyDescent="0.2">
      <c r="C19" s="303" t="s">
        <v>241</v>
      </c>
      <c r="D19" s="303" t="s">
        <v>77</v>
      </c>
      <c r="E19" s="100">
        <v>4.3</v>
      </c>
      <c r="F19" s="101">
        <v>4.4400000000000004</v>
      </c>
      <c r="G19" s="214">
        <v>5.0199999999999996</v>
      </c>
      <c r="H19" s="291">
        <f t="shared" si="0"/>
        <v>3.2558139534883852E-2</v>
      </c>
      <c r="I19" s="56">
        <f t="shared" si="1"/>
        <v>0.13063063063063043</v>
      </c>
      <c r="J19" s="308"/>
      <c r="K19" s="273"/>
      <c r="L19" s="296"/>
      <c r="M19" s="296"/>
      <c r="N19" s="78"/>
      <c r="O19" s="78"/>
    </row>
    <row r="20" spans="3:15" ht="12.6" customHeight="1" x14ac:dyDescent="0.2">
      <c r="C20" s="303" t="s">
        <v>241</v>
      </c>
      <c r="D20" s="303" t="s">
        <v>78</v>
      </c>
      <c r="E20" s="100">
        <v>4.5</v>
      </c>
      <c r="F20" s="101">
        <v>4.7300000000000004</v>
      </c>
      <c r="G20" s="214">
        <v>5.3</v>
      </c>
      <c r="H20" s="291">
        <f t="shared" si="0"/>
        <v>5.1111111111111204E-2</v>
      </c>
      <c r="I20" s="56">
        <f t="shared" si="1"/>
        <v>0.12050739957716688</v>
      </c>
      <c r="J20" s="203"/>
      <c r="K20" s="273"/>
      <c r="L20" s="296"/>
      <c r="M20" s="296"/>
      <c r="N20" s="78"/>
      <c r="O20" s="78"/>
    </row>
    <row r="21" spans="3:15" ht="12.6" customHeight="1" x14ac:dyDescent="0.2">
      <c r="C21" s="303" t="s">
        <v>241</v>
      </c>
      <c r="D21" s="303" t="s">
        <v>79</v>
      </c>
      <c r="E21" s="100">
        <v>5.26</v>
      </c>
      <c r="F21" s="101">
        <v>5.48</v>
      </c>
      <c r="G21" s="214">
        <v>6.06</v>
      </c>
      <c r="H21" s="291">
        <f t="shared" si="0"/>
        <v>4.1825095057034342E-2</v>
      </c>
      <c r="I21" s="56">
        <f t="shared" si="1"/>
        <v>0.105839416058394</v>
      </c>
      <c r="J21" s="203"/>
      <c r="K21" s="273"/>
      <c r="L21" s="296"/>
      <c r="M21" s="296"/>
      <c r="N21" s="78"/>
      <c r="O21" s="78"/>
    </row>
    <row r="22" spans="3:15" ht="12.6" customHeight="1" x14ac:dyDescent="0.2">
      <c r="C22" s="303" t="s">
        <v>241</v>
      </c>
      <c r="D22" s="303" t="s">
        <v>80</v>
      </c>
      <c r="E22" s="100">
        <v>4.62</v>
      </c>
      <c r="F22" s="101">
        <v>4.8</v>
      </c>
      <c r="G22" s="214">
        <v>5.61</v>
      </c>
      <c r="H22" s="291">
        <f t="shared" si="0"/>
        <v>3.8961038961038898E-2</v>
      </c>
      <c r="I22" s="56">
        <f t="shared" si="1"/>
        <v>0.16875000000000012</v>
      </c>
      <c r="J22" s="203"/>
      <c r="K22" s="273"/>
      <c r="L22" s="273"/>
      <c r="M22" s="273"/>
      <c r="N22" s="78"/>
      <c r="O22" s="78"/>
    </row>
    <row r="23" spans="3:15" x14ac:dyDescent="0.2">
      <c r="C23" s="303" t="s">
        <v>241</v>
      </c>
      <c r="D23" s="303" t="s">
        <v>81</v>
      </c>
      <c r="E23" s="207">
        <v>4.3</v>
      </c>
      <c r="F23" s="208">
        <v>4.5199999999999996</v>
      </c>
      <c r="G23" s="218">
        <v>5.2</v>
      </c>
      <c r="H23" s="298">
        <f t="shared" si="0"/>
        <v>5.1162790697674362E-2</v>
      </c>
      <c r="I23" s="299">
        <f t="shared" si="1"/>
        <v>0.15044247787610635</v>
      </c>
      <c r="J23" s="203"/>
      <c r="K23" s="273"/>
      <c r="L23" s="273"/>
      <c r="M23" s="273"/>
      <c r="N23" s="78"/>
      <c r="O23" s="78"/>
    </row>
    <row r="24" spans="3:15" x14ac:dyDescent="0.2">
      <c r="C24" s="117" t="s">
        <v>48</v>
      </c>
      <c r="D24" s="117" t="s">
        <v>73</v>
      </c>
      <c r="E24" s="108">
        <v>307</v>
      </c>
      <c r="F24" s="109">
        <v>280</v>
      </c>
      <c r="G24" s="109">
        <v>186</v>
      </c>
      <c r="H24" s="300"/>
      <c r="I24" s="273"/>
      <c r="J24" s="273"/>
      <c r="K24" s="273"/>
      <c r="L24" s="273"/>
      <c r="M24" s="273"/>
      <c r="N24" s="78"/>
      <c r="O24" s="78"/>
    </row>
    <row r="25" spans="3:15" x14ac:dyDescent="0.2">
      <c r="C25" s="303" t="s">
        <v>48</v>
      </c>
      <c r="D25" s="303" t="s">
        <v>74</v>
      </c>
      <c r="E25" s="108">
        <v>955</v>
      </c>
      <c r="F25" s="109">
        <v>835</v>
      </c>
      <c r="G25" s="109">
        <v>568</v>
      </c>
      <c r="H25" s="300"/>
      <c r="I25" s="273"/>
      <c r="J25" s="273"/>
      <c r="K25" s="273"/>
      <c r="L25" s="273"/>
      <c r="M25" s="273"/>
      <c r="N25" s="78"/>
      <c r="O25" s="78"/>
    </row>
    <row r="26" spans="3:15" x14ac:dyDescent="0.2">
      <c r="C26" s="303" t="s">
        <v>48</v>
      </c>
      <c r="D26" s="303" t="s">
        <v>75</v>
      </c>
      <c r="E26" s="108">
        <v>819</v>
      </c>
      <c r="F26" s="109">
        <v>741</v>
      </c>
      <c r="G26" s="109">
        <v>506</v>
      </c>
      <c r="H26" s="300"/>
      <c r="I26" s="273"/>
      <c r="J26" s="273"/>
      <c r="K26" s="273"/>
      <c r="L26" s="273"/>
      <c r="M26" s="273"/>
      <c r="N26" s="78"/>
      <c r="O26" s="78"/>
    </row>
    <row r="27" spans="3:15" x14ac:dyDescent="0.2">
      <c r="C27" s="303" t="s">
        <v>48</v>
      </c>
      <c r="D27" s="303" t="s">
        <v>76</v>
      </c>
      <c r="E27" s="108">
        <v>712</v>
      </c>
      <c r="F27" s="109">
        <v>744</v>
      </c>
      <c r="G27" s="109">
        <v>429</v>
      </c>
      <c r="H27" s="300"/>
      <c r="I27" s="273"/>
      <c r="J27" s="273"/>
      <c r="K27" s="273"/>
      <c r="L27" s="273"/>
      <c r="M27" s="273"/>
      <c r="N27" s="78"/>
      <c r="O27" s="78"/>
    </row>
    <row r="28" spans="3:15" x14ac:dyDescent="0.2">
      <c r="C28" s="303" t="s">
        <v>48</v>
      </c>
      <c r="D28" s="303" t="s">
        <v>77</v>
      </c>
      <c r="E28" s="108">
        <v>689</v>
      </c>
      <c r="F28" s="109">
        <v>700</v>
      </c>
      <c r="G28" s="109">
        <v>467</v>
      </c>
      <c r="H28" s="300"/>
      <c r="I28" s="273"/>
      <c r="J28" s="273"/>
      <c r="K28" s="273"/>
      <c r="L28" s="273"/>
      <c r="M28" s="273"/>
      <c r="N28" s="78"/>
      <c r="O28" s="78"/>
    </row>
    <row r="29" spans="3:15" x14ac:dyDescent="0.2">
      <c r="C29" s="303" t="s">
        <v>48</v>
      </c>
      <c r="D29" s="303" t="s">
        <v>78</v>
      </c>
      <c r="E29" s="108">
        <v>942</v>
      </c>
      <c r="F29" s="109">
        <v>893</v>
      </c>
      <c r="G29" s="109">
        <v>736</v>
      </c>
      <c r="H29" s="300"/>
      <c r="I29" s="273"/>
      <c r="J29" s="273"/>
      <c r="K29" s="273"/>
      <c r="L29" s="273"/>
      <c r="M29" s="273"/>
      <c r="N29" s="78"/>
      <c r="O29" s="78"/>
    </row>
    <row r="30" spans="3:15" x14ac:dyDescent="0.2">
      <c r="C30" s="303" t="s">
        <v>48</v>
      </c>
      <c r="D30" s="303" t="s">
        <v>79</v>
      </c>
      <c r="E30" s="108">
        <v>1009</v>
      </c>
      <c r="F30" s="109">
        <v>915</v>
      </c>
      <c r="G30" s="109">
        <v>586</v>
      </c>
      <c r="H30" s="300"/>
      <c r="I30" s="273"/>
      <c r="J30" s="273"/>
      <c r="K30" s="273"/>
      <c r="L30" s="273"/>
      <c r="M30" s="273"/>
      <c r="N30" s="78"/>
      <c r="O30" s="78"/>
    </row>
    <row r="31" spans="3:15" x14ac:dyDescent="0.2">
      <c r="C31" s="303" t="s">
        <v>48</v>
      </c>
      <c r="D31" s="303" t="s">
        <v>80</v>
      </c>
      <c r="E31" s="108">
        <v>1342</v>
      </c>
      <c r="F31" s="109">
        <v>1219</v>
      </c>
      <c r="G31" s="109">
        <v>1054</v>
      </c>
      <c r="H31" s="300"/>
      <c r="I31" s="273"/>
      <c r="J31" s="273"/>
      <c r="K31" s="273"/>
      <c r="L31" s="273"/>
      <c r="M31" s="273"/>
      <c r="N31" s="78"/>
      <c r="O31" s="78"/>
    </row>
    <row r="32" spans="3:15" x14ac:dyDescent="0.2">
      <c r="C32" s="303" t="s">
        <v>48</v>
      </c>
      <c r="D32" s="303" t="s">
        <v>81</v>
      </c>
      <c r="E32" s="108">
        <v>896</v>
      </c>
      <c r="F32" s="109">
        <v>904</v>
      </c>
      <c r="G32" s="109">
        <v>576</v>
      </c>
      <c r="H32" s="300"/>
      <c r="I32" s="273"/>
      <c r="J32" s="273"/>
      <c r="K32" s="273"/>
      <c r="L32" s="273"/>
      <c r="M32" s="273"/>
      <c r="N32" s="78"/>
      <c r="O32" s="78"/>
    </row>
    <row r="33" spans="2:15" x14ac:dyDescent="0.2">
      <c r="B33" s="88"/>
      <c r="C33" s="78"/>
      <c r="D33" s="78"/>
      <c r="E33" s="150"/>
      <c r="F33" s="150"/>
      <c r="G33" s="150"/>
      <c r="H33" s="78"/>
      <c r="I33" s="78"/>
      <c r="J33" s="88"/>
      <c r="K33" s="88"/>
      <c r="L33" s="88"/>
      <c r="M33" s="88"/>
      <c r="N33" s="78"/>
      <c r="O33" s="78"/>
    </row>
    <row r="34" spans="2:15" s="22" customFormat="1" x14ac:dyDescent="0.2">
      <c r="B34" s="88"/>
      <c r="C34" s="78"/>
      <c r="D34" s="78"/>
      <c r="E34" s="150"/>
      <c r="F34" s="150"/>
      <c r="G34" s="150"/>
      <c r="H34" s="78"/>
      <c r="I34" s="78"/>
      <c r="J34" s="88"/>
      <c r="K34" s="88"/>
      <c r="L34" s="88"/>
      <c r="M34" s="88"/>
      <c r="N34" s="78"/>
      <c r="O34" s="78"/>
    </row>
    <row r="35" spans="2:15" s="22" customFormat="1" x14ac:dyDescent="0.2">
      <c r="B35" s="88"/>
      <c r="C35" s="78" t="s">
        <v>242</v>
      </c>
      <c r="D35" s="78"/>
      <c r="E35" s="150"/>
      <c r="F35" s="150"/>
      <c r="G35" s="150"/>
      <c r="H35" s="78"/>
      <c r="I35" s="78"/>
      <c r="J35" s="88"/>
      <c r="K35" s="88"/>
      <c r="L35" s="88"/>
      <c r="M35" s="88"/>
      <c r="N35" s="78"/>
      <c r="O35" s="78"/>
    </row>
    <row r="36" spans="2:15" s="22" customFormat="1" x14ac:dyDescent="0.2">
      <c r="B36" s="88"/>
      <c r="C36" s="78" t="s">
        <v>243</v>
      </c>
      <c r="D36" s="78"/>
      <c r="E36" s="150"/>
      <c r="F36" s="150"/>
      <c r="G36" s="150"/>
      <c r="H36" s="78"/>
      <c r="I36" s="78"/>
      <c r="J36" s="88"/>
      <c r="K36" s="88"/>
      <c r="L36" s="88"/>
      <c r="M36" s="88"/>
      <c r="N36" s="78"/>
      <c r="O36" s="78"/>
    </row>
    <row r="37" spans="2:15" s="22" customFormat="1" x14ac:dyDescent="0.2">
      <c r="B37" s="88"/>
      <c r="C37" s="88"/>
      <c r="D37" s="78"/>
      <c r="E37" s="150"/>
      <c r="F37" s="150"/>
      <c r="G37" s="150"/>
      <c r="H37" s="78"/>
      <c r="I37" s="78"/>
      <c r="J37" s="88"/>
      <c r="K37" s="88"/>
      <c r="L37" s="88"/>
      <c r="M37" s="88"/>
      <c r="N37" s="78"/>
      <c r="O37" s="78"/>
    </row>
    <row r="38" spans="2:15" s="22" customFormat="1" x14ac:dyDescent="0.2">
      <c r="B38" s="88"/>
      <c r="C38" s="88" t="s">
        <v>311</v>
      </c>
      <c r="D38" s="78"/>
      <c r="E38" s="150"/>
      <c r="F38" s="150"/>
      <c r="G38" s="88"/>
      <c r="H38" s="88"/>
      <c r="I38" s="88"/>
      <c r="J38" s="88"/>
      <c r="K38" s="78"/>
      <c r="L38" s="78"/>
      <c r="M38" s="78"/>
      <c r="N38" s="88"/>
      <c r="O38" s="88"/>
    </row>
    <row r="39" spans="2:15" s="22" customFormat="1" x14ac:dyDescent="0.2">
      <c r="B39" s="88"/>
      <c r="C39" s="78" t="s">
        <v>323</v>
      </c>
      <c r="D39" s="78"/>
      <c r="E39" s="150"/>
      <c r="F39" s="150"/>
      <c r="G39" s="88"/>
      <c r="H39" s="88"/>
      <c r="I39" s="88"/>
      <c r="J39" s="88"/>
      <c r="K39" s="78"/>
      <c r="L39" s="78"/>
      <c r="M39" s="78"/>
      <c r="N39" s="88"/>
      <c r="O39" s="88"/>
    </row>
    <row r="40" spans="2:15" s="22" customFormat="1" x14ac:dyDescent="0.2">
      <c r="B40" s="88"/>
      <c r="C40" s="78"/>
      <c r="D40" s="78"/>
      <c r="E40" s="150"/>
      <c r="F40" s="150"/>
      <c r="G40" s="88"/>
      <c r="H40" s="88"/>
      <c r="I40" s="88"/>
      <c r="J40" s="88"/>
      <c r="K40" s="78"/>
      <c r="L40" s="78"/>
      <c r="M40" s="78"/>
      <c r="N40" s="88"/>
      <c r="O40" s="88"/>
    </row>
    <row r="41" spans="2:15" s="22" customFormat="1" x14ac:dyDescent="0.2">
      <c r="B41" s="88"/>
      <c r="C41" s="78"/>
      <c r="D41" s="78"/>
      <c r="E41" s="150"/>
      <c r="F41" s="150"/>
      <c r="G41" s="88"/>
      <c r="H41" s="88"/>
      <c r="I41" s="88"/>
      <c r="J41" s="88"/>
      <c r="K41" s="78"/>
      <c r="L41" s="78"/>
      <c r="M41" s="78"/>
      <c r="N41" s="88"/>
      <c r="O41" s="88"/>
    </row>
    <row r="42" spans="2:15" x14ac:dyDescent="0.2">
      <c r="B42" s="88"/>
      <c r="C42" s="88"/>
      <c r="D42" s="78"/>
      <c r="E42" s="78"/>
      <c r="F42" s="78"/>
      <c r="G42" s="88"/>
      <c r="H42" s="88"/>
      <c r="I42" s="88"/>
      <c r="J42" s="88"/>
      <c r="K42" s="78"/>
      <c r="L42" s="78"/>
      <c r="M42" s="78"/>
      <c r="N42" s="88"/>
      <c r="O42" s="88"/>
    </row>
    <row r="43" spans="2:15" x14ac:dyDescent="0.2">
      <c r="B43" s="88"/>
      <c r="C43" s="88"/>
      <c r="D43" s="78"/>
      <c r="E43" s="78"/>
      <c r="F43" s="78"/>
      <c r="G43" s="88"/>
      <c r="H43" s="88"/>
      <c r="I43" s="88"/>
      <c r="J43" s="88"/>
      <c r="K43" s="78"/>
      <c r="L43" s="78"/>
      <c r="M43" s="78"/>
      <c r="N43" s="88"/>
      <c r="O43" s="88"/>
    </row>
    <row r="44" spans="2:15" s="8" customFormat="1" x14ac:dyDescent="0.2">
      <c r="B44" s="88"/>
      <c r="C44" s="78"/>
      <c r="D44" s="78"/>
      <c r="E44" s="78"/>
      <c r="F44" s="78"/>
      <c r="G44" s="78"/>
      <c r="H44" s="78"/>
      <c r="I44" s="78"/>
      <c r="J44" s="78"/>
      <c r="K44" s="78"/>
      <c r="L44" s="78"/>
      <c r="M44" s="78"/>
      <c r="N44" s="88"/>
      <c r="O44" s="88"/>
    </row>
    <row r="45" spans="2:15" s="8" customFormat="1" x14ac:dyDescent="0.2">
      <c r="B45" s="88"/>
      <c r="C45" s="78"/>
      <c r="D45" s="148"/>
      <c r="E45" s="78"/>
      <c r="F45" s="78"/>
      <c r="G45" s="78"/>
      <c r="H45" s="78"/>
      <c r="I45" s="78"/>
      <c r="J45" s="78"/>
      <c r="K45" s="78"/>
      <c r="L45" s="78"/>
      <c r="M45" s="78"/>
      <c r="N45" s="88"/>
      <c r="O45" s="88"/>
    </row>
    <row r="46" spans="2:15" x14ac:dyDescent="0.2">
      <c r="B46" s="88"/>
      <c r="C46" s="78"/>
      <c r="D46" s="78"/>
      <c r="E46" s="78"/>
      <c r="F46" s="78"/>
      <c r="G46" s="78"/>
      <c r="H46" s="78"/>
      <c r="I46" s="78"/>
      <c r="J46" s="78"/>
      <c r="K46" s="78"/>
      <c r="L46" s="78"/>
      <c r="M46" s="78"/>
      <c r="N46" s="88"/>
      <c r="O46" s="88"/>
    </row>
    <row r="47" spans="2:15" x14ac:dyDescent="0.2">
      <c r="B47" s="88"/>
      <c r="C47" s="78"/>
      <c r="D47" s="78"/>
      <c r="E47" s="78"/>
      <c r="F47" s="78"/>
      <c r="G47" s="78"/>
      <c r="H47" s="78"/>
      <c r="I47" s="78"/>
      <c r="J47" s="78"/>
      <c r="K47" s="78"/>
      <c r="L47" s="78"/>
      <c r="M47" s="78"/>
      <c r="N47" s="88"/>
      <c r="O47" s="88"/>
    </row>
    <row r="48" spans="2:15" x14ac:dyDescent="0.2">
      <c r="B48" s="88"/>
      <c r="C48" s="88"/>
      <c r="D48" s="78"/>
      <c r="E48" s="78"/>
      <c r="F48" s="78"/>
      <c r="G48" s="78"/>
      <c r="H48" s="78"/>
      <c r="I48" s="78"/>
      <c r="J48" s="78"/>
      <c r="K48" s="78"/>
      <c r="L48" s="78"/>
      <c r="M48" s="78"/>
      <c r="N48" s="88"/>
      <c r="O48" s="88"/>
    </row>
    <row r="49" spans="3:13" x14ac:dyDescent="0.2">
      <c r="C49" s="88"/>
      <c r="D49" s="78"/>
      <c r="E49" s="78"/>
      <c r="F49" s="78"/>
      <c r="G49" s="78"/>
      <c r="H49" s="78"/>
      <c r="I49" s="78"/>
      <c r="J49" s="78"/>
      <c r="K49" s="78"/>
      <c r="L49" s="78"/>
      <c r="M49" s="78"/>
    </row>
    <row r="50" spans="3:13" x14ac:dyDescent="0.2">
      <c r="C50" s="88"/>
      <c r="D50" s="88"/>
      <c r="E50" s="88"/>
      <c r="F50" s="88"/>
      <c r="G50" s="88"/>
      <c r="H50" s="88"/>
      <c r="I50" s="88"/>
      <c r="J50" s="88"/>
      <c r="K50" s="88"/>
      <c r="L50" s="88"/>
      <c r="M50" s="88"/>
    </row>
    <row r="51" spans="3:13" x14ac:dyDescent="0.2">
      <c r="C51" s="149"/>
      <c r="D51" s="88"/>
      <c r="E51" s="88"/>
      <c r="F51" s="88"/>
      <c r="G51" s="88"/>
      <c r="H51" s="88"/>
      <c r="I51" s="88"/>
      <c r="J51" s="88"/>
      <c r="K51" s="88"/>
      <c r="L51" s="88"/>
      <c r="M51" s="88"/>
    </row>
    <row r="52" spans="3:13" x14ac:dyDescent="0.2">
      <c r="C52" s="148"/>
      <c r="D52" s="88"/>
      <c r="E52" s="88"/>
      <c r="F52" s="88"/>
      <c r="G52" s="88"/>
      <c r="H52" s="88"/>
      <c r="I52" s="88"/>
      <c r="J52" s="88"/>
      <c r="K52" s="88"/>
      <c r="L52" s="88"/>
      <c r="M52" s="88"/>
    </row>
    <row r="53" spans="3:13" s="21" customFormat="1" x14ac:dyDescent="0.2">
      <c r="C53" s="148"/>
      <c r="D53" s="88"/>
      <c r="E53" s="88"/>
      <c r="F53" s="88"/>
      <c r="G53" s="88"/>
      <c r="H53" s="88"/>
      <c r="I53" s="88"/>
      <c r="J53" s="88"/>
      <c r="K53" s="88"/>
      <c r="L53" s="88"/>
      <c r="M53" s="88"/>
    </row>
    <row r="54" spans="3:13" s="21" customFormat="1" x14ac:dyDescent="0.2">
      <c r="C54" s="148"/>
      <c r="D54" s="88"/>
      <c r="E54" s="88"/>
      <c r="F54" s="88"/>
      <c r="G54" s="88"/>
      <c r="H54" s="88"/>
      <c r="I54" s="88"/>
      <c r="J54" s="88"/>
      <c r="K54" s="88"/>
      <c r="L54" s="88"/>
      <c r="M54" s="88"/>
    </row>
    <row r="55" spans="3:13" x14ac:dyDescent="0.2">
      <c r="C55" s="88"/>
      <c r="D55" s="88"/>
      <c r="E55" s="88"/>
      <c r="F55" s="88"/>
      <c r="G55" s="88"/>
      <c r="H55" s="88"/>
      <c r="I55" s="88"/>
      <c r="J55" s="88"/>
      <c r="K55" s="88"/>
      <c r="L55" s="88"/>
      <c r="M55" s="88"/>
    </row>
    <row r="56" spans="3:13" x14ac:dyDescent="0.2">
      <c r="C56" s="88"/>
      <c r="D56" s="88"/>
      <c r="E56" s="88"/>
      <c r="F56" s="88"/>
      <c r="G56" s="88"/>
      <c r="H56" s="88"/>
      <c r="I56" s="88"/>
      <c r="J56" s="88"/>
      <c r="K56" s="88"/>
      <c r="L56" s="88"/>
      <c r="M56" s="88"/>
    </row>
    <row r="57" spans="3:13" x14ac:dyDescent="0.2">
      <c r="C57" s="88"/>
      <c r="D57" s="88"/>
      <c r="E57" s="88"/>
      <c r="F57" s="88"/>
      <c r="G57" s="88"/>
      <c r="H57" s="88"/>
      <c r="I57" s="88"/>
      <c r="J57" s="88"/>
      <c r="K57" s="88"/>
      <c r="L57" s="88"/>
      <c r="M57" s="88"/>
    </row>
    <row r="58" spans="3:13" x14ac:dyDescent="0.2">
      <c r="C58" s="88"/>
      <c r="D58" s="88"/>
      <c r="E58" s="88"/>
      <c r="F58" s="88"/>
      <c r="G58" s="88"/>
      <c r="H58" s="88"/>
      <c r="I58" s="88"/>
      <c r="J58" s="88"/>
      <c r="K58" s="88"/>
      <c r="L58" s="88"/>
      <c r="M58" s="88"/>
    </row>
    <row r="59" spans="3:13" x14ac:dyDescent="0.2">
      <c r="C59" s="88"/>
      <c r="D59" s="88"/>
      <c r="E59" s="88"/>
      <c r="F59" s="88"/>
      <c r="G59" s="88"/>
      <c r="H59" s="88"/>
      <c r="I59" s="88"/>
      <c r="J59" s="88"/>
      <c r="K59" s="88"/>
      <c r="L59" s="88"/>
      <c r="M59" s="88"/>
    </row>
    <row r="60" spans="3:13" x14ac:dyDescent="0.2">
      <c r="C60" s="88"/>
      <c r="D60" s="88"/>
      <c r="E60" s="88"/>
      <c r="F60" s="88"/>
      <c r="G60" s="88"/>
      <c r="H60" s="88"/>
      <c r="I60" s="88"/>
      <c r="J60" s="88"/>
      <c r="K60" s="88"/>
      <c r="L60" s="88"/>
      <c r="M60" s="88"/>
    </row>
    <row r="61" spans="3:13" x14ac:dyDescent="0.2">
      <c r="C61" s="88"/>
      <c r="D61" s="88"/>
      <c r="E61" s="88"/>
      <c r="F61" s="88"/>
      <c r="G61" s="88"/>
      <c r="H61" s="88"/>
      <c r="I61" s="88"/>
      <c r="J61" s="88"/>
      <c r="K61" s="88"/>
      <c r="L61" s="88"/>
      <c r="M61" s="88"/>
    </row>
    <row r="62" spans="3:13" x14ac:dyDescent="0.2">
      <c r="C62" s="88"/>
      <c r="D62" s="88"/>
      <c r="E62" s="88"/>
      <c r="F62" s="88"/>
      <c r="G62" s="88"/>
      <c r="H62" s="88"/>
      <c r="I62" s="88"/>
      <c r="J62" s="88"/>
      <c r="K62" s="88"/>
      <c r="L62" s="88"/>
      <c r="M62" s="88"/>
    </row>
    <row r="63" spans="3:13" x14ac:dyDescent="0.2">
      <c r="C63" s="88"/>
      <c r="D63" s="88"/>
      <c r="E63" s="88"/>
      <c r="F63" s="88"/>
      <c r="G63" s="88"/>
      <c r="H63" s="88"/>
      <c r="I63" s="88"/>
      <c r="J63" s="88"/>
      <c r="K63" s="88"/>
      <c r="L63" s="88"/>
      <c r="M63" s="88"/>
    </row>
    <row r="64" spans="3:13" x14ac:dyDescent="0.2">
      <c r="C64" s="88"/>
      <c r="D64" s="88"/>
      <c r="E64" s="88"/>
      <c r="F64" s="88"/>
      <c r="G64" s="88"/>
      <c r="H64" s="88"/>
      <c r="I64" s="88"/>
      <c r="J64" s="88"/>
      <c r="K64" s="88"/>
      <c r="L64" s="88"/>
      <c r="M64" s="88"/>
    </row>
    <row r="65" spans="7:13" x14ac:dyDescent="0.2">
      <c r="G65" s="88"/>
      <c r="H65" s="88"/>
      <c r="I65" s="88"/>
      <c r="J65" s="88"/>
      <c r="K65" s="88"/>
      <c r="L65" s="88"/>
      <c r="M65" s="88"/>
    </row>
  </sheetData>
  <mergeCells count="3">
    <mergeCell ref="E4:G4"/>
    <mergeCell ref="H4:I4"/>
    <mergeCell ref="J4:M4"/>
  </mergeCells>
  <conditionalFormatting sqref="J6:M14">
    <cfRule type="cellIs" dxfId="4" priority="10" operator="between">
      <formula>0</formula>
      <formula>0.05</formula>
    </cfRule>
  </conditionalFormatting>
  <hyperlinks>
    <hyperlink ref="A1" location="Contents!A1" display="Contents" xr:uid="{00000000-0004-0000-1300-000000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BC5B5-9895-4A27-A447-2E36DB2E5026}">
  <dimension ref="B2:F53"/>
  <sheetViews>
    <sheetView showGridLines="0" workbookViewId="0"/>
  </sheetViews>
  <sheetFormatPr defaultRowHeight="12.75" x14ac:dyDescent="0.2"/>
  <cols>
    <col min="1" max="3" width="9.140625" style="32"/>
    <col min="4" max="4" width="4.140625" style="32" customWidth="1"/>
    <col min="5" max="16384" width="9.140625" style="32"/>
  </cols>
  <sheetData>
    <row r="2" spans="2:6" ht="18.75" x14ac:dyDescent="0.3">
      <c r="B2" s="318" t="s">
        <v>292</v>
      </c>
    </row>
    <row r="3" spans="2:6" x14ac:dyDescent="0.2">
      <c r="B3" s="35"/>
    </row>
    <row r="4" spans="2:6" ht="15.75" x14ac:dyDescent="0.25">
      <c r="B4" s="34" t="s">
        <v>293</v>
      </c>
      <c r="C4" s="319"/>
    </row>
    <row r="6" spans="2:6" x14ac:dyDescent="0.2">
      <c r="B6" s="320" t="s">
        <v>294</v>
      </c>
    </row>
    <row r="8" spans="2:6" ht="15.75" x14ac:dyDescent="0.25">
      <c r="B8" s="34" t="s">
        <v>24</v>
      </c>
      <c r="C8" s="35"/>
      <c r="F8" s="321"/>
    </row>
    <row r="9" spans="2:6" ht="15.75" x14ac:dyDescent="0.25">
      <c r="B9" s="34"/>
      <c r="C9" s="35"/>
      <c r="F9" s="321"/>
    </row>
    <row r="10" spans="2:6" x14ac:dyDescent="0.2">
      <c r="B10" s="322" t="s">
        <v>316</v>
      </c>
      <c r="C10" s="35"/>
      <c r="F10" s="321"/>
    </row>
    <row r="11" spans="2:6" x14ac:dyDescent="0.2">
      <c r="B11" s="323"/>
      <c r="C11" s="35"/>
    </row>
    <row r="12" spans="2:6" x14ac:dyDescent="0.2">
      <c r="B12" s="35" t="s">
        <v>295</v>
      </c>
      <c r="C12" s="35"/>
    </row>
    <row r="13" spans="2:6" x14ac:dyDescent="0.2">
      <c r="B13" s="35"/>
      <c r="C13" s="35"/>
    </row>
    <row r="14" spans="2:6" x14ac:dyDescent="0.2">
      <c r="B14" s="35"/>
      <c r="C14" s="324" t="s">
        <v>296</v>
      </c>
    </row>
    <row r="15" spans="2:6" x14ac:dyDescent="0.2">
      <c r="B15" s="35"/>
      <c r="C15" s="324" t="s">
        <v>297</v>
      </c>
    </row>
    <row r="16" spans="2:6" x14ac:dyDescent="0.2">
      <c r="B16" s="324"/>
      <c r="C16" s="324"/>
    </row>
    <row r="17" spans="2:3" x14ac:dyDescent="0.2">
      <c r="B17" s="324" t="s">
        <v>298</v>
      </c>
      <c r="C17" s="324"/>
    </row>
    <row r="18" spans="2:3" x14ac:dyDescent="0.2">
      <c r="B18" s="35" t="s">
        <v>299</v>
      </c>
      <c r="C18" s="35"/>
    </row>
    <row r="19" spans="2:3" x14ac:dyDescent="0.2">
      <c r="B19" s="35"/>
      <c r="C19" s="35"/>
    </row>
    <row r="20" spans="2:3" x14ac:dyDescent="0.2">
      <c r="B20" s="325" t="s">
        <v>309</v>
      </c>
      <c r="C20" s="35"/>
    </row>
    <row r="21" spans="2:3" x14ac:dyDescent="0.2">
      <c r="B21" s="325" t="s">
        <v>300</v>
      </c>
      <c r="C21" s="35"/>
    </row>
    <row r="22" spans="2:3" x14ac:dyDescent="0.2">
      <c r="B22" s="325"/>
      <c r="C22" s="35"/>
    </row>
    <row r="23" spans="2:3" x14ac:dyDescent="0.2">
      <c r="B23" s="322" t="s">
        <v>25</v>
      </c>
      <c r="C23" s="35"/>
    </row>
    <row r="24" spans="2:3" x14ac:dyDescent="0.2">
      <c r="B24" s="35" t="s">
        <v>301</v>
      </c>
      <c r="C24" s="35"/>
    </row>
    <row r="25" spans="2:3" x14ac:dyDescent="0.2">
      <c r="B25" s="35"/>
      <c r="C25" s="324" t="s">
        <v>302</v>
      </c>
    </row>
    <row r="26" spans="2:3" x14ac:dyDescent="0.2">
      <c r="B26" s="35"/>
      <c r="C26" s="324" t="s">
        <v>303</v>
      </c>
    </row>
    <row r="27" spans="2:3" x14ac:dyDescent="0.2">
      <c r="B27" s="35"/>
      <c r="C27" s="35"/>
    </row>
    <row r="28" spans="2:3" x14ac:dyDescent="0.2">
      <c r="B28" s="35" t="s">
        <v>321</v>
      </c>
      <c r="C28" s="35"/>
    </row>
    <row r="29" spans="2:3" x14ac:dyDescent="0.2">
      <c r="B29" s="325"/>
      <c r="C29" s="35"/>
    </row>
    <row r="30" spans="2:3" x14ac:dyDescent="0.2">
      <c r="B30" s="35" t="s">
        <v>307</v>
      </c>
      <c r="C30" s="35"/>
    </row>
    <row r="31" spans="2:3" x14ac:dyDescent="0.2">
      <c r="B31" s="35" t="s">
        <v>308</v>
      </c>
    </row>
    <row r="33" spans="2:6" ht="15.75" x14ac:dyDescent="0.25">
      <c r="B33" s="326" t="s">
        <v>26</v>
      </c>
    </row>
    <row r="34" spans="2:6" ht="15.75" x14ac:dyDescent="0.25">
      <c r="B34" s="326"/>
    </row>
    <row r="35" spans="2:6" x14ac:dyDescent="0.2">
      <c r="B35" s="321" t="s">
        <v>27</v>
      </c>
    </row>
    <row r="36" spans="2:6" x14ac:dyDescent="0.2">
      <c r="B36" s="78" t="s">
        <v>317</v>
      </c>
    </row>
    <row r="37" spans="2:6" x14ac:dyDescent="0.2">
      <c r="B37" s="88" t="s">
        <v>310</v>
      </c>
    </row>
    <row r="38" spans="2:6" x14ac:dyDescent="0.2">
      <c r="B38" s="320" t="s">
        <v>304</v>
      </c>
    </row>
    <row r="39" spans="2:6" x14ac:dyDescent="0.2">
      <c r="B39" s="320" t="s">
        <v>305</v>
      </c>
    </row>
    <row r="41" spans="2:6" x14ac:dyDescent="0.2">
      <c r="B41" s="321" t="s">
        <v>306</v>
      </c>
    </row>
    <row r="42" spans="2:6" x14ac:dyDescent="0.2">
      <c r="B42" s="78" t="s">
        <v>28</v>
      </c>
    </row>
    <row r="43" spans="2:6" x14ac:dyDescent="0.2">
      <c r="B43" s="320" t="s">
        <v>304</v>
      </c>
    </row>
    <row r="44" spans="2:6" x14ac:dyDescent="0.2">
      <c r="B44" s="320" t="s">
        <v>305</v>
      </c>
    </row>
    <row r="45" spans="2:6" x14ac:dyDescent="0.2">
      <c r="C45" s="93"/>
      <c r="D45" s="93"/>
      <c r="E45" s="141"/>
    </row>
    <row r="46" spans="2:6" ht="15.75" x14ac:dyDescent="0.25">
      <c r="B46" s="34" t="s">
        <v>29</v>
      </c>
      <c r="C46" s="141"/>
      <c r="D46" s="141"/>
      <c r="E46" s="141"/>
    </row>
    <row r="47" spans="2:6" x14ac:dyDescent="0.2">
      <c r="B47" s="35"/>
      <c r="F47" s="148"/>
    </row>
    <row r="48" spans="2:6" x14ac:dyDescent="0.2">
      <c r="B48" s="35" t="s">
        <v>30</v>
      </c>
    </row>
    <row r="49" spans="2:2" x14ac:dyDescent="0.2">
      <c r="B49" s="35" t="s">
        <v>31</v>
      </c>
    </row>
    <row r="51" spans="2:2" ht="15.75" x14ac:dyDescent="0.25">
      <c r="B51" s="34" t="s">
        <v>32</v>
      </c>
    </row>
    <row r="52" spans="2:2" x14ac:dyDescent="0.2">
      <c r="B52" s="35"/>
    </row>
    <row r="53" spans="2:2" x14ac:dyDescent="0.2">
      <c r="B53" s="35" t="s">
        <v>318</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FCB05-0336-4B24-AA86-E0F715C5C7E3}">
  <sheetPr codeName="Sheet21"/>
  <dimension ref="A1:Z66"/>
  <sheetViews>
    <sheetView showGridLines="0" workbookViewId="0"/>
  </sheetViews>
  <sheetFormatPr defaultColWidth="9.140625" defaultRowHeight="12.75" x14ac:dyDescent="0.2"/>
  <cols>
    <col min="1" max="2" width="9.140625" style="7"/>
    <col min="3" max="3" width="45.5703125" style="7" customWidth="1"/>
    <col min="4" max="4" width="22" style="7" bestFit="1" customWidth="1"/>
    <col min="5" max="5" width="20.42578125" style="7" bestFit="1" customWidth="1"/>
    <col min="6" max="6" width="21.42578125" style="7" customWidth="1"/>
    <col min="7" max="7" width="21.42578125" style="28" customWidth="1"/>
    <col min="8" max="9" width="21.28515625" style="7" customWidth="1"/>
    <col min="10" max="11" width="21.28515625" style="28" customWidth="1"/>
    <col min="12" max="16384" width="9.140625" style="7"/>
  </cols>
  <sheetData>
    <row r="1" spans="1:26" x14ac:dyDescent="0.2">
      <c r="A1" s="87" t="s">
        <v>33</v>
      </c>
      <c r="B1" s="88"/>
      <c r="C1" s="88"/>
      <c r="D1" s="88"/>
      <c r="E1" s="88"/>
      <c r="F1" s="88"/>
      <c r="G1" s="88"/>
      <c r="H1" s="88"/>
      <c r="I1" s="88"/>
      <c r="J1" s="88"/>
      <c r="K1" s="88"/>
      <c r="L1" s="88"/>
      <c r="M1" s="88"/>
      <c r="N1" s="88"/>
      <c r="O1" s="88"/>
      <c r="P1" s="88"/>
      <c r="Q1" s="88"/>
      <c r="R1" s="88"/>
      <c r="S1" s="88"/>
      <c r="T1" s="88"/>
      <c r="U1" s="88"/>
      <c r="V1" s="88"/>
      <c r="W1" s="88"/>
      <c r="X1" s="88"/>
      <c r="Y1" s="88"/>
      <c r="Z1" s="88"/>
    </row>
    <row r="2" spans="1:26" x14ac:dyDescent="0.2">
      <c r="A2" s="88"/>
      <c r="B2" s="88" t="s">
        <v>290</v>
      </c>
      <c r="C2" s="141"/>
      <c r="D2" s="88"/>
      <c r="E2" s="88"/>
      <c r="F2" s="88"/>
      <c r="G2" s="88"/>
      <c r="H2" s="88"/>
      <c r="I2" s="88"/>
      <c r="J2" s="88"/>
      <c r="K2" s="88"/>
      <c r="L2" s="88"/>
      <c r="M2" s="88"/>
      <c r="N2" s="88"/>
      <c r="O2" s="88"/>
      <c r="P2" s="88"/>
      <c r="Q2" s="90"/>
      <c r="R2" s="88"/>
      <c r="S2" s="88"/>
      <c r="T2" s="88"/>
      <c r="U2" s="88"/>
      <c r="V2" s="88"/>
      <c r="W2" s="88"/>
      <c r="X2" s="88"/>
      <c r="Y2" s="88"/>
      <c r="Z2" s="88"/>
    </row>
    <row r="3" spans="1:26" x14ac:dyDescent="0.2">
      <c r="A3" s="88"/>
      <c r="B3" s="189" t="s">
        <v>59</v>
      </c>
      <c r="C3" s="88"/>
      <c r="D3" s="88"/>
      <c r="E3" s="141"/>
      <c r="F3" s="88"/>
      <c r="G3" s="88"/>
      <c r="H3" s="88"/>
      <c r="I3" s="88"/>
      <c r="J3" s="88"/>
      <c r="K3" s="88"/>
      <c r="L3" s="88"/>
      <c r="M3" s="88"/>
      <c r="N3" s="88"/>
      <c r="O3" s="88"/>
      <c r="P3" s="88"/>
      <c r="Q3" s="88"/>
      <c r="R3" s="88"/>
      <c r="S3" s="88"/>
      <c r="T3" s="88"/>
      <c r="U3" s="88"/>
      <c r="V3" s="88"/>
      <c r="W3" s="88"/>
      <c r="X3" s="88"/>
      <c r="Y3" s="88"/>
      <c r="Z3" s="88"/>
    </row>
    <row r="4" spans="1:26" ht="12.6" customHeight="1" x14ac:dyDescent="0.2">
      <c r="A4" s="88"/>
      <c r="B4" s="88"/>
      <c r="C4" s="78"/>
      <c r="D4" s="78"/>
      <c r="E4" s="332" t="s">
        <v>333</v>
      </c>
      <c r="F4" s="333"/>
      <c r="G4" s="334"/>
      <c r="H4" s="331" t="s">
        <v>52</v>
      </c>
      <c r="I4" s="331"/>
      <c r="J4" s="331"/>
      <c r="K4" s="114"/>
      <c r="L4" s="94"/>
      <c r="M4" s="116"/>
      <c r="N4" s="116"/>
      <c r="O4" s="78"/>
      <c r="P4" s="78"/>
      <c r="Q4" s="343"/>
      <c r="R4" s="343"/>
      <c r="S4" s="88"/>
      <c r="T4" s="88"/>
      <c r="U4" s="93"/>
      <c r="V4" s="93"/>
      <c r="W4" s="93"/>
      <c r="X4" s="137"/>
      <c r="Y4" s="88"/>
      <c r="Z4" s="88"/>
    </row>
    <row r="5" spans="1:26" ht="28.5" customHeight="1" x14ac:dyDescent="0.2">
      <c r="A5" s="88"/>
      <c r="B5" s="88"/>
      <c r="C5" s="301"/>
      <c r="D5" s="301"/>
      <c r="E5" s="158">
        <v>2022</v>
      </c>
      <c r="F5" s="72">
        <v>2023</v>
      </c>
      <c r="G5" s="210">
        <v>2024</v>
      </c>
      <c r="H5" s="93" t="s">
        <v>245</v>
      </c>
      <c r="I5" s="72" t="s">
        <v>246</v>
      </c>
      <c r="J5" s="72" t="s">
        <v>247</v>
      </c>
      <c r="K5" s="93"/>
      <c r="L5" s="78"/>
      <c r="M5" s="78"/>
      <c r="N5" s="78"/>
      <c r="O5" s="78"/>
      <c r="P5" s="78"/>
      <c r="Q5" s="88"/>
      <c r="R5" s="88"/>
      <c r="S5" s="88"/>
      <c r="T5" s="88"/>
      <c r="U5" s="124"/>
      <c r="V5" s="196"/>
      <c r="W5" s="196"/>
      <c r="X5" s="88"/>
      <c r="Y5" s="88"/>
      <c r="Z5" s="88"/>
    </row>
    <row r="6" spans="1:26" ht="12.6" customHeight="1" x14ac:dyDescent="0.2">
      <c r="A6" s="88"/>
      <c r="B6" s="88"/>
      <c r="C6" s="117" t="s">
        <v>248</v>
      </c>
      <c r="D6" s="117" t="s">
        <v>73</v>
      </c>
      <c r="E6" s="96">
        <f>'Table 10'!H7-'Table 16'!E6</f>
        <v>-0.2923168927903026</v>
      </c>
      <c r="F6" s="97">
        <f>'Table 10'!I7-'Table 16'!F6</f>
        <v>-3.4333709869132534E-2</v>
      </c>
      <c r="G6" s="211">
        <f>'Table 10'!J7-'Table 16'!G6</f>
        <v>-1.3810074914768675</v>
      </c>
      <c r="H6" s="309">
        <v>1E-3</v>
      </c>
      <c r="I6" s="79">
        <v>0.67</v>
      </c>
      <c r="J6" s="79">
        <v>0</v>
      </c>
      <c r="K6" s="79"/>
      <c r="L6" s="78"/>
      <c r="M6" s="78"/>
      <c r="N6" s="78"/>
      <c r="O6" s="78"/>
      <c r="P6" s="78"/>
      <c r="Q6" s="310"/>
      <c r="R6" s="88"/>
      <c r="S6" s="88"/>
      <c r="T6" s="88"/>
      <c r="U6" s="124"/>
      <c r="V6" s="196"/>
      <c r="W6" s="196"/>
      <c r="X6" s="88"/>
      <c r="Y6" s="88"/>
      <c r="Z6" s="88"/>
    </row>
    <row r="7" spans="1:26" ht="12.6" customHeight="1" x14ac:dyDescent="0.2">
      <c r="A7" s="88"/>
      <c r="B7" s="88"/>
      <c r="C7" s="124" t="s">
        <v>248</v>
      </c>
      <c r="D7" s="303" t="s">
        <v>74</v>
      </c>
      <c r="E7" s="100">
        <f>'Table 10'!H8-'Table 16'!E7</f>
        <v>-0.10786595696111956</v>
      </c>
      <c r="F7" s="101">
        <f>'Table 10'!I8-'Table 16'!F7</f>
        <v>4.2252457844248248E-2</v>
      </c>
      <c r="G7" s="214">
        <f>'Table 10'!J8-'Table 16'!G7</f>
        <v>-1.4226603638338364</v>
      </c>
      <c r="H7" s="176">
        <v>0.17299999999999999</v>
      </c>
      <c r="I7" s="79">
        <v>0.51200000000000001</v>
      </c>
      <c r="J7" s="79">
        <v>0</v>
      </c>
      <c r="K7" s="79"/>
      <c r="L7" s="78"/>
      <c r="M7" s="78"/>
      <c r="N7" s="78"/>
      <c r="O7" s="78"/>
      <c r="P7" s="78"/>
      <c r="Q7" s="310"/>
      <c r="R7" s="310"/>
      <c r="S7" s="88"/>
      <c r="T7" s="88"/>
      <c r="U7" s="124"/>
      <c r="V7" s="196"/>
      <c r="W7" s="196"/>
      <c r="X7" s="88"/>
      <c r="Y7" s="88"/>
      <c r="Z7" s="88"/>
    </row>
    <row r="8" spans="1:26" ht="12.6" customHeight="1" x14ac:dyDescent="0.2">
      <c r="A8" s="88"/>
      <c r="B8" s="88"/>
      <c r="C8" s="124" t="s">
        <v>248</v>
      </c>
      <c r="D8" s="303" t="s">
        <v>75</v>
      </c>
      <c r="E8" s="100">
        <f>'Table 10'!H9-'Table 16'!E8</f>
        <v>-0.30822497295467421</v>
      </c>
      <c r="F8" s="101">
        <f>'Table 10'!I9-'Table 16'!F8</f>
        <v>-0.16382000401664687</v>
      </c>
      <c r="G8" s="214">
        <f>'Table 10'!J9-'Table 16'!G8</f>
        <v>-1.5822717198432983</v>
      </c>
      <c r="H8" s="176">
        <v>0</v>
      </c>
      <c r="I8" s="79">
        <v>2E-3</v>
      </c>
      <c r="J8" s="79">
        <v>0</v>
      </c>
      <c r="K8" s="79"/>
      <c r="L8" s="78"/>
      <c r="M8" s="78"/>
      <c r="N8" s="78"/>
      <c r="O8" s="78"/>
      <c r="P8" s="78"/>
      <c r="Q8" s="310"/>
      <c r="R8" s="88"/>
      <c r="S8" s="88"/>
      <c r="T8" s="88"/>
      <c r="U8" s="124"/>
      <c r="V8" s="196"/>
      <c r="W8" s="196"/>
      <c r="X8" s="88"/>
      <c r="Y8" s="88"/>
      <c r="Z8" s="88"/>
    </row>
    <row r="9" spans="1:26" ht="12.6" customHeight="1" x14ac:dyDescent="0.2">
      <c r="A9" s="88"/>
      <c r="B9" s="88"/>
      <c r="C9" s="124" t="s">
        <v>248</v>
      </c>
      <c r="D9" s="303" t="s">
        <v>76</v>
      </c>
      <c r="E9" s="100">
        <f>'Table 10'!H10-'Table 16'!E9</f>
        <v>2.3451461184493816E-2</v>
      </c>
      <c r="F9" s="101">
        <f>'Table 10'!I10-'Table 16'!F9</f>
        <v>0.23530710844762748</v>
      </c>
      <c r="G9" s="214">
        <f>'Table 10'!J10-'Table 16'!G9</f>
        <v>-1.234505537457868</v>
      </c>
      <c r="H9" s="176">
        <v>0.73499999999999999</v>
      </c>
      <c r="I9" s="79">
        <v>7.0000000000000001E-3</v>
      </c>
      <c r="J9" s="79">
        <v>0</v>
      </c>
      <c r="K9" s="79"/>
      <c r="L9" s="78"/>
      <c r="M9" s="78"/>
      <c r="N9" s="78"/>
      <c r="O9" s="78"/>
      <c r="P9" s="78"/>
      <c r="Q9" s="310"/>
      <c r="R9" s="88"/>
      <c r="S9" s="88"/>
      <c r="T9" s="88"/>
      <c r="U9" s="124"/>
      <c r="V9" s="196"/>
      <c r="W9" s="196"/>
      <c r="X9" s="88"/>
      <c r="Y9" s="88"/>
      <c r="Z9" s="88"/>
    </row>
    <row r="10" spans="1:26" ht="12.6" customHeight="1" x14ac:dyDescent="0.2">
      <c r="A10" s="88"/>
      <c r="B10" s="88"/>
      <c r="C10" s="124" t="s">
        <v>248</v>
      </c>
      <c r="D10" s="303" t="s">
        <v>77</v>
      </c>
      <c r="E10" s="100">
        <f>'Table 10'!H11-'Table 16'!E10</f>
        <v>-9.5097112748679713E-2</v>
      </c>
      <c r="F10" s="101">
        <f>'Table 10'!I11-'Table 16'!F10</f>
        <v>-7.5895564224648382E-3</v>
      </c>
      <c r="G10" s="214">
        <f>'Table 10'!J11-'Table 16'!G10</f>
        <v>-1.196317411803661</v>
      </c>
      <c r="H10" s="176">
        <v>0.152</v>
      </c>
      <c r="I10" s="79">
        <v>0.91</v>
      </c>
      <c r="J10" s="79">
        <v>0</v>
      </c>
      <c r="K10" s="79"/>
      <c r="L10" s="78"/>
      <c r="M10" s="78"/>
      <c r="N10" s="78"/>
      <c r="O10" s="78"/>
      <c r="P10" s="78"/>
      <c r="Q10" s="310"/>
      <c r="R10" s="88"/>
      <c r="S10" s="88"/>
      <c r="T10" s="88"/>
      <c r="U10" s="124"/>
      <c r="V10" s="196"/>
      <c r="W10" s="196"/>
      <c r="X10" s="88"/>
      <c r="Y10" s="88"/>
      <c r="Z10" s="88"/>
    </row>
    <row r="11" spans="1:26" ht="12.6" customHeight="1" x14ac:dyDescent="0.2">
      <c r="A11" s="88"/>
      <c r="B11" s="88"/>
      <c r="C11" s="124" t="s">
        <v>248</v>
      </c>
      <c r="D11" s="303" t="s">
        <v>78</v>
      </c>
      <c r="E11" s="100">
        <f>'Table 10'!H12-'Table 16'!E11</f>
        <v>0.45360929561552421</v>
      </c>
      <c r="F11" s="101">
        <f>'Table 10'!I12-'Table 16'!F11</f>
        <v>0.49682674714021058</v>
      </c>
      <c r="G11" s="214">
        <f>'Table 10'!J12-'Table 16'!G11</f>
        <v>-1.0043140848272056</v>
      </c>
      <c r="H11" s="176">
        <v>0</v>
      </c>
      <c r="I11" s="79">
        <v>0</v>
      </c>
      <c r="J11" s="79">
        <v>0</v>
      </c>
      <c r="K11" s="79"/>
      <c r="L11" s="78"/>
      <c r="M11" s="78"/>
      <c r="N11" s="78"/>
      <c r="O11" s="78"/>
      <c r="P11" s="78"/>
      <c r="Q11" s="310"/>
      <c r="R11" s="88"/>
      <c r="S11" s="88"/>
      <c r="T11" s="88"/>
      <c r="U11" s="124"/>
      <c r="V11" s="196"/>
      <c r="W11" s="196"/>
      <c r="X11" s="88"/>
      <c r="Y11" s="88"/>
      <c r="Z11" s="88"/>
    </row>
    <row r="12" spans="1:26" ht="12.6" customHeight="1" x14ac:dyDescent="0.2">
      <c r="A12" s="88"/>
      <c r="B12" s="88"/>
      <c r="C12" s="124" t="s">
        <v>248</v>
      </c>
      <c r="D12" s="303" t="s">
        <v>79</v>
      </c>
      <c r="E12" s="100">
        <f>'Table 10'!H13-'Table 16'!E12</f>
        <v>1.2321018799314141</v>
      </c>
      <c r="F12" s="101">
        <f>'Table 10'!I13-'Table 16'!F12</f>
        <v>1.2578470775930528</v>
      </c>
      <c r="G12" s="214">
        <f>'Table 10'!J13-'Table 16'!G12</f>
        <v>-0.5415519686889656</v>
      </c>
      <c r="H12" s="176">
        <v>0</v>
      </c>
      <c r="I12" s="79">
        <v>0</v>
      </c>
      <c r="J12" s="79">
        <v>0</v>
      </c>
      <c r="K12" s="79"/>
      <c r="L12" s="78"/>
      <c r="M12" s="78"/>
      <c r="N12" s="78"/>
      <c r="O12" s="78"/>
      <c r="P12" s="78"/>
      <c r="Q12" s="310"/>
      <c r="R12" s="88"/>
      <c r="S12" s="88"/>
      <c r="T12" s="88"/>
      <c r="U12" s="124"/>
      <c r="V12" s="196"/>
      <c r="W12" s="196"/>
      <c r="X12" s="88"/>
      <c r="Y12" s="88"/>
      <c r="Z12" s="88"/>
    </row>
    <row r="13" spans="1:26" ht="12.6" customHeight="1" x14ac:dyDescent="0.2">
      <c r="A13" s="88"/>
      <c r="B13" s="88"/>
      <c r="C13" s="124" t="s">
        <v>248</v>
      </c>
      <c r="D13" s="303" t="s">
        <v>80</v>
      </c>
      <c r="E13" s="100">
        <f>'Table 10'!H14-'Table 16'!E13</f>
        <v>0.66343772153091862</v>
      </c>
      <c r="F13" s="101">
        <f>'Table 10'!I14-'Table 16'!F13</f>
        <v>0.63363103439583135</v>
      </c>
      <c r="G13" s="214">
        <f>'Table 10'!J14-'Table 16'!G13</f>
        <v>-1.0392918056346758</v>
      </c>
      <c r="H13" s="176">
        <v>0</v>
      </c>
      <c r="I13" s="79">
        <v>0</v>
      </c>
      <c r="J13" s="79">
        <v>0</v>
      </c>
      <c r="K13" s="79"/>
      <c r="L13" s="78"/>
      <c r="M13" s="78"/>
      <c r="N13" s="78"/>
      <c r="O13" s="78"/>
      <c r="P13" s="78"/>
      <c r="Q13" s="310"/>
      <c r="R13" s="88"/>
      <c r="S13" s="88"/>
      <c r="T13" s="88"/>
      <c r="U13" s="124"/>
      <c r="V13" s="196"/>
      <c r="W13" s="196"/>
      <c r="X13" s="88"/>
      <c r="Y13" s="88"/>
      <c r="Z13" s="88"/>
    </row>
    <row r="14" spans="1:26" ht="12.6" customHeight="1" x14ac:dyDescent="0.2">
      <c r="A14" s="88"/>
      <c r="B14" s="88"/>
      <c r="C14" s="190" t="s">
        <v>248</v>
      </c>
      <c r="D14" s="303" t="s">
        <v>81</v>
      </c>
      <c r="E14" s="207">
        <f>'Table 10'!H15-'Table 16'!E14</f>
        <v>-8.386539169394247E-3</v>
      </c>
      <c r="F14" s="208">
        <f>'Table 10'!I15-'Table 16'!F14</f>
        <v>0.3070961763752722</v>
      </c>
      <c r="G14" s="218">
        <f>'Table 10'!J15-'Table 16'!G14</f>
        <v>-0.87215460069455286</v>
      </c>
      <c r="H14" s="176">
        <v>0.84599999999999997</v>
      </c>
      <c r="I14" s="76">
        <v>0</v>
      </c>
      <c r="J14" s="76">
        <v>0</v>
      </c>
      <c r="K14" s="79"/>
      <c r="L14" s="78"/>
      <c r="M14" s="78"/>
      <c r="N14" s="78"/>
      <c r="O14" s="78"/>
      <c r="P14" s="78"/>
      <c r="Q14" s="310"/>
      <c r="R14" s="88"/>
      <c r="S14" s="88"/>
      <c r="T14" s="88"/>
      <c r="U14" s="124"/>
      <c r="V14" s="196"/>
      <c r="W14" s="196"/>
      <c r="X14" s="88"/>
      <c r="Y14" s="88"/>
      <c r="Z14" s="88"/>
    </row>
    <row r="15" spans="1:26" ht="12.6" customHeight="1" x14ac:dyDescent="0.2">
      <c r="A15" s="88"/>
      <c r="B15" s="88"/>
      <c r="C15" s="95" t="s">
        <v>249</v>
      </c>
      <c r="D15" s="117" t="s">
        <v>73</v>
      </c>
      <c r="E15" s="96">
        <f>'Table 10'!H16-'Table 16'!E15</f>
        <v>-0.84999999999999964</v>
      </c>
      <c r="F15" s="97">
        <f>'Table 10'!I16-'Table 16'!F15</f>
        <v>-0.49000000000000021</v>
      </c>
      <c r="G15" s="211">
        <f>'Table 10'!J16-'Table 16'!G15</f>
        <v>-1.7000000000000002</v>
      </c>
      <c r="H15" s="311"/>
      <c r="I15" s="88"/>
      <c r="J15" s="88"/>
      <c r="K15" s="88"/>
      <c r="L15" s="78"/>
      <c r="M15" s="78"/>
      <c r="N15" s="78"/>
      <c r="O15" s="78"/>
      <c r="P15" s="78"/>
      <c r="Q15" s="310"/>
      <c r="R15" s="88"/>
      <c r="S15" s="88"/>
      <c r="T15" s="88"/>
      <c r="U15" s="124"/>
      <c r="V15" s="196"/>
      <c r="W15" s="196"/>
      <c r="X15" s="88"/>
      <c r="Y15" s="88"/>
      <c r="Z15" s="88"/>
    </row>
    <row r="16" spans="1:26" ht="12.6" customHeight="1" x14ac:dyDescent="0.2">
      <c r="A16" s="88"/>
      <c r="B16" s="88"/>
      <c r="C16" s="99" t="s">
        <v>249</v>
      </c>
      <c r="D16" s="303" t="s">
        <v>74</v>
      </c>
      <c r="E16" s="100">
        <f>'Table 10'!H17-'Table 16'!E16</f>
        <v>-0.48000000000000043</v>
      </c>
      <c r="F16" s="101">
        <f>'Table 10'!I17-'Table 16'!F16</f>
        <v>-0.42999999999999972</v>
      </c>
      <c r="G16" s="214">
        <f>'Table 10'!J17-'Table 16'!G16</f>
        <v>-1.7000000000000002</v>
      </c>
      <c r="H16" s="312"/>
      <c r="I16" s="78"/>
      <c r="J16" s="78"/>
      <c r="K16" s="78"/>
      <c r="L16" s="78"/>
      <c r="M16" s="78"/>
      <c r="N16" s="78"/>
      <c r="O16" s="78"/>
      <c r="P16" s="78"/>
      <c r="Q16" s="310"/>
      <c r="R16" s="88"/>
      <c r="S16" s="88"/>
      <c r="T16" s="88"/>
      <c r="U16" s="124"/>
      <c r="V16" s="196"/>
      <c r="W16" s="196"/>
      <c r="X16" s="88"/>
      <c r="Y16" s="88"/>
      <c r="Z16" s="88"/>
    </row>
    <row r="17" spans="3:26" ht="12.6" customHeight="1" x14ac:dyDescent="0.2">
      <c r="C17" s="99" t="s">
        <v>249</v>
      </c>
      <c r="D17" s="303" t="s">
        <v>75</v>
      </c>
      <c r="E17" s="100">
        <f>'Table 10'!H18-'Table 16'!E17</f>
        <v>-0.70000000000000018</v>
      </c>
      <c r="F17" s="101">
        <f>'Table 10'!I18-'Table 16'!F17</f>
        <v>-0.57000000000000028</v>
      </c>
      <c r="G17" s="214">
        <f>'Table 10'!J18-'Table 16'!G17</f>
        <v>-1.9100000000000001</v>
      </c>
      <c r="H17" s="312"/>
      <c r="I17" s="78"/>
      <c r="J17" s="78"/>
      <c r="K17" s="78"/>
      <c r="L17" s="78"/>
      <c r="M17" s="78"/>
      <c r="N17" s="78"/>
      <c r="O17" s="78"/>
      <c r="P17" s="78"/>
      <c r="Q17" s="310"/>
      <c r="R17" s="88"/>
      <c r="S17" s="88"/>
      <c r="T17" s="88"/>
      <c r="U17" s="124"/>
      <c r="V17" s="196"/>
      <c r="W17" s="196"/>
      <c r="X17" s="88"/>
      <c r="Y17" s="88"/>
      <c r="Z17" s="88"/>
    </row>
    <row r="18" spans="3:26" ht="12.6" customHeight="1" x14ac:dyDescent="0.2">
      <c r="C18" s="99" t="s">
        <v>249</v>
      </c>
      <c r="D18" s="303" t="s">
        <v>76</v>
      </c>
      <c r="E18" s="100">
        <f>'Table 10'!H19-'Table 16'!E18</f>
        <v>-0.37999999999999989</v>
      </c>
      <c r="F18" s="101">
        <f>'Table 10'!I19-'Table 16'!F18</f>
        <v>-0.35999999999999943</v>
      </c>
      <c r="G18" s="214">
        <f>'Table 10'!J19-'Table 16'!G18</f>
        <v>-1.6900000000000004</v>
      </c>
      <c r="H18" s="312"/>
      <c r="I18" s="78"/>
      <c r="J18" s="78"/>
      <c r="K18" s="78"/>
      <c r="L18" s="78"/>
      <c r="M18" s="78"/>
      <c r="N18" s="78"/>
      <c r="O18" s="78"/>
      <c r="P18" s="78"/>
      <c r="Q18" s="310"/>
      <c r="R18" s="88"/>
      <c r="S18" s="88"/>
      <c r="T18" s="88"/>
      <c r="U18" s="124"/>
      <c r="V18" s="196"/>
      <c r="W18" s="196"/>
      <c r="X18" s="88"/>
      <c r="Y18" s="88"/>
      <c r="Z18" s="88"/>
    </row>
    <row r="19" spans="3:26" ht="12.6" customHeight="1" x14ac:dyDescent="0.2">
      <c r="C19" s="99" t="s">
        <v>249</v>
      </c>
      <c r="D19" s="303" t="s">
        <v>77</v>
      </c>
      <c r="E19" s="100">
        <f>'Table 10'!H20-'Table 16'!E19</f>
        <v>-0.49000000000000021</v>
      </c>
      <c r="F19" s="101">
        <f>'Table 10'!I20-'Table 16'!F19</f>
        <v>-0.29999999999999982</v>
      </c>
      <c r="G19" s="214">
        <f>'Table 10'!J20-'Table 16'!G19</f>
        <v>-1.58</v>
      </c>
      <c r="H19" s="312"/>
      <c r="I19" s="78"/>
      <c r="J19" s="78"/>
      <c r="K19" s="78"/>
      <c r="L19" s="78"/>
      <c r="M19" s="78"/>
      <c r="N19" s="78"/>
      <c r="O19" s="78"/>
      <c r="P19" s="78"/>
      <c r="Q19" s="310"/>
      <c r="R19" s="88"/>
      <c r="S19" s="88"/>
      <c r="T19" s="88"/>
      <c r="U19" s="124"/>
      <c r="V19" s="196"/>
      <c r="W19" s="196"/>
      <c r="X19" s="88"/>
      <c r="Y19" s="88"/>
      <c r="Z19" s="88"/>
    </row>
    <row r="20" spans="3:26" ht="12.6" customHeight="1" x14ac:dyDescent="0.2">
      <c r="C20" s="99" t="s">
        <v>249</v>
      </c>
      <c r="D20" s="303" t="s">
        <v>78</v>
      </c>
      <c r="E20" s="100">
        <f>'Table 10'!H21-'Table 16'!E20</f>
        <v>4.9999999999999822E-2</v>
      </c>
      <c r="F20" s="101">
        <f>'Table 10'!I21-'Table 16'!F20</f>
        <v>0.32000000000000028</v>
      </c>
      <c r="G20" s="214">
        <f>'Table 10'!J21-'Table 16'!G20</f>
        <v>-1.4000000000000004</v>
      </c>
      <c r="H20" s="312"/>
      <c r="I20" s="78"/>
      <c r="J20" s="78"/>
      <c r="K20" s="78"/>
      <c r="L20" s="78"/>
      <c r="M20" s="78"/>
      <c r="N20" s="78"/>
      <c r="O20" s="78"/>
      <c r="P20" s="78"/>
      <c r="Q20" s="310"/>
      <c r="R20" s="88"/>
      <c r="S20" s="88"/>
      <c r="T20" s="88"/>
      <c r="U20" s="124"/>
      <c r="V20" s="196"/>
      <c r="W20" s="196"/>
      <c r="X20" s="88"/>
      <c r="Y20" s="88"/>
      <c r="Z20" s="88"/>
    </row>
    <row r="21" spans="3:26" ht="12.6" customHeight="1" x14ac:dyDescent="0.2">
      <c r="C21" s="99" t="s">
        <v>249</v>
      </c>
      <c r="D21" s="303" t="s">
        <v>79</v>
      </c>
      <c r="E21" s="100">
        <f>'Table 10'!H22-'Table 16'!E21</f>
        <v>0.96999999999999975</v>
      </c>
      <c r="F21" s="101">
        <f>'Table 10'!I22-'Table 16'!F21</f>
        <v>0.70000000000000018</v>
      </c>
      <c r="G21" s="214">
        <f>'Table 10'!J22-'Table 16'!G21</f>
        <v>-1</v>
      </c>
      <c r="H21" s="312"/>
      <c r="I21" s="78"/>
      <c r="J21" s="78"/>
      <c r="K21" s="78"/>
      <c r="L21" s="78"/>
      <c r="M21" s="78"/>
      <c r="N21" s="78"/>
      <c r="O21" s="78"/>
      <c r="P21" s="78"/>
      <c r="Q21" s="310"/>
      <c r="R21" s="88"/>
      <c r="S21" s="88"/>
      <c r="T21" s="88"/>
      <c r="U21" s="124"/>
      <c r="V21" s="196"/>
      <c r="W21" s="196"/>
      <c r="X21" s="88"/>
      <c r="Y21" s="88"/>
      <c r="Z21" s="88"/>
    </row>
    <row r="22" spans="3:26" ht="12.6" customHeight="1" x14ac:dyDescent="0.2">
      <c r="C22" s="99" t="s">
        <v>249</v>
      </c>
      <c r="D22" s="303" t="s">
        <v>80</v>
      </c>
      <c r="E22" s="100">
        <f>'Table 10'!H23-'Table 16'!E22</f>
        <v>0.28000000000000025</v>
      </c>
      <c r="F22" s="101">
        <f>'Table 10'!I23-'Table 16'!F22</f>
        <v>0.12000000000000011</v>
      </c>
      <c r="G22" s="214">
        <f>'Table 10'!J23-'Table 16'!G22</f>
        <v>-1.3499999999999996</v>
      </c>
      <c r="H22" s="312"/>
      <c r="I22" s="78"/>
      <c r="J22" s="78"/>
      <c r="K22" s="78"/>
      <c r="L22" s="78"/>
      <c r="M22" s="78"/>
      <c r="N22" s="78"/>
      <c r="O22" s="78"/>
      <c r="P22" s="78"/>
      <c r="Q22" s="310"/>
      <c r="R22" s="88"/>
      <c r="S22" s="88"/>
      <c r="T22" s="88"/>
      <c r="U22" s="124"/>
      <c r="V22" s="196"/>
      <c r="W22" s="196"/>
      <c r="X22" s="88"/>
      <c r="Y22" s="88"/>
      <c r="Z22" s="88"/>
    </row>
    <row r="23" spans="3:26" x14ac:dyDescent="0.2">
      <c r="C23" s="313" t="s">
        <v>249</v>
      </c>
      <c r="D23" s="303" t="s">
        <v>81</v>
      </c>
      <c r="E23" s="207">
        <f>'Table 10'!H24-'Table 16'!E23</f>
        <v>-0.28000000000000025</v>
      </c>
      <c r="F23" s="208">
        <f>'Table 10'!I24-'Table 16'!F23</f>
        <v>4.0000000000000036E-2</v>
      </c>
      <c r="G23" s="218">
        <f>'Table 10'!J24-'Table 16'!G23</f>
        <v>-1.2000000000000002</v>
      </c>
      <c r="H23" s="312"/>
      <c r="I23" s="78"/>
      <c r="J23" s="78"/>
      <c r="K23" s="78"/>
      <c r="L23" s="78"/>
      <c r="M23" s="78"/>
      <c r="N23" s="78"/>
      <c r="O23" s="78"/>
      <c r="P23" s="78"/>
      <c r="Q23" s="310"/>
      <c r="R23" s="88"/>
      <c r="S23" s="88"/>
      <c r="T23" s="88"/>
      <c r="U23" s="88"/>
      <c r="V23" s="88"/>
      <c r="W23" s="88"/>
      <c r="X23" s="88"/>
      <c r="Y23" s="88"/>
      <c r="Z23" s="88"/>
    </row>
    <row r="24" spans="3:26" x14ac:dyDescent="0.2">
      <c r="C24" s="117" t="s">
        <v>48</v>
      </c>
      <c r="D24" s="117" t="s">
        <v>73</v>
      </c>
      <c r="E24" s="108">
        <v>347</v>
      </c>
      <c r="F24" s="109">
        <v>295</v>
      </c>
      <c r="G24" s="109">
        <v>200</v>
      </c>
      <c r="H24" s="312"/>
      <c r="I24" s="78"/>
      <c r="J24" s="78"/>
      <c r="K24" s="78"/>
      <c r="L24" s="78"/>
      <c r="M24" s="78"/>
      <c r="N24" s="78"/>
      <c r="O24" s="78"/>
      <c r="P24" s="78"/>
      <c r="Q24" s="88"/>
      <c r="R24" s="88"/>
      <c r="S24" s="88"/>
      <c r="T24" s="88"/>
      <c r="U24" s="88"/>
      <c r="V24" s="88"/>
      <c r="W24" s="88"/>
      <c r="X24" s="88"/>
      <c r="Y24" s="88"/>
      <c r="Z24" s="88"/>
    </row>
    <row r="25" spans="3:26" x14ac:dyDescent="0.2">
      <c r="C25" s="303" t="s">
        <v>48</v>
      </c>
      <c r="D25" s="303" t="s">
        <v>74</v>
      </c>
      <c r="E25" s="108">
        <v>1060</v>
      </c>
      <c r="F25" s="109">
        <v>895</v>
      </c>
      <c r="G25" s="109">
        <v>661</v>
      </c>
      <c r="H25" s="312"/>
      <c r="I25" s="78"/>
      <c r="J25" s="78"/>
      <c r="K25" s="78"/>
      <c r="L25" s="78"/>
      <c r="M25" s="78"/>
      <c r="N25" s="78"/>
      <c r="O25" s="78"/>
      <c r="P25" s="78"/>
      <c r="Q25" s="88"/>
      <c r="R25" s="88"/>
      <c r="S25" s="88"/>
      <c r="T25" s="88"/>
      <c r="U25" s="88"/>
      <c r="V25" s="88"/>
      <c r="W25" s="88"/>
      <c r="X25" s="88"/>
      <c r="Y25" s="88"/>
      <c r="Z25" s="88"/>
    </row>
    <row r="26" spans="3:26" x14ac:dyDescent="0.2">
      <c r="C26" s="303" t="s">
        <v>48</v>
      </c>
      <c r="D26" s="303" t="s">
        <v>75</v>
      </c>
      <c r="E26" s="108">
        <v>836</v>
      </c>
      <c r="F26" s="109">
        <v>769</v>
      </c>
      <c r="G26" s="109">
        <v>595</v>
      </c>
      <c r="H26" s="312"/>
      <c r="I26" s="78"/>
      <c r="J26" s="78"/>
      <c r="K26" s="78"/>
      <c r="L26" s="78"/>
      <c r="M26" s="78"/>
      <c r="N26" s="78"/>
      <c r="O26" s="78"/>
      <c r="P26" s="78"/>
      <c r="Q26" s="88"/>
      <c r="R26" s="88"/>
      <c r="S26" s="88"/>
      <c r="T26" s="88"/>
      <c r="U26" s="88"/>
      <c r="V26" s="88"/>
      <c r="W26" s="88"/>
      <c r="X26" s="88"/>
      <c r="Y26" s="88"/>
      <c r="Z26" s="88"/>
    </row>
    <row r="27" spans="3:26" x14ac:dyDescent="0.2">
      <c r="C27" s="303" t="s">
        <v>48</v>
      </c>
      <c r="D27" s="303" t="s">
        <v>76</v>
      </c>
      <c r="E27" s="108">
        <v>808</v>
      </c>
      <c r="F27" s="109">
        <v>798</v>
      </c>
      <c r="G27" s="109">
        <v>522</v>
      </c>
      <c r="H27" s="312"/>
      <c r="I27" s="78"/>
      <c r="J27" s="78"/>
      <c r="K27" s="78"/>
      <c r="L27" s="78"/>
      <c r="M27" s="78"/>
      <c r="N27" s="78"/>
      <c r="O27" s="78"/>
      <c r="P27" s="78"/>
      <c r="Q27" s="88"/>
      <c r="R27" s="88"/>
      <c r="S27" s="88"/>
      <c r="T27" s="88"/>
      <c r="U27" s="88"/>
      <c r="V27" s="88"/>
      <c r="W27" s="88"/>
      <c r="X27" s="88"/>
      <c r="Y27" s="88"/>
      <c r="Z27" s="88"/>
    </row>
    <row r="28" spans="3:26" x14ac:dyDescent="0.2">
      <c r="C28" s="303" t="s">
        <v>48</v>
      </c>
      <c r="D28" s="303" t="s">
        <v>77</v>
      </c>
      <c r="E28" s="108">
        <v>746</v>
      </c>
      <c r="F28" s="109">
        <v>731</v>
      </c>
      <c r="G28" s="109">
        <v>547</v>
      </c>
      <c r="H28" s="312"/>
      <c r="I28" s="78"/>
      <c r="J28" s="78"/>
      <c r="K28" s="78"/>
      <c r="L28" s="78"/>
      <c r="M28" s="78"/>
      <c r="N28" s="78"/>
      <c r="O28" s="78"/>
      <c r="P28" s="78"/>
      <c r="Q28" s="78"/>
      <c r="R28" s="78"/>
      <c r="S28" s="88"/>
      <c r="T28" s="88"/>
      <c r="U28" s="88"/>
      <c r="V28" s="88"/>
      <c r="W28" s="88"/>
      <c r="X28" s="88"/>
      <c r="Y28" s="88"/>
      <c r="Z28" s="88"/>
    </row>
    <row r="29" spans="3:26" x14ac:dyDescent="0.2">
      <c r="C29" s="303" t="s">
        <v>48</v>
      </c>
      <c r="D29" s="303" t="s">
        <v>78</v>
      </c>
      <c r="E29" s="108">
        <v>1014</v>
      </c>
      <c r="F29" s="109">
        <v>998</v>
      </c>
      <c r="G29" s="109">
        <v>944</v>
      </c>
      <c r="H29" s="312"/>
      <c r="I29" s="78"/>
      <c r="J29" s="78"/>
      <c r="K29" s="78"/>
      <c r="L29" s="78"/>
      <c r="M29" s="78"/>
      <c r="N29" s="78"/>
      <c r="O29" s="78"/>
      <c r="P29" s="78"/>
      <c r="Q29" s="78"/>
      <c r="R29" s="78"/>
      <c r="S29" s="88"/>
      <c r="T29" s="88"/>
      <c r="U29" s="88"/>
      <c r="V29" s="88"/>
      <c r="W29" s="88"/>
      <c r="X29" s="88"/>
      <c r="Y29" s="88"/>
      <c r="Z29" s="88"/>
    </row>
    <row r="30" spans="3:26" x14ac:dyDescent="0.2">
      <c r="C30" s="303" t="s">
        <v>48</v>
      </c>
      <c r="D30" s="303" t="s">
        <v>79</v>
      </c>
      <c r="E30" s="108">
        <v>1217</v>
      </c>
      <c r="F30" s="109">
        <v>1104</v>
      </c>
      <c r="G30" s="109">
        <v>819</v>
      </c>
      <c r="H30" s="312"/>
      <c r="I30" s="78"/>
      <c r="J30" s="78"/>
      <c r="K30" s="78"/>
      <c r="L30" s="78"/>
      <c r="M30" s="78"/>
      <c r="N30" s="78"/>
      <c r="O30" s="78"/>
      <c r="P30" s="78"/>
      <c r="Q30" s="78"/>
      <c r="R30" s="78"/>
      <c r="S30" s="88"/>
      <c r="T30" s="88"/>
      <c r="U30" s="88"/>
      <c r="V30" s="88"/>
      <c r="W30" s="88"/>
      <c r="X30" s="88"/>
      <c r="Y30" s="88"/>
      <c r="Z30" s="88"/>
    </row>
    <row r="31" spans="3:26" x14ac:dyDescent="0.2">
      <c r="C31" s="303" t="s">
        <v>48</v>
      </c>
      <c r="D31" s="303" t="s">
        <v>80</v>
      </c>
      <c r="E31" s="108">
        <v>1594</v>
      </c>
      <c r="F31" s="109">
        <v>1447</v>
      </c>
      <c r="G31" s="109">
        <v>1415</v>
      </c>
      <c r="H31" s="312"/>
      <c r="I31" s="78"/>
      <c r="J31" s="78"/>
      <c r="K31" s="78"/>
      <c r="L31" s="78"/>
      <c r="M31" s="78"/>
      <c r="N31" s="78"/>
      <c r="O31" s="78"/>
      <c r="P31" s="78"/>
      <c r="Q31" s="78"/>
      <c r="R31" s="78"/>
      <c r="S31" s="88"/>
      <c r="T31" s="88"/>
      <c r="U31" s="88"/>
      <c r="V31" s="88"/>
      <c r="W31" s="88"/>
      <c r="X31" s="88"/>
      <c r="Y31" s="88"/>
      <c r="Z31" s="88"/>
    </row>
    <row r="32" spans="3:26" x14ac:dyDescent="0.2">
      <c r="C32" s="303" t="s">
        <v>48</v>
      </c>
      <c r="D32" s="303" t="s">
        <v>81</v>
      </c>
      <c r="E32" s="108">
        <v>1065</v>
      </c>
      <c r="F32" s="109">
        <v>1056</v>
      </c>
      <c r="G32" s="109">
        <v>736</v>
      </c>
      <c r="H32" s="312"/>
      <c r="I32" s="78"/>
      <c r="J32" s="78"/>
      <c r="K32" s="78"/>
      <c r="L32" s="78"/>
      <c r="M32" s="78"/>
      <c r="N32" s="78"/>
      <c r="O32" s="78"/>
      <c r="P32" s="78"/>
      <c r="Q32" s="78"/>
      <c r="R32" s="78"/>
      <c r="S32" s="88"/>
      <c r="T32" s="88"/>
      <c r="U32" s="88"/>
      <c r="V32" s="88"/>
      <c r="W32" s="88"/>
      <c r="X32" s="88"/>
      <c r="Y32" s="88"/>
      <c r="Z32" s="88"/>
    </row>
    <row r="33" spans="2:18" x14ac:dyDescent="0.2">
      <c r="B33" s="88"/>
      <c r="C33" s="78"/>
      <c r="D33" s="78"/>
      <c r="E33" s="78"/>
      <c r="F33" s="78"/>
      <c r="G33" s="78"/>
      <c r="H33" s="78"/>
      <c r="I33" s="78"/>
      <c r="J33" s="78"/>
      <c r="K33" s="78"/>
      <c r="L33" s="78"/>
      <c r="M33" s="78"/>
      <c r="N33" s="78"/>
      <c r="O33" s="78"/>
      <c r="P33" s="78"/>
      <c r="Q33" s="78"/>
      <c r="R33" s="78"/>
    </row>
    <row r="34" spans="2:18" s="22" customFormat="1" x14ac:dyDescent="0.2">
      <c r="B34" s="88"/>
      <c r="C34" s="88"/>
      <c r="D34" s="88"/>
      <c r="E34" s="78"/>
      <c r="F34" s="78"/>
      <c r="G34" s="78"/>
      <c r="H34" s="78"/>
      <c r="I34" s="78"/>
      <c r="J34" s="78"/>
      <c r="K34" s="78"/>
      <c r="L34" s="78"/>
      <c r="M34" s="78"/>
      <c r="N34" s="78"/>
      <c r="O34" s="78"/>
      <c r="P34" s="78"/>
      <c r="Q34" s="78"/>
      <c r="R34" s="78"/>
    </row>
    <row r="35" spans="2:18" x14ac:dyDescent="0.2">
      <c r="B35" s="88"/>
      <c r="C35" s="78" t="s">
        <v>250</v>
      </c>
      <c r="D35" s="78"/>
      <c r="E35" s="78"/>
      <c r="F35" s="78"/>
      <c r="G35" s="78"/>
      <c r="H35" s="78"/>
      <c r="I35" s="78"/>
      <c r="J35" s="78"/>
      <c r="K35" s="78"/>
      <c r="L35" s="78"/>
      <c r="M35" s="78"/>
      <c r="N35" s="78"/>
      <c r="O35" s="88"/>
      <c r="P35" s="88"/>
      <c r="Q35" s="88"/>
      <c r="R35" s="88"/>
    </row>
    <row r="36" spans="2:18" x14ac:dyDescent="0.2">
      <c r="B36" s="88"/>
      <c r="C36" s="78" t="s">
        <v>251</v>
      </c>
      <c r="D36" s="78"/>
      <c r="E36" s="78"/>
      <c r="F36" s="78"/>
      <c r="G36" s="78"/>
      <c r="H36" s="78"/>
      <c r="I36" s="78"/>
      <c r="J36" s="78"/>
      <c r="K36" s="78"/>
      <c r="L36" s="78"/>
      <c r="M36" s="78"/>
      <c r="N36" s="78"/>
      <c r="O36" s="88"/>
      <c r="P36" s="88"/>
      <c r="Q36" s="88"/>
      <c r="R36" s="88"/>
    </row>
    <row r="37" spans="2:18" s="8" customFormat="1" x14ac:dyDescent="0.2">
      <c r="B37" s="88"/>
      <c r="C37" s="78" t="s">
        <v>252</v>
      </c>
      <c r="D37" s="78"/>
      <c r="E37" s="78"/>
      <c r="F37" s="78"/>
      <c r="G37" s="78"/>
      <c r="H37" s="78"/>
      <c r="I37" s="78"/>
      <c r="J37" s="78"/>
      <c r="K37" s="78"/>
      <c r="L37" s="78"/>
      <c r="M37" s="78"/>
      <c r="N37" s="78"/>
      <c r="O37" s="88"/>
      <c r="P37" s="88"/>
      <c r="Q37" s="88"/>
      <c r="R37" s="88"/>
    </row>
    <row r="38" spans="2:18" s="8" customFormat="1" x14ac:dyDescent="0.2">
      <c r="B38" s="88"/>
      <c r="C38" s="78" t="s">
        <v>253</v>
      </c>
      <c r="D38" s="78"/>
      <c r="E38" s="78"/>
      <c r="F38" s="78"/>
      <c r="G38" s="78"/>
      <c r="H38" s="78"/>
      <c r="I38" s="78"/>
      <c r="J38" s="78"/>
      <c r="K38" s="78"/>
      <c r="L38" s="78"/>
      <c r="M38" s="78"/>
      <c r="N38" s="78"/>
      <c r="O38" s="88"/>
      <c r="P38" s="88"/>
      <c r="Q38" s="88"/>
      <c r="R38" s="88"/>
    </row>
    <row r="39" spans="2:18" x14ac:dyDescent="0.2">
      <c r="B39" s="88"/>
      <c r="C39" s="78"/>
      <c r="D39" s="78"/>
      <c r="E39" s="78"/>
      <c r="F39" s="78"/>
      <c r="G39" s="78"/>
      <c r="H39" s="78"/>
      <c r="I39" s="78"/>
      <c r="J39" s="78"/>
      <c r="K39" s="78"/>
      <c r="L39" s="78"/>
      <c r="M39" s="78"/>
      <c r="N39" s="78"/>
      <c r="O39" s="88"/>
      <c r="P39" s="88"/>
      <c r="Q39" s="88"/>
      <c r="R39" s="88"/>
    </row>
    <row r="40" spans="2:18" x14ac:dyDescent="0.2">
      <c r="B40" s="88"/>
      <c r="C40" s="88" t="s">
        <v>311</v>
      </c>
      <c r="D40" s="78"/>
      <c r="E40" s="78"/>
      <c r="F40" s="78"/>
      <c r="G40" s="78"/>
      <c r="H40" s="78"/>
      <c r="I40" s="78"/>
      <c r="J40" s="78"/>
      <c r="K40" s="78"/>
      <c r="L40" s="88"/>
      <c r="M40" s="88"/>
      <c r="N40" s="88"/>
      <c r="O40" s="88"/>
      <c r="P40" s="88"/>
      <c r="Q40" s="88"/>
      <c r="R40" s="88"/>
    </row>
    <row r="41" spans="2:18" x14ac:dyDescent="0.2">
      <c r="B41" s="88"/>
      <c r="C41" s="78" t="s">
        <v>323</v>
      </c>
      <c r="D41" s="78"/>
      <c r="E41" s="78"/>
      <c r="F41" s="78"/>
      <c r="G41" s="78"/>
      <c r="H41" s="78"/>
      <c r="I41" s="78"/>
      <c r="J41" s="78"/>
      <c r="K41" s="78"/>
      <c r="L41" s="88"/>
      <c r="M41" s="88"/>
      <c r="N41" s="88"/>
      <c r="O41" s="88"/>
      <c r="P41" s="88"/>
      <c r="Q41" s="88"/>
      <c r="R41" s="88"/>
    </row>
    <row r="42" spans="2:18" x14ac:dyDescent="0.2">
      <c r="B42" s="88"/>
      <c r="C42" s="148"/>
      <c r="D42" s="78"/>
      <c r="E42" s="78"/>
      <c r="F42" s="78"/>
      <c r="G42" s="78"/>
      <c r="H42" s="78"/>
      <c r="I42" s="78"/>
      <c r="J42" s="78"/>
      <c r="K42" s="78"/>
      <c r="L42" s="88"/>
      <c r="M42" s="88"/>
      <c r="N42" s="88"/>
      <c r="O42" s="88"/>
      <c r="P42" s="88"/>
      <c r="Q42" s="88"/>
      <c r="R42" s="88"/>
    </row>
    <row r="43" spans="2:18" x14ac:dyDescent="0.2">
      <c r="B43" s="88"/>
      <c r="C43" s="149"/>
      <c r="D43" s="88"/>
      <c r="E43" s="88"/>
      <c r="F43" s="88"/>
      <c r="G43" s="88"/>
      <c r="H43" s="88"/>
      <c r="I43" s="88"/>
      <c r="J43" s="88"/>
      <c r="K43" s="88"/>
      <c r="L43" s="88"/>
      <c r="M43" s="88"/>
      <c r="N43" s="88"/>
      <c r="O43" s="88"/>
      <c r="P43" s="88"/>
      <c r="Q43" s="88"/>
      <c r="R43" s="88"/>
    </row>
    <row r="44" spans="2:18" x14ac:dyDescent="0.2">
      <c r="B44" s="88"/>
      <c r="C44" s="149"/>
      <c r="D44" s="88"/>
      <c r="E44" s="88"/>
      <c r="F44" s="88"/>
      <c r="G44" s="88"/>
      <c r="H44" s="88"/>
      <c r="I44" s="88"/>
      <c r="J44" s="88"/>
      <c r="K44" s="88"/>
      <c r="L44" s="88"/>
      <c r="M44" s="88"/>
      <c r="N44" s="88"/>
      <c r="O44" s="88"/>
      <c r="P44" s="88"/>
      <c r="Q44" s="88"/>
      <c r="R44" s="88"/>
    </row>
    <row r="45" spans="2:18" x14ac:dyDescent="0.2">
      <c r="B45" s="88"/>
      <c r="C45" s="149"/>
      <c r="D45" s="88"/>
      <c r="E45" s="88"/>
      <c r="F45" s="88"/>
      <c r="G45" s="88"/>
      <c r="H45" s="88"/>
      <c r="I45" s="88"/>
      <c r="J45" s="88"/>
      <c r="K45" s="88"/>
      <c r="L45" s="88"/>
      <c r="M45" s="88"/>
      <c r="N45" s="88"/>
      <c r="O45" s="88"/>
      <c r="P45" s="88"/>
      <c r="Q45" s="88"/>
      <c r="R45" s="88"/>
    </row>
    <row r="46" spans="2:18" s="21" customFormat="1" x14ac:dyDescent="0.2">
      <c r="B46" s="88"/>
      <c r="C46" s="149"/>
      <c r="D46" s="88"/>
      <c r="E46" s="88"/>
      <c r="F46" s="88"/>
      <c r="G46" s="88"/>
      <c r="H46" s="88"/>
      <c r="I46" s="88"/>
      <c r="J46" s="88"/>
      <c r="K46" s="88"/>
      <c r="L46" s="88"/>
      <c r="M46" s="88"/>
      <c r="N46" s="88"/>
      <c r="O46" s="88"/>
      <c r="P46" s="88"/>
      <c r="Q46" s="88"/>
      <c r="R46" s="88"/>
    </row>
    <row r="47" spans="2:18" x14ac:dyDescent="0.2">
      <c r="B47" s="88"/>
      <c r="C47" s="88"/>
      <c r="D47" s="88"/>
      <c r="E47" s="88"/>
      <c r="F47" s="88"/>
      <c r="G47" s="88"/>
      <c r="H47" s="88"/>
      <c r="I47" s="88"/>
      <c r="J47" s="88"/>
      <c r="K47" s="88"/>
      <c r="L47" s="88"/>
      <c r="M47" s="88"/>
      <c r="N47" s="88"/>
      <c r="O47" s="88"/>
      <c r="P47" s="88"/>
      <c r="Q47" s="88"/>
      <c r="R47" s="88"/>
    </row>
    <row r="48" spans="2:18" x14ac:dyDescent="0.2">
      <c r="B48" s="88"/>
      <c r="C48" s="88"/>
      <c r="D48" s="88"/>
      <c r="E48" s="88"/>
      <c r="F48" s="88"/>
      <c r="G48" s="88"/>
      <c r="H48" s="88"/>
      <c r="I48" s="88"/>
      <c r="J48" s="88"/>
      <c r="K48" s="88"/>
      <c r="L48" s="88"/>
      <c r="M48" s="88"/>
      <c r="N48" s="88"/>
      <c r="O48" s="88"/>
      <c r="P48" s="88"/>
      <c r="Q48" s="88"/>
      <c r="R48" s="88"/>
    </row>
    <row r="49" spans="8:11" x14ac:dyDescent="0.2">
      <c r="H49" s="88"/>
      <c r="I49" s="88"/>
      <c r="J49" s="88"/>
      <c r="K49" s="88"/>
    </row>
    <row r="50" spans="8:11" x14ac:dyDescent="0.2">
      <c r="H50" s="88"/>
      <c r="I50" s="88"/>
      <c r="J50" s="88"/>
      <c r="K50" s="88"/>
    </row>
    <row r="51" spans="8:11" x14ac:dyDescent="0.2">
      <c r="H51" s="88"/>
      <c r="I51" s="88"/>
      <c r="J51" s="88"/>
      <c r="K51" s="88"/>
    </row>
    <row r="52" spans="8:11" x14ac:dyDescent="0.2">
      <c r="H52" s="88"/>
      <c r="I52" s="88"/>
      <c r="J52" s="88"/>
      <c r="K52" s="88"/>
    </row>
    <row r="53" spans="8:11" x14ac:dyDescent="0.2">
      <c r="H53" s="88"/>
      <c r="I53" s="88"/>
      <c r="J53" s="88"/>
      <c r="K53" s="88"/>
    </row>
    <row r="54" spans="8:11" x14ac:dyDescent="0.2">
      <c r="H54" s="88"/>
      <c r="I54" s="88"/>
      <c r="J54" s="88"/>
      <c r="K54" s="88"/>
    </row>
    <row r="55" spans="8:11" x14ac:dyDescent="0.2">
      <c r="H55" s="88"/>
      <c r="I55" s="88"/>
      <c r="J55" s="88"/>
      <c r="K55" s="88"/>
    </row>
    <row r="56" spans="8:11" x14ac:dyDescent="0.2">
      <c r="H56" s="88"/>
      <c r="I56" s="88"/>
      <c r="J56" s="88"/>
      <c r="K56" s="88"/>
    </row>
    <row r="57" spans="8:11" x14ac:dyDescent="0.2">
      <c r="H57" s="88"/>
      <c r="I57" s="88"/>
      <c r="J57" s="88"/>
      <c r="K57" s="88"/>
    </row>
    <row r="58" spans="8:11" x14ac:dyDescent="0.2">
      <c r="H58" s="88"/>
      <c r="I58" s="88"/>
      <c r="J58" s="88"/>
      <c r="K58" s="88"/>
    </row>
    <row r="59" spans="8:11" x14ac:dyDescent="0.2">
      <c r="H59" s="88"/>
      <c r="I59" s="88"/>
      <c r="J59" s="88"/>
      <c r="K59" s="88"/>
    </row>
    <row r="60" spans="8:11" x14ac:dyDescent="0.2">
      <c r="H60" s="88"/>
      <c r="I60" s="88"/>
      <c r="J60" s="88"/>
      <c r="K60" s="88"/>
    </row>
    <row r="61" spans="8:11" x14ac:dyDescent="0.2">
      <c r="H61" s="88"/>
      <c r="I61" s="88"/>
      <c r="J61" s="88"/>
      <c r="K61" s="88"/>
    </row>
    <row r="62" spans="8:11" x14ac:dyDescent="0.2">
      <c r="H62" s="88"/>
      <c r="I62" s="88"/>
      <c r="J62" s="88"/>
      <c r="K62" s="88"/>
    </row>
    <row r="63" spans="8:11" x14ac:dyDescent="0.2">
      <c r="H63" s="88"/>
      <c r="I63" s="88"/>
      <c r="J63" s="88"/>
      <c r="K63" s="88"/>
    </row>
    <row r="64" spans="8:11" x14ac:dyDescent="0.2">
      <c r="H64" s="88"/>
      <c r="I64" s="88"/>
      <c r="J64" s="88"/>
      <c r="K64" s="88"/>
    </row>
    <row r="65" spans="8:11" x14ac:dyDescent="0.2">
      <c r="H65" s="88"/>
      <c r="I65" s="88"/>
      <c r="J65" s="88"/>
      <c r="K65" s="88"/>
    </row>
    <row r="66" spans="8:11" x14ac:dyDescent="0.2">
      <c r="H66" s="88"/>
      <c r="I66" s="88"/>
      <c r="J66" s="88"/>
      <c r="K66" s="88"/>
    </row>
  </sheetData>
  <mergeCells count="3">
    <mergeCell ref="Q4:R4"/>
    <mergeCell ref="H4:J4"/>
    <mergeCell ref="E4:G4"/>
  </mergeCells>
  <conditionalFormatting sqref="H6:K14">
    <cfRule type="cellIs" dxfId="3" priority="8" operator="between">
      <formula>0</formula>
      <formula>0.05</formula>
    </cfRule>
  </conditionalFormatting>
  <conditionalFormatting sqref="Q6:Q23 R7">
    <cfRule type="cellIs" dxfId="2" priority="1" operator="equal">
      <formula>"YES"</formula>
    </cfRule>
    <cfRule type="cellIs" dxfId="1" priority="2" operator="equal">
      <formula>"NO"</formula>
    </cfRule>
  </conditionalFormatting>
  <hyperlinks>
    <hyperlink ref="A1" location="Contents!A1" display="Contents" xr:uid="{00000000-0004-0000-1400-000000000000}"/>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15CA2-423E-449C-8F7A-31AD8E10A0F2}">
  <sheetPr codeName="Sheet22"/>
  <dimension ref="A1:O66"/>
  <sheetViews>
    <sheetView showGridLines="0" zoomScaleNormal="100" workbookViewId="0"/>
  </sheetViews>
  <sheetFormatPr defaultColWidth="9.140625" defaultRowHeight="12.75" x14ac:dyDescent="0.2"/>
  <cols>
    <col min="1" max="2" width="9.140625" style="7"/>
    <col min="3" max="3" width="46.7109375" style="7" customWidth="1"/>
    <col min="4" max="4" width="22" style="7" bestFit="1" customWidth="1"/>
    <col min="5" max="5" width="20.42578125" style="7" bestFit="1" customWidth="1"/>
    <col min="6" max="6" width="21.42578125" style="7" customWidth="1"/>
    <col min="7" max="7" width="21.42578125" style="28" customWidth="1"/>
    <col min="8" max="9" width="21.28515625" style="7" customWidth="1"/>
    <col min="10" max="10" width="21.28515625" style="28" customWidth="1"/>
    <col min="11" max="16384" width="9.140625" style="7"/>
  </cols>
  <sheetData>
    <row r="1" spans="1:15" x14ac:dyDescent="0.2">
      <c r="A1" s="87" t="s">
        <v>33</v>
      </c>
      <c r="B1" s="88"/>
      <c r="C1" s="88"/>
      <c r="D1" s="88"/>
      <c r="E1" s="88"/>
      <c r="F1" s="88"/>
      <c r="G1" s="88"/>
      <c r="H1" s="88"/>
      <c r="I1" s="88"/>
      <c r="J1" s="88"/>
      <c r="K1" s="88"/>
      <c r="L1" s="88"/>
      <c r="M1" s="88"/>
      <c r="N1" s="88"/>
      <c r="O1" s="88"/>
    </row>
    <row r="2" spans="1:15" x14ac:dyDescent="0.2">
      <c r="A2" s="88"/>
      <c r="B2" s="88" t="s">
        <v>291</v>
      </c>
      <c r="C2" s="88"/>
      <c r="D2" s="88"/>
      <c r="E2" s="88"/>
      <c r="F2" s="88"/>
      <c r="G2" s="88"/>
      <c r="H2" s="88"/>
      <c r="I2" s="88"/>
      <c r="J2" s="88"/>
      <c r="K2" s="88"/>
      <c r="L2" s="88"/>
      <c r="M2" s="88"/>
      <c r="N2" s="88"/>
      <c r="O2" s="88"/>
    </row>
    <row r="3" spans="1:15" x14ac:dyDescent="0.2">
      <c r="A3" s="88"/>
      <c r="B3" s="189" t="s">
        <v>59</v>
      </c>
      <c r="C3" s="88"/>
      <c r="D3" s="88"/>
      <c r="E3" s="141"/>
      <c r="F3" s="88"/>
      <c r="G3" s="88"/>
      <c r="H3" s="88"/>
      <c r="I3" s="88"/>
      <c r="J3" s="88"/>
      <c r="K3" s="88"/>
      <c r="L3" s="88"/>
      <c r="M3" s="88"/>
      <c r="N3" s="88"/>
      <c r="O3" s="88"/>
    </row>
    <row r="4" spans="1:15" ht="18.75" customHeight="1" x14ac:dyDescent="0.2">
      <c r="A4" s="88"/>
      <c r="B4" s="88"/>
      <c r="C4" s="78"/>
      <c r="D4" s="78"/>
      <c r="E4" s="332" t="s">
        <v>332</v>
      </c>
      <c r="F4" s="333"/>
      <c r="G4" s="333"/>
      <c r="H4" s="329" t="s">
        <v>52</v>
      </c>
      <c r="I4" s="331"/>
      <c r="J4" s="331"/>
      <c r="K4" s="78"/>
      <c r="L4" s="78"/>
      <c r="M4" s="78"/>
      <c r="N4" s="78"/>
      <c r="O4" s="78"/>
    </row>
    <row r="5" spans="1:15" ht="30" customHeight="1" x14ac:dyDescent="0.2">
      <c r="A5" s="88"/>
      <c r="B5" s="88"/>
      <c r="C5" s="301"/>
      <c r="D5" s="301"/>
      <c r="E5" s="92">
        <v>2022</v>
      </c>
      <c r="F5" s="93">
        <v>2023</v>
      </c>
      <c r="G5" s="93">
        <v>2024</v>
      </c>
      <c r="H5" s="158" t="s">
        <v>245</v>
      </c>
      <c r="I5" s="72" t="s">
        <v>246</v>
      </c>
      <c r="J5" s="72" t="s">
        <v>247</v>
      </c>
      <c r="K5" s="78"/>
      <c r="L5" s="78"/>
      <c r="M5" s="78"/>
      <c r="N5" s="78"/>
      <c r="O5" s="78"/>
    </row>
    <row r="6" spans="1:15" x14ac:dyDescent="0.2">
      <c r="A6" s="88"/>
      <c r="B6" s="88"/>
      <c r="C6" s="95" t="s">
        <v>248</v>
      </c>
      <c r="D6" s="117" t="s">
        <v>73</v>
      </c>
      <c r="E6" s="200">
        <f>'Table 11'!H7-'Table 17'!E6</f>
        <v>0.32770329679471288</v>
      </c>
      <c r="F6" s="192">
        <f>'Table 11'!I7-'Table 17'!F6</f>
        <v>0.49046498299735486</v>
      </c>
      <c r="G6" s="314">
        <f>'Table 11'!J7-'Table 17'!G6</f>
        <v>0.33691434798957332</v>
      </c>
      <c r="H6" s="309">
        <v>1E-3</v>
      </c>
      <c r="I6" s="79">
        <v>0</v>
      </c>
      <c r="J6" s="79">
        <v>9.0000000000000011E-3</v>
      </c>
      <c r="K6" s="78"/>
      <c r="L6" s="78"/>
      <c r="M6" s="78"/>
      <c r="N6" s="78"/>
      <c r="O6" s="78"/>
    </row>
    <row r="7" spans="1:15" x14ac:dyDescent="0.2">
      <c r="A7" s="88"/>
      <c r="B7" s="88"/>
      <c r="C7" s="99" t="s">
        <v>248</v>
      </c>
      <c r="D7" s="303" t="s">
        <v>74</v>
      </c>
      <c r="E7" s="202">
        <f>'Table 11'!H8-'Table 17'!E7</f>
        <v>0.58973324056035814</v>
      </c>
      <c r="F7" s="203">
        <f>'Table 11'!I8-'Table 17'!F7</f>
        <v>0.65135573501375621</v>
      </c>
      <c r="G7" s="315">
        <f>'Table 11'!J8-'Table 17'!G7</f>
        <v>0.26870664501794561</v>
      </c>
      <c r="H7" s="71">
        <v>0</v>
      </c>
      <c r="I7" s="79">
        <v>0</v>
      </c>
      <c r="J7" s="79">
        <v>1E-3</v>
      </c>
      <c r="K7" s="78"/>
      <c r="L7" s="78"/>
      <c r="M7" s="78"/>
      <c r="N7" s="78"/>
      <c r="O7" s="78"/>
    </row>
    <row r="8" spans="1:15" x14ac:dyDescent="0.2">
      <c r="A8" s="88"/>
      <c r="B8" s="88"/>
      <c r="C8" s="99" t="s">
        <v>248</v>
      </c>
      <c r="D8" s="303" t="s">
        <v>75</v>
      </c>
      <c r="E8" s="202">
        <f>'Table 11'!H9-'Table 17'!E8</f>
        <v>0.37943004746685727</v>
      </c>
      <c r="F8" s="203">
        <f>'Table 11'!I9-'Table 17'!F8</f>
        <v>0.4528846814476708</v>
      </c>
      <c r="G8" s="315">
        <f>'Table 11'!J9-'Table 17'!G8</f>
        <v>0.38473747430302208</v>
      </c>
      <c r="H8" s="176">
        <v>0</v>
      </c>
      <c r="I8" s="79">
        <v>0</v>
      </c>
      <c r="J8" s="79">
        <v>0</v>
      </c>
      <c r="K8" s="78"/>
      <c r="L8" s="78"/>
      <c r="M8" s="78"/>
      <c r="N8" s="78"/>
      <c r="O8" s="78"/>
    </row>
    <row r="9" spans="1:15" x14ac:dyDescent="0.2">
      <c r="A9" s="88"/>
      <c r="B9" s="88"/>
      <c r="C9" s="99" t="s">
        <v>248</v>
      </c>
      <c r="D9" s="303" t="s">
        <v>76</v>
      </c>
      <c r="E9" s="202">
        <f>'Table 11'!H10-'Table 17'!E9</f>
        <v>0.80178672266313633</v>
      </c>
      <c r="F9" s="203">
        <f>'Table 11'!I10-'Table 17'!F9</f>
        <v>0.88323363432091995</v>
      </c>
      <c r="G9" s="315">
        <f>'Table 11'!J10-'Table 17'!G9</f>
        <v>0.55548913615081918</v>
      </c>
      <c r="H9" s="176">
        <v>0</v>
      </c>
      <c r="I9" s="79">
        <v>0</v>
      </c>
      <c r="J9" s="79">
        <v>0</v>
      </c>
      <c r="K9" s="78"/>
      <c r="L9" s="78"/>
      <c r="M9" s="78"/>
      <c r="N9" s="78"/>
      <c r="O9" s="78"/>
    </row>
    <row r="10" spans="1:15" x14ac:dyDescent="0.2">
      <c r="A10" s="88"/>
      <c r="B10" s="88"/>
      <c r="C10" s="99" t="s">
        <v>248</v>
      </c>
      <c r="D10" s="303" t="s">
        <v>77</v>
      </c>
      <c r="E10" s="202">
        <f>'Table 11'!H11-'Table 17'!E10</f>
        <v>0.75338337543325284</v>
      </c>
      <c r="F10" s="203">
        <f>'Table 11'!I11-'Table 17'!F10</f>
        <v>0.73068651809334817</v>
      </c>
      <c r="G10" s="315">
        <f>'Table 11'!J11-'Table 17'!G10</f>
        <v>0.55953609262206694</v>
      </c>
      <c r="H10" s="176">
        <v>0</v>
      </c>
      <c r="I10" s="79">
        <v>0</v>
      </c>
      <c r="J10" s="79">
        <v>0</v>
      </c>
      <c r="K10" s="78"/>
      <c r="L10" s="78"/>
      <c r="M10" s="78"/>
      <c r="N10" s="78"/>
      <c r="O10" s="78"/>
    </row>
    <row r="11" spans="1:15" x14ac:dyDescent="0.2">
      <c r="A11" s="88"/>
      <c r="B11" s="88"/>
      <c r="C11" s="99" t="s">
        <v>248</v>
      </c>
      <c r="D11" s="303" t="s">
        <v>78</v>
      </c>
      <c r="E11" s="202">
        <f>'Table 11'!H12-'Table 17'!E11</f>
        <v>1.0085039627182564</v>
      </c>
      <c r="F11" s="203">
        <f>'Table 11'!I12-'Table 17'!F11</f>
        <v>1.1635017494663673</v>
      </c>
      <c r="G11" s="315">
        <f>'Table 11'!J12-'Table 17'!G11</f>
        <v>1.0009958172328366</v>
      </c>
      <c r="H11" s="176">
        <v>0</v>
      </c>
      <c r="I11" s="79">
        <v>0</v>
      </c>
      <c r="J11" s="79">
        <v>0</v>
      </c>
      <c r="K11" s="78"/>
      <c r="L11" s="78"/>
      <c r="M11" s="78"/>
      <c r="N11" s="78"/>
      <c r="O11" s="78"/>
    </row>
    <row r="12" spans="1:15" x14ac:dyDescent="0.2">
      <c r="A12" s="88"/>
      <c r="B12" s="88"/>
      <c r="C12" s="99" t="s">
        <v>248</v>
      </c>
      <c r="D12" s="303" t="s">
        <v>79</v>
      </c>
      <c r="E12" s="202">
        <f>'Table 11'!H13-'Table 17'!E12</f>
        <v>1.5428982445087414</v>
      </c>
      <c r="F12" s="203">
        <f>'Table 11'!I13-'Table 17'!F12</f>
        <v>1.808105701413111</v>
      </c>
      <c r="G12" s="315">
        <f>'Table 11'!J13-'Table 17'!G12</f>
        <v>1.7304361084006024</v>
      </c>
      <c r="H12" s="176">
        <v>0</v>
      </c>
      <c r="I12" s="79">
        <v>0</v>
      </c>
      <c r="J12" s="79">
        <v>0</v>
      </c>
      <c r="K12" s="78"/>
      <c r="L12" s="78"/>
      <c r="M12" s="78"/>
      <c r="N12" s="78"/>
      <c r="O12" s="78"/>
    </row>
    <row r="13" spans="1:15" x14ac:dyDescent="0.2">
      <c r="A13" s="88"/>
      <c r="B13" s="88"/>
      <c r="C13" s="99" t="s">
        <v>248</v>
      </c>
      <c r="D13" s="303" t="s">
        <v>80</v>
      </c>
      <c r="E13" s="202">
        <f>'Table 11'!H14-'Table 17'!E13</f>
        <v>1.2794792960108783</v>
      </c>
      <c r="F13" s="203">
        <f>'Table 11'!I14-'Table 17'!F13</f>
        <v>1.4334797977670393</v>
      </c>
      <c r="G13" s="315">
        <f>'Table 11'!J14-'Table 17'!G13</f>
        <v>1.0224238360892404</v>
      </c>
      <c r="H13" s="176">
        <v>0</v>
      </c>
      <c r="I13" s="79">
        <v>0</v>
      </c>
      <c r="J13" s="79">
        <v>0</v>
      </c>
      <c r="K13" s="78"/>
      <c r="L13" s="78"/>
      <c r="M13" s="78"/>
      <c r="N13" s="78"/>
      <c r="O13" s="78"/>
    </row>
    <row r="14" spans="1:15" x14ac:dyDescent="0.2">
      <c r="A14" s="88"/>
      <c r="B14" s="88"/>
      <c r="C14" s="313" t="s">
        <v>248</v>
      </c>
      <c r="D14" s="303" t="s">
        <v>81</v>
      </c>
      <c r="E14" s="204">
        <f>'Table 11'!H15-'Table 17'!E14</f>
        <v>0.8705161705233424</v>
      </c>
      <c r="F14" s="205">
        <f>'Table 11'!I15-'Table 17'!F14</f>
        <v>0.8900247320554886</v>
      </c>
      <c r="G14" s="58">
        <f>'Table 11'!J15-'Table 17'!G14</f>
        <v>0.78643137265540286</v>
      </c>
      <c r="H14" s="316">
        <v>0</v>
      </c>
      <c r="I14" s="76">
        <v>0</v>
      </c>
      <c r="J14" s="76">
        <v>0</v>
      </c>
      <c r="K14" s="78"/>
      <c r="L14" s="78"/>
      <c r="M14" s="78"/>
      <c r="N14" s="78"/>
      <c r="O14" s="78"/>
    </row>
    <row r="15" spans="1:15" x14ac:dyDescent="0.2">
      <c r="A15" s="88"/>
      <c r="B15" s="88"/>
      <c r="C15" s="95" t="s">
        <v>249</v>
      </c>
      <c r="D15" s="117" t="s">
        <v>73</v>
      </c>
      <c r="E15" s="200">
        <f>'Table 11'!H16-'Table 17'!E15</f>
        <v>8.9999999999999858E-2</v>
      </c>
      <c r="F15" s="192">
        <f>'Table 11'!I16-'Table 17'!F15</f>
        <v>0.46999999999999975</v>
      </c>
      <c r="G15" s="314">
        <f>'Table 11'!J16-'Table 17'!G15</f>
        <v>0</v>
      </c>
      <c r="H15" s="311"/>
      <c r="I15" s="135"/>
      <c r="J15" s="135"/>
      <c r="K15" s="78"/>
      <c r="L15" s="78"/>
      <c r="M15" s="78"/>
      <c r="N15" s="78"/>
      <c r="O15" s="78"/>
    </row>
    <row r="16" spans="1:15" x14ac:dyDescent="0.2">
      <c r="A16" s="88"/>
      <c r="B16" s="88"/>
      <c r="C16" s="99" t="s">
        <v>249</v>
      </c>
      <c r="D16" s="303" t="s">
        <v>74</v>
      </c>
      <c r="E16" s="202">
        <f>'Table 11'!H17-'Table 17'!E16</f>
        <v>0.40000000000000036</v>
      </c>
      <c r="F16" s="203">
        <f>'Table 11'!I17-'Table 17'!F16</f>
        <v>0.45999999999999996</v>
      </c>
      <c r="G16" s="315">
        <f>'Table 11'!J17-'Table 17'!G16</f>
        <v>9.9999999999997868E-3</v>
      </c>
      <c r="H16" s="312"/>
      <c r="I16" s="78"/>
      <c r="J16" s="78"/>
      <c r="K16" s="78"/>
      <c r="L16" s="78"/>
      <c r="M16" s="78"/>
      <c r="N16" s="78"/>
      <c r="O16" s="78"/>
    </row>
    <row r="17" spans="3:15" x14ac:dyDescent="0.2">
      <c r="C17" s="99" t="s">
        <v>249</v>
      </c>
      <c r="D17" s="303" t="s">
        <v>75</v>
      </c>
      <c r="E17" s="202">
        <f>'Table 11'!H18-'Table 17'!E17</f>
        <v>0.15000000000000036</v>
      </c>
      <c r="F17" s="203">
        <f>'Table 11'!I18-'Table 17'!F17</f>
        <v>0.40000000000000036</v>
      </c>
      <c r="G17" s="315">
        <f>'Table 11'!J18-'Table 17'!G17</f>
        <v>-2.0000000000000462E-2</v>
      </c>
      <c r="H17" s="312"/>
      <c r="I17" s="78"/>
      <c r="J17" s="78"/>
      <c r="K17" s="78"/>
      <c r="L17" s="78"/>
      <c r="M17" s="78"/>
      <c r="N17" s="78"/>
      <c r="O17" s="78"/>
    </row>
    <row r="18" spans="3:15" x14ac:dyDescent="0.2">
      <c r="C18" s="99" t="s">
        <v>249</v>
      </c>
      <c r="D18" s="303" t="s">
        <v>76</v>
      </c>
      <c r="E18" s="202">
        <f>'Table 11'!H19-'Table 17'!E18</f>
        <v>0.5</v>
      </c>
      <c r="F18" s="203">
        <f>'Table 11'!I19-'Table 17'!F18</f>
        <v>0.48000000000000043</v>
      </c>
      <c r="G18" s="315">
        <f>'Table 11'!J19-'Table 17'!G18</f>
        <v>0.41999999999999993</v>
      </c>
      <c r="H18" s="312"/>
      <c r="I18" s="78"/>
      <c r="J18" s="78"/>
      <c r="K18" s="78"/>
      <c r="L18" s="78"/>
      <c r="M18" s="78"/>
      <c r="N18" s="78"/>
      <c r="O18" s="78"/>
    </row>
    <row r="19" spans="3:15" x14ac:dyDescent="0.2">
      <c r="C19" s="99" t="s">
        <v>249</v>
      </c>
      <c r="D19" s="303" t="s">
        <v>77</v>
      </c>
      <c r="E19" s="202">
        <f>'Table 11'!H20-'Table 17'!E19</f>
        <v>0.29999999999999982</v>
      </c>
      <c r="F19" s="203">
        <f>'Table 11'!I20-'Table 17'!F19</f>
        <v>0.55999999999999961</v>
      </c>
      <c r="G19" s="315">
        <f>'Table 11'!J20-'Table 17'!G19</f>
        <v>0.23000000000000043</v>
      </c>
      <c r="H19" s="312"/>
      <c r="I19" s="78"/>
      <c r="J19" s="78"/>
      <c r="K19" s="78"/>
      <c r="L19" s="78"/>
      <c r="M19" s="78"/>
      <c r="N19" s="78"/>
      <c r="O19" s="78"/>
    </row>
    <row r="20" spans="3:15" x14ac:dyDescent="0.2">
      <c r="C20" s="99" t="s">
        <v>249</v>
      </c>
      <c r="D20" s="303" t="s">
        <v>78</v>
      </c>
      <c r="E20" s="202">
        <f>'Table 11'!H21-'Table 17'!E20</f>
        <v>0.84999999999999964</v>
      </c>
      <c r="F20" s="203">
        <f>'Table 11'!I21-'Table 17'!F20</f>
        <v>0.76999999999999957</v>
      </c>
      <c r="G20" s="315">
        <f>'Table 11'!J21-'Table 17'!G20</f>
        <v>0.70000000000000018</v>
      </c>
      <c r="H20" s="312"/>
      <c r="I20" s="78"/>
      <c r="J20" s="78"/>
      <c r="K20" s="78"/>
      <c r="L20" s="78"/>
      <c r="M20" s="78"/>
      <c r="N20" s="78"/>
      <c r="O20" s="78"/>
    </row>
    <row r="21" spans="3:15" x14ac:dyDescent="0.2">
      <c r="C21" s="99" t="s">
        <v>249</v>
      </c>
      <c r="D21" s="303" t="s">
        <v>79</v>
      </c>
      <c r="E21" s="202">
        <f>'Table 11'!H22-'Table 17'!E21</f>
        <v>1.29</v>
      </c>
      <c r="F21" s="203">
        <f>'Table 11'!I22-'Table 17'!F21</f>
        <v>1.5199999999999996</v>
      </c>
      <c r="G21" s="315">
        <f>'Table 11'!J22-'Table 17'!G21</f>
        <v>1.4400000000000004</v>
      </c>
      <c r="H21" s="312"/>
      <c r="I21" s="78"/>
      <c r="J21" s="78"/>
      <c r="K21" s="78"/>
      <c r="L21" s="78"/>
      <c r="M21" s="78"/>
      <c r="N21" s="78"/>
      <c r="O21" s="78"/>
    </row>
    <row r="22" spans="3:15" x14ac:dyDescent="0.2">
      <c r="C22" s="99" t="s">
        <v>249</v>
      </c>
      <c r="D22" s="303" t="s">
        <v>80</v>
      </c>
      <c r="E22" s="202">
        <f>'Table 11'!H23-'Table 17'!E22</f>
        <v>0.87999999999999989</v>
      </c>
      <c r="F22" s="203">
        <f>'Table 11'!I23-'Table 17'!F22</f>
        <v>1.2000000000000002</v>
      </c>
      <c r="G22" s="315">
        <f>'Table 11'!J23-'Table 17'!G22</f>
        <v>0.79</v>
      </c>
      <c r="H22" s="312"/>
      <c r="I22" s="78"/>
      <c r="J22" s="78"/>
      <c r="K22" s="78"/>
      <c r="L22" s="78"/>
      <c r="M22" s="78"/>
      <c r="N22" s="78"/>
      <c r="O22" s="78"/>
    </row>
    <row r="23" spans="3:15" x14ac:dyDescent="0.2">
      <c r="C23" s="313" t="s">
        <v>249</v>
      </c>
      <c r="D23" s="303" t="s">
        <v>81</v>
      </c>
      <c r="E23" s="204">
        <f>'Table 11'!H24-'Table 17'!E23</f>
        <v>0.70000000000000018</v>
      </c>
      <c r="F23" s="205">
        <f>'Table 11'!I24-'Table 17'!F23</f>
        <v>0.48000000000000043</v>
      </c>
      <c r="G23" s="58">
        <f>'Table 11'!J24-'Table 17'!G23</f>
        <v>0.39999999999999947</v>
      </c>
      <c r="H23" s="312"/>
      <c r="I23" s="78"/>
      <c r="J23" s="78"/>
      <c r="K23" s="78"/>
      <c r="L23" s="78"/>
      <c r="M23" s="78"/>
      <c r="N23" s="78"/>
      <c r="O23" s="78"/>
    </row>
    <row r="24" spans="3:15" x14ac:dyDescent="0.2">
      <c r="C24" s="117" t="s">
        <v>48</v>
      </c>
      <c r="D24" s="117" t="s">
        <v>73</v>
      </c>
      <c r="E24" s="317">
        <v>469</v>
      </c>
      <c r="F24" s="59">
        <v>401</v>
      </c>
      <c r="G24" s="59">
        <v>283</v>
      </c>
      <c r="H24" s="312"/>
      <c r="I24" s="78"/>
      <c r="J24" s="78"/>
      <c r="K24" s="78"/>
      <c r="L24" s="78"/>
      <c r="M24" s="78"/>
      <c r="N24" s="78"/>
      <c r="O24" s="78"/>
    </row>
    <row r="25" spans="3:15" x14ac:dyDescent="0.2">
      <c r="C25" s="303" t="s">
        <v>48</v>
      </c>
      <c r="D25" s="303" t="s">
        <v>74</v>
      </c>
      <c r="E25" s="317">
        <v>1333</v>
      </c>
      <c r="F25" s="59">
        <v>1166</v>
      </c>
      <c r="G25" s="59">
        <v>827</v>
      </c>
      <c r="H25" s="312"/>
      <c r="I25" s="78"/>
      <c r="J25" s="78"/>
      <c r="K25" s="78"/>
      <c r="L25" s="78"/>
      <c r="M25" s="78"/>
      <c r="N25" s="78"/>
      <c r="O25" s="78"/>
    </row>
    <row r="26" spans="3:15" x14ac:dyDescent="0.2">
      <c r="C26" s="303" t="s">
        <v>48</v>
      </c>
      <c r="D26" s="303" t="s">
        <v>75</v>
      </c>
      <c r="E26" s="317">
        <v>1107</v>
      </c>
      <c r="F26" s="59">
        <v>1019</v>
      </c>
      <c r="G26" s="59">
        <v>727</v>
      </c>
      <c r="H26" s="312"/>
      <c r="I26" s="78"/>
      <c r="J26" s="78"/>
      <c r="K26" s="78"/>
      <c r="L26" s="78"/>
      <c r="M26" s="78"/>
      <c r="N26" s="78"/>
      <c r="O26" s="78"/>
    </row>
    <row r="27" spans="3:15" x14ac:dyDescent="0.2">
      <c r="C27" s="303" t="s">
        <v>48</v>
      </c>
      <c r="D27" s="303" t="s">
        <v>76</v>
      </c>
      <c r="E27" s="317">
        <v>971</v>
      </c>
      <c r="F27" s="59">
        <v>1000</v>
      </c>
      <c r="G27" s="59">
        <v>651</v>
      </c>
      <c r="H27" s="312"/>
      <c r="I27" s="78"/>
      <c r="J27" s="78"/>
      <c r="K27" s="78"/>
      <c r="L27" s="78"/>
      <c r="M27" s="78"/>
      <c r="N27" s="78"/>
      <c r="O27" s="78"/>
    </row>
    <row r="28" spans="3:15" x14ac:dyDescent="0.2">
      <c r="C28" s="303" t="s">
        <v>48</v>
      </c>
      <c r="D28" s="303" t="s">
        <v>77</v>
      </c>
      <c r="E28" s="317">
        <v>924</v>
      </c>
      <c r="F28" s="59">
        <v>925</v>
      </c>
      <c r="G28" s="59">
        <v>669</v>
      </c>
      <c r="H28" s="312"/>
      <c r="I28" s="78"/>
      <c r="J28" s="78"/>
      <c r="K28" s="78"/>
      <c r="L28" s="78"/>
      <c r="M28" s="78"/>
      <c r="N28" s="78"/>
      <c r="O28" s="78"/>
    </row>
    <row r="29" spans="3:15" x14ac:dyDescent="0.2">
      <c r="C29" s="303" t="s">
        <v>48</v>
      </c>
      <c r="D29" s="303" t="s">
        <v>78</v>
      </c>
      <c r="E29" s="317">
        <v>1253</v>
      </c>
      <c r="F29" s="59">
        <v>1197</v>
      </c>
      <c r="G29" s="59">
        <v>1083</v>
      </c>
      <c r="H29" s="312"/>
      <c r="I29" s="78"/>
      <c r="J29" s="78"/>
      <c r="K29" s="78"/>
      <c r="L29" s="78"/>
      <c r="M29" s="78"/>
      <c r="N29" s="78"/>
      <c r="O29" s="78"/>
    </row>
    <row r="30" spans="3:15" x14ac:dyDescent="0.2">
      <c r="C30" s="303" t="s">
        <v>48</v>
      </c>
      <c r="D30" s="303" t="s">
        <v>79</v>
      </c>
      <c r="E30" s="317">
        <v>1487</v>
      </c>
      <c r="F30" s="59">
        <v>1375</v>
      </c>
      <c r="G30" s="59">
        <v>926</v>
      </c>
      <c r="H30" s="312"/>
      <c r="I30" s="78"/>
      <c r="J30" s="78"/>
      <c r="K30" s="78"/>
      <c r="L30" s="78"/>
      <c r="M30" s="78"/>
      <c r="N30" s="78"/>
      <c r="O30" s="78"/>
    </row>
    <row r="31" spans="3:15" x14ac:dyDescent="0.2">
      <c r="C31" s="303" t="s">
        <v>48</v>
      </c>
      <c r="D31" s="303" t="s">
        <v>80</v>
      </c>
      <c r="E31" s="317">
        <v>1779</v>
      </c>
      <c r="F31" s="59">
        <v>1617</v>
      </c>
      <c r="G31" s="59">
        <v>1508</v>
      </c>
      <c r="H31" s="312"/>
      <c r="I31" s="78"/>
      <c r="J31" s="78"/>
      <c r="K31" s="78"/>
      <c r="L31" s="78"/>
      <c r="M31" s="78"/>
      <c r="N31" s="78"/>
      <c r="O31" s="78"/>
    </row>
    <row r="32" spans="3:15" x14ac:dyDescent="0.2">
      <c r="C32" s="303" t="s">
        <v>48</v>
      </c>
      <c r="D32" s="303" t="s">
        <v>81</v>
      </c>
      <c r="E32" s="317">
        <v>1193</v>
      </c>
      <c r="F32" s="59">
        <v>1195</v>
      </c>
      <c r="G32" s="59">
        <v>816</v>
      </c>
      <c r="H32" s="312"/>
      <c r="I32" s="78"/>
      <c r="J32" s="78"/>
      <c r="K32" s="78"/>
      <c r="L32" s="78"/>
      <c r="M32" s="78"/>
      <c r="N32" s="78"/>
      <c r="O32" s="78"/>
    </row>
    <row r="33" spans="2:15" s="22" customFormat="1" x14ac:dyDescent="0.2">
      <c r="B33" s="88"/>
      <c r="C33" s="303"/>
      <c r="D33" s="303"/>
      <c r="E33" s="59"/>
      <c r="F33" s="59"/>
      <c r="G33" s="59"/>
      <c r="H33" s="189"/>
      <c r="I33" s="78"/>
      <c r="J33" s="78"/>
      <c r="K33" s="78"/>
      <c r="L33" s="78"/>
      <c r="M33" s="78"/>
      <c r="N33" s="78"/>
      <c r="O33" s="78"/>
    </row>
    <row r="34" spans="2:15" x14ac:dyDescent="0.2">
      <c r="B34" s="88"/>
      <c r="C34" s="88"/>
      <c r="D34" s="88"/>
      <c r="E34" s="88"/>
      <c r="F34" s="78"/>
      <c r="G34" s="78"/>
      <c r="H34" s="78"/>
      <c r="I34" s="78"/>
      <c r="J34" s="78"/>
      <c r="K34" s="78"/>
      <c r="L34" s="78"/>
      <c r="M34" s="78"/>
      <c r="N34" s="78"/>
      <c r="O34" s="78"/>
    </row>
    <row r="35" spans="2:15" x14ac:dyDescent="0.2">
      <c r="B35" s="88"/>
      <c r="C35" s="78" t="s">
        <v>250</v>
      </c>
      <c r="D35" s="78"/>
      <c r="E35" s="78"/>
      <c r="F35" s="78"/>
      <c r="G35" s="78"/>
      <c r="H35" s="78"/>
      <c r="I35" s="78"/>
      <c r="J35" s="78"/>
      <c r="K35" s="78"/>
      <c r="L35" s="88"/>
      <c r="M35" s="88"/>
      <c r="N35" s="88"/>
      <c r="O35" s="88"/>
    </row>
    <row r="36" spans="2:15" x14ac:dyDescent="0.2">
      <c r="B36" s="88"/>
      <c r="C36" s="78" t="s">
        <v>251</v>
      </c>
      <c r="D36" s="78"/>
      <c r="E36" s="78"/>
      <c r="F36" s="78"/>
      <c r="G36" s="78"/>
      <c r="H36" s="78"/>
      <c r="I36" s="78"/>
      <c r="J36" s="78"/>
      <c r="K36" s="78"/>
      <c r="L36" s="88"/>
      <c r="M36" s="88"/>
      <c r="N36" s="88"/>
      <c r="O36" s="88"/>
    </row>
    <row r="37" spans="2:15" s="8" customFormat="1" x14ac:dyDescent="0.2">
      <c r="B37" s="88"/>
      <c r="C37" s="78" t="s">
        <v>252</v>
      </c>
      <c r="D37" s="78"/>
      <c r="E37" s="78"/>
      <c r="F37" s="78"/>
      <c r="G37" s="78"/>
      <c r="H37" s="78"/>
      <c r="I37" s="78"/>
      <c r="J37" s="78"/>
      <c r="K37" s="78"/>
      <c r="L37" s="88"/>
      <c r="M37" s="88"/>
      <c r="N37" s="88"/>
      <c r="O37" s="88"/>
    </row>
    <row r="38" spans="2:15" s="8" customFormat="1" x14ac:dyDescent="0.2">
      <c r="B38" s="88"/>
      <c r="C38" s="78" t="s">
        <v>253</v>
      </c>
      <c r="D38" s="78"/>
      <c r="E38" s="78"/>
      <c r="F38" s="78"/>
      <c r="G38" s="78"/>
      <c r="H38" s="78"/>
      <c r="I38" s="78"/>
      <c r="J38" s="78"/>
      <c r="K38" s="78"/>
      <c r="L38" s="88"/>
      <c r="M38" s="88"/>
      <c r="N38" s="88"/>
      <c r="O38" s="88"/>
    </row>
    <row r="39" spans="2:15" x14ac:dyDescent="0.2">
      <c r="B39" s="88"/>
      <c r="C39" s="78"/>
      <c r="D39" s="78"/>
      <c r="E39" s="78"/>
      <c r="F39" s="78"/>
      <c r="G39" s="78"/>
      <c r="H39" s="78"/>
      <c r="I39" s="78"/>
      <c r="J39" s="78"/>
      <c r="K39" s="78"/>
      <c r="L39" s="88"/>
      <c r="M39" s="88"/>
      <c r="N39" s="88"/>
      <c r="O39" s="88"/>
    </row>
    <row r="40" spans="2:15" x14ac:dyDescent="0.2">
      <c r="B40" s="88"/>
      <c r="C40" s="88" t="s">
        <v>311</v>
      </c>
      <c r="D40" s="78"/>
      <c r="E40" s="78"/>
      <c r="F40" s="78"/>
      <c r="G40" s="78"/>
      <c r="H40" s="78"/>
      <c r="I40" s="78"/>
      <c r="J40" s="78"/>
      <c r="K40" s="88"/>
      <c r="L40" s="88"/>
      <c r="M40" s="88"/>
      <c r="N40" s="88"/>
      <c r="O40" s="88"/>
    </row>
    <row r="41" spans="2:15" x14ac:dyDescent="0.2">
      <c r="B41" s="88"/>
      <c r="C41" s="78" t="s">
        <v>323</v>
      </c>
      <c r="D41" s="78"/>
      <c r="E41" s="78"/>
      <c r="F41" s="78"/>
      <c r="G41" s="78"/>
      <c r="H41" s="78"/>
      <c r="I41" s="78"/>
      <c r="J41" s="78"/>
      <c r="K41" s="88"/>
      <c r="L41" s="88"/>
      <c r="M41" s="88"/>
      <c r="N41" s="88"/>
      <c r="O41" s="88"/>
    </row>
    <row r="42" spans="2:15" x14ac:dyDescent="0.2">
      <c r="B42" s="88"/>
      <c r="C42" s="148"/>
      <c r="D42" s="78"/>
      <c r="E42" s="78"/>
      <c r="F42" s="78"/>
      <c r="G42" s="78"/>
      <c r="H42" s="78"/>
      <c r="I42" s="78"/>
      <c r="J42" s="78"/>
      <c r="K42" s="88"/>
      <c r="L42" s="88"/>
      <c r="M42" s="88"/>
      <c r="N42" s="88"/>
      <c r="O42" s="88"/>
    </row>
    <row r="43" spans="2:15" x14ac:dyDescent="0.2">
      <c r="B43" s="88"/>
      <c r="C43" s="149"/>
      <c r="D43" s="88"/>
      <c r="E43" s="88"/>
      <c r="F43" s="88"/>
      <c r="G43" s="88"/>
      <c r="H43" s="88"/>
      <c r="I43" s="88"/>
      <c r="J43" s="88"/>
      <c r="K43" s="88"/>
      <c r="L43" s="88"/>
      <c r="M43" s="88"/>
      <c r="N43" s="88"/>
      <c r="O43" s="88"/>
    </row>
    <row r="44" spans="2:15" x14ac:dyDescent="0.2">
      <c r="B44" s="88"/>
      <c r="C44" s="149"/>
      <c r="D44" s="88"/>
      <c r="E44" s="88"/>
      <c r="F44" s="88"/>
      <c r="G44" s="88"/>
      <c r="H44" s="88"/>
      <c r="I44" s="88"/>
      <c r="J44" s="88"/>
      <c r="K44" s="88"/>
      <c r="L44" s="88"/>
      <c r="M44" s="88"/>
      <c r="N44" s="88"/>
      <c r="O44" s="88"/>
    </row>
    <row r="45" spans="2:15" x14ac:dyDescent="0.2">
      <c r="B45" s="88"/>
      <c r="C45" s="149"/>
      <c r="D45" s="88"/>
      <c r="E45" s="88"/>
      <c r="F45" s="88"/>
      <c r="G45" s="88"/>
      <c r="H45" s="88"/>
      <c r="I45" s="88"/>
      <c r="J45" s="88"/>
      <c r="K45" s="88"/>
      <c r="L45" s="88"/>
      <c r="M45" s="88"/>
      <c r="N45" s="88"/>
      <c r="O45" s="88"/>
    </row>
    <row r="46" spans="2:15" s="21" customFormat="1" x14ac:dyDescent="0.2">
      <c r="B46" s="88"/>
      <c r="C46" s="88"/>
      <c r="D46" s="88"/>
      <c r="E46" s="88"/>
      <c r="F46" s="88"/>
      <c r="G46" s="88"/>
      <c r="H46" s="88"/>
      <c r="I46" s="88"/>
      <c r="J46" s="88"/>
      <c r="K46" s="88"/>
      <c r="L46" s="88"/>
      <c r="M46" s="88"/>
      <c r="N46" s="88"/>
      <c r="O46" s="88"/>
    </row>
    <row r="47" spans="2:15" x14ac:dyDescent="0.2">
      <c r="B47" s="88"/>
      <c r="C47" s="88"/>
      <c r="D47" s="88"/>
      <c r="E47" s="88"/>
      <c r="F47" s="88"/>
      <c r="G47" s="88"/>
      <c r="H47" s="88"/>
      <c r="I47" s="88"/>
      <c r="J47" s="88"/>
      <c r="K47" s="88"/>
      <c r="L47" s="88"/>
      <c r="M47" s="88"/>
      <c r="N47" s="88"/>
      <c r="O47" s="88"/>
    </row>
    <row r="48" spans="2:15" x14ac:dyDescent="0.2">
      <c r="B48" s="88"/>
      <c r="C48" s="88"/>
      <c r="D48" s="88"/>
      <c r="E48" s="88"/>
      <c r="F48" s="88"/>
      <c r="G48" s="88"/>
      <c r="H48" s="88"/>
      <c r="I48" s="88"/>
      <c r="J48" s="88"/>
      <c r="K48" s="88"/>
      <c r="L48" s="88"/>
      <c r="M48" s="88"/>
      <c r="N48" s="88"/>
      <c r="O48" s="88"/>
    </row>
    <row r="49" s="7" customFormat="1" x14ac:dyDescent="0.2"/>
    <row r="50" s="7" customFormat="1" x14ac:dyDescent="0.2"/>
    <row r="51" s="7" customFormat="1" x14ac:dyDescent="0.2"/>
    <row r="52" s="7" customFormat="1" x14ac:dyDescent="0.2"/>
    <row r="53" s="7" customFormat="1" x14ac:dyDescent="0.2"/>
    <row r="54" s="7" customFormat="1" x14ac:dyDescent="0.2"/>
    <row r="55" s="7" customFormat="1" x14ac:dyDescent="0.2"/>
    <row r="56" s="7" customFormat="1" x14ac:dyDescent="0.2"/>
    <row r="57" s="7" customFormat="1" x14ac:dyDescent="0.2"/>
    <row r="58" s="7" customFormat="1" x14ac:dyDescent="0.2"/>
    <row r="59" s="7" customFormat="1" x14ac:dyDescent="0.2"/>
    <row r="60" s="7" customFormat="1" x14ac:dyDescent="0.2"/>
    <row r="61" s="7" customFormat="1" x14ac:dyDescent="0.2"/>
    <row r="62" s="7" customFormat="1" x14ac:dyDescent="0.2"/>
    <row r="63" s="7" customFormat="1" x14ac:dyDescent="0.2"/>
    <row r="64" s="7" customFormat="1" x14ac:dyDescent="0.2"/>
    <row r="65" s="7" customFormat="1" x14ac:dyDescent="0.2"/>
    <row r="66" s="7" customFormat="1" x14ac:dyDescent="0.2"/>
  </sheetData>
  <mergeCells count="2">
    <mergeCell ref="E4:G4"/>
    <mergeCell ref="H4:J4"/>
  </mergeCells>
  <conditionalFormatting sqref="H6:J14">
    <cfRule type="cellIs" dxfId="0" priority="6" operator="between">
      <formula>0</formula>
      <formula>0.05</formula>
    </cfRule>
  </conditionalFormatting>
  <hyperlinks>
    <hyperlink ref="A1" location="Contents!A1" display="Contents" xr:uid="{00000000-0004-0000-1500-000000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397C6-984B-4DAE-BE4E-81298B3298A7}">
  <sheetPr codeName="Sheet4"/>
  <dimension ref="A1:J51"/>
  <sheetViews>
    <sheetView showGridLines="0" zoomScaleNormal="100" workbookViewId="0"/>
  </sheetViews>
  <sheetFormatPr defaultColWidth="9.140625" defaultRowHeight="12.75" x14ac:dyDescent="0.2"/>
  <cols>
    <col min="1" max="2" width="9.140625" style="7"/>
    <col min="3" max="3" width="21.42578125" style="7" customWidth="1"/>
    <col min="4" max="4" width="29.7109375" style="7" customWidth="1"/>
    <col min="5" max="8" width="21.42578125" style="7" customWidth="1"/>
    <col min="9" max="16384" width="9.140625" style="7"/>
  </cols>
  <sheetData>
    <row r="1" spans="1:10" x14ac:dyDescent="0.2">
      <c r="A1" s="87" t="s">
        <v>33</v>
      </c>
      <c r="B1" s="88"/>
      <c r="C1" s="88"/>
      <c r="D1" s="88"/>
      <c r="E1" s="88"/>
      <c r="F1" s="88"/>
      <c r="G1" s="88"/>
      <c r="H1" s="88"/>
      <c r="I1" s="88"/>
      <c r="J1" s="88"/>
    </row>
    <row r="2" spans="1:10" x14ac:dyDescent="0.2">
      <c r="A2" s="88"/>
      <c r="B2" s="88" t="s">
        <v>273</v>
      </c>
      <c r="C2" s="88"/>
      <c r="D2" s="88"/>
      <c r="E2" s="88"/>
      <c r="F2" s="88"/>
      <c r="G2" s="88"/>
      <c r="H2" s="88"/>
      <c r="I2" s="88"/>
      <c r="J2" s="88"/>
    </row>
    <row r="3" spans="1:10" x14ac:dyDescent="0.2">
      <c r="A3" s="88"/>
      <c r="B3" s="89" t="s">
        <v>34</v>
      </c>
      <c r="C3" s="88"/>
      <c r="D3" s="88"/>
      <c r="E3" s="88"/>
      <c r="F3" s="88"/>
      <c r="G3" s="88"/>
      <c r="H3" s="88"/>
      <c r="I3" s="88"/>
      <c r="J3" s="88"/>
    </row>
    <row r="4" spans="1:10" x14ac:dyDescent="0.2">
      <c r="A4" s="88"/>
      <c r="B4" s="88"/>
      <c r="C4" s="88"/>
      <c r="D4" s="88"/>
      <c r="E4" s="88"/>
      <c r="F4" s="88"/>
      <c r="G4" s="88"/>
      <c r="H4" s="88"/>
      <c r="I4" s="88"/>
      <c r="J4" s="88"/>
    </row>
    <row r="5" spans="1:10" ht="25.5" x14ac:dyDescent="0.2">
      <c r="A5" s="88"/>
      <c r="B5" s="88"/>
      <c r="C5" s="91"/>
      <c r="D5" s="91"/>
      <c r="E5" s="92" t="s">
        <v>35</v>
      </c>
      <c r="F5" s="93" t="s">
        <v>36</v>
      </c>
      <c r="G5" s="93" t="s">
        <v>37</v>
      </c>
      <c r="H5" s="93" t="s">
        <v>38</v>
      </c>
      <c r="I5" s="88"/>
      <c r="J5" s="88"/>
    </row>
    <row r="6" spans="1:10" x14ac:dyDescent="0.2">
      <c r="A6" s="88"/>
      <c r="B6" s="88"/>
      <c r="C6" s="95" t="s">
        <v>39</v>
      </c>
      <c r="D6" s="95" t="s">
        <v>40</v>
      </c>
      <c r="E6" s="96">
        <v>7.8603495589291867</v>
      </c>
      <c r="F6" s="97">
        <v>7.6341123322681756</v>
      </c>
      <c r="G6" s="97">
        <v>7.3525117026277798</v>
      </c>
      <c r="H6" s="97">
        <v>6.8500163405737684</v>
      </c>
      <c r="I6" s="98"/>
      <c r="J6" s="98"/>
    </row>
    <row r="7" spans="1:10" x14ac:dyDescent="0.2">
      <c r="A7" s="88"/>
      <c r="B7" s="88"/>
      <c r="C7" s="99" t="s">
        <v>39</v>
      </c>
      <c r="D7" s="99" t="s">
        <v>41</v>
      </c>
      <c r="E7" s="100">
        <v>7.0163049064182879</v>
      </c>
      <c r="F7" s="101">
        <v>6.5464819965414742</v>
      </c>
      <c r="G7" s="101">
        <v>6.2341764429778266</v>
      </c>
      <c r="H7" s="101">
        <v>5.7428157989121642</v>
      </c>
      <c r="I7" s="98"/>
      <c r="J7" s="98"/>
    </row>
    <row r="8" spans="1:10" x14ac:dyDescent="0.2">
      <c r="A8" s="88"/>
      <c r="B8" s="88"/>
      <c r="C8" s="99" t="s">
        <v>39</v>
      </c>
      <c r="D8" s="99" t="s">
        <v>42</v>
      </c>
      <c r="E8" s="100">
        <v>8.0721778297614293</v>
      </c>
      <c r="F8" s="101">
        <v>6.5859838784190448</v>
      </c>
      <c r="G8" s="101">
        <v>5.9586408551560508</v>
      </c>
      <c r="H8" s="101">
        <v>6.1838006667272509</v>
      </c>
      <c r="I8" s="98"/>
      <c r="J8" s="98"/>
    </row>
    <row r="9" spans="1:10" ht="15" x14ac:dyDescent="0.25">
      <c r="A9" s="88"/>
      <c r="B9" s="88"/>
      <c r="C9" s="99" t="s">
        <v>39</v>
      </c>
      <c r="D9" s="99" t="s">
        <v>43</v>
      </c>
      <c r="E9" s="103" t="s">
        <v>44</v>
      </c>
      <c r="F9" s="101">
        <v>7.179428653429861</v>
      </c>
      <c r="G9" s="101">
        <v>6.6699861610959381</v>
      </c>
      <c r="H9" s="104">
        <v>7.1286233954527116</v>
      </c>
      <c r="I9" s="98"/>
      <c r="J9" s="98"/>
    </row>
    <row r="10" spans="1:10" x14ac:dyDescent="0.2">
      <c r="A10" s="88"/>
      <c r="B10" s="88"/>
      <c r="C10" s="99" t="s">
        <v>39</v>
      </c>
      <c r="D10" s="99" t="s">
        <v>45</v>
      </c>
      <c r="E10" s="100">
        <v>6.0485220349072844</v>
      </c>
      <c r="F10" s="101">
        <v>6.0254605473863361</v>
      </c>
      <c r="G10" s="101">
        <v>5.9039157152035893</v>
      </c>
      <c r="H10" s="101">
        <v>5.8657600827542096</v>
      </c>
      <c r="I10" s="98"/>
      <c r="J10" s="98"/>
    </row>
    <row r="11" spans="1:10" x14ac:dyDescent="0.2">
      <c r="A11" s="88"/>
      <c r="B11" s="88"/>
      <c r="C11" s="99" t="s">
        <v>39</v>
      </c>
      <c r="D11" s="99" t="s">
        <v>46</v>
      </c>
      <c r="E11" s="100">
        <v>6.6007548477611833</v>
      </c>
      <c r="F11" s="101">
        <v>6.5603619434360914</v>
      </c>
      <c r="G11" s="101">
        <v>6.3002910342642249</v>
      </c>
      <c r="H11" s="101">
        <v>6.0245783032031737</v>
      </c>
      <c r="I11" s="98"/>
      <c r="J11" s="98"/>
    </row>
    <row r="12" spans="1:10" x14ac:dyDescent="0.2">
      <c r="A12" s="88"/>
      <c r="B12" s="88"/>
      <c r="C12" s="95" t="s">
        <v>47</v>
      </c>
      <c r="D12" s="95" t="s">
        <v>40</v>
      </c>
      <c r="E12" s="96">
        <v>7.5</v>
      </c>
      <c r="F12" s="97">
        <v>7.25</v>
      </c>
      <c r="G12" s="97">
        <v>7</v>
      </c>
      <c r="H12" s="97">
        <v>6.54</v>
      </c>
      <c r="I12" s="98"/>
      <c r="J12" s="98"/>
    </row>
    <row r="13" spans="1:10" x14ac:dyDescent="0.2">
      <c r="A13" s="88"/>
      <c r="B13" s="88"/>
      <c r="C13" s="99" t="s">
        <v>47</v>
      </c>
      <c r="D13" s="99" t="s">
        <v>41</v>
      </c>
      <c r="E13" s="100">
        <v>6.83</v>
      </c>
      <c r="F13" s="101">
        <v>6.03</v>
      </c>
      <c r="G13" s="101">
        <v>6</v>
      </c>
      <c r="H13" s="101">
        <v>5.5</v>
      </c>
      <c r="I13" s="98"/>
      <c r="J13" s="98"/>
    </row>
    <row r="14" spans="1:10" x14ac:dyDescent="0.2">
      <c r="A14" s="88"/>
      <c r="B14" s="88"/>
      <c r="C14" s="99" t="s">
        <v>47</v>
      </c>
      <c r="D14" s="99" t="s">
        <v>42</v>
      </c>
      <c r="E14" s="100">
        <v>7.8</v>
      </c>
      <c r="F14" s="101">
        <v>6</v>
      </c>
      <c r="G14" s="101">
        <v>5</v>
      </c>
      <c r="H14" s="101">
        <v>5</v>
      </c>
      <c r="I14" s="98"/>
      <c r="J14" s="98"/>
    </row>
    <row r="15" spans="1:10" ht="15" x14ac:dyDescent="0.25">
      <c r="A15" s="88"/>
      <c r="B15" s="88"/>
      <c r="C15" s="99" t="s">
        <v>47</v>
      </c>
      <c r="D15" s="99" t="s">
        <v>43</v>
      </c>
      <c r="E15" s="103" t="s">
        <v>44</v>
      </c>
      <c r="F15" s="101">
        <v>7</v>
      </c>
      <c r="G15" s="101">
        <v>6.5</v>
      </c>
      <c r="H15" s="104">
        <v>7</v>
      </c>
      <c r="I15" s="98"/>
      <c r="J15" s="98"/>
    </row>
    <row r="16" spans="1:10" x14ac:dyDescent="0.2">
      <c r="A16" s="88"/>
      <c r="B16" s="88"/>
      <c r="C16" s="99" t="s">
        <v>47</v>
      </c>
      <c r="D16" s="99" t="s">
        <v>45</v>
      </c>
      <c r="E16" s="100">
        <v>5.8</v>
      </c>
      <c r="F16" s="101">
        <v>5.8</v>
      </c>
      <c r="G16" s="101">
        <v>5.5</v>
      </c>
      <c r="H16" s="101">
        <v>5.5</v>
      </c>
      <c r="I16" s="98"/>
      <c r="J16" s="98"/>
    </row>
    <row r="17" spans="2:10" x14ac:dyDescent="0.2">
      <c r="B17" s="88"/>
      <c r="C17" s="99" t="s">
        <v>47</v>
      </c>
      <c r="D17" s="99" t="s">
        <v>46</v>
      </c>
      <c r="E17" s="100">
        <v>6</v>
      </c>
      <c r="F17" s="101">
        <v>6</v>
      </c>
      <c r="G17" s="101">
        <v>6</v>
      </c>
      <c r="H17" s="101">
        <v>5.5</v>
      </c>
      <c r="I17" s="98"/>
      <c r="J17" s="98"/>
    </row>
    <row r="18" spans="2:10" x14ac:dyDescent="0.2">
      <c r="B18" s="88"/>
      <c r="C18" s="95" t="s">
        <v>48</v>
      </c>
      <c r="D18" s="95" t="s">
        <v>40</v>
      </c>
      <c r="E18" s="105">
        <v>1424</v>
      </c>
      <c r="F18" s="106">
        <v>1797</v>
      </c>
      <c r="G18" s="106">
        <v>1823</v>
      </c>
      <c r="H18" s="106">
        <v>541</v>
      </c>
      <c r="I18" s="98"/>
      <c r="J18" s="98"/>
    </row>
    <row r="19" spans="2:10" x14ac:dyDescent="0.2">
      <c r="B19" s="88"/>
      <c r="C19" s="99" t="s">
        <v>48</v>
      </c>
      <c r="D19" s="99" t="s">
        <v>41</v>
      </c>
      <c r="E19" s="108">
        <v>181</v>
      </c>
      <c r="F19" s="109">
        <v>833</v>
      </c>
      <c r="G19" s="109">
        <v>883</v>
      </c>
      <c r="H19" s="109">
        <v>240</v>
      </c>
      <c r="I19" s="98"/>
      <c r="J19" s="98"/>
    </row>
    <row r="20" spans="2:10" x14ac:dyDescent="0.2">
      <c r="B20" s="88"/>
      <c r="C20" s="99" t="s">
        <v>48</v>
      </c>
      <c r="D20" s="99" t="s">
        <v>42</v>
      </c>
      <c r="E20" s="108">
        <v>27</v>
      </c>
      <c r="F20" s="109">
        <v>350</v>
      </c>
      <c r="G20" s="109">
        <v>1064</v>
      </c>
      <c r="H20" s="109">
        <v>241</v>
      </c>
      <c r="I20" s="98"/>
      <c r="J20" s="98"/>
    </row>
    <row r="21" spans="2:10" x14ac:dyDescent="0.2">
      <c r="B21" s="88"/>
      <c r="C21" s="99" t="s">
        <v>48</v>
      </c>
      <c r="D21" s="99" t="s">
        <v>43</v>
      </c>
      <c r="E21" s="110">
        <v>5</v>
      </c>
      <c r="F21" s="109">
        <v>60</v>
      </c>
      <c r="G21" s="109">
        <v>73</v>
      </c>
      <c r="H21" s="111">
        <v>13</v>
      </c>
      <c r="I21" s="98"/>
      <c r="J21" s="98"/>
    </row>
    <row r="22" spans="2:10" x14ac:dyDescent="0.2">
      <c r="B22" s="88"/>
      <c r="C22" s="99" t="s">
        <v>48</v>
      </c>
      <c r="D22" s="99" t="s">
        <v>45</v>
      </c>
      <c r="E22" s="108">
        <v>2900</v>
      </c>
      <c r="F22" s="109">
        <v>3054</v>
      </c>
      <c r="G22" s="109">
        <v>3068</v>
      </c>
      <c r="H22" s="109">
        <v>2386</v>
      </c>
      <c r="I22" s="98"/>
      <c r="J22" s="98"/>
    </row>
    <row r="23" spans="2:10" x14ac:dyDescent="0.2">
      <c r="B23" s="88"/>
      <c r="C23" s="99" t="s">
        <v>48</v>
      </c>
      <c r="D23" s="99" t="s">
        <v>46</v>
      </c>
      <c r="E23" s="108">
        <v>4628</v>
      </c>
      <c r="F23" s="109">
        <v>6241</v>
      </c>
      <c r="G23" s="109">
        <v>7059</v>
      </c>
      <c r="H23" s="109">
        <v>3456</v>
      </c>
      <c r="I23" s="98"/>
      <c r="J23" s="98"/>
    </row>
    <row r="24" spans="2:10" s="8" customFormat="1" x14ac:dyDescent="0.2">
      <c r="B24" s="88"/>
      <c r="C24" s="99"/>
      <c r="D24" s="99"/>
      <c r="E24" s="107"/>
      <c r="F24" s="107"/>
      <c r="G24" s="107"/>
      <c r="H24" s="107"/>
      <c r="I24" s="98"/>
      <c r="J24" s="98"/>
    </row>
    <row r="25" spans="2:10" x14ac:dyDescent="0.2">
      <c r="B25" s="88"/>
      <c r="C25" s="88" t="s">
        <v>49</v>
      </c>
      <c r="D25" s="88"/>
      <c r="E25" s="88"/>
      <c r="F25" s="88"/>
      <c r="G25" s="88"/>
      <c r="H25" s="88"/>
      <c r="I25" s="88"/>
      <c r="J25" s="88"/>
    </row>
    <row r="26" spans="2:10" x14ac:dyDescent="0.2">
      <c r="B26" s="88"/>
      <c r="C26" s="88" t="s">
        <v>50</v>
      </c>
      <c r="D26" s="88"/>
      <c r="E26" s="88"/>
      <c r="F26" s="88"/>
      <c r="G26" s="88"/>
      <c r="H26" s="88"/>
      <c r="I26" s="88"/>
      <c r="J26" s="88"/>
    </row>
    <row r="27" spans="2:10" x14ac:dyDescent="0.2">
      <c r="B27" s="88"/>
      <c r="C27" s="88"/>
      <c r="D27" s="88"/>
      <c r="E27" s="88"/>
      <c r="F27" s="88"/>
      <c r="G27" s="88"/>
      <c r="H27" s="88"/>
      <c r="I27" s="88"/>
      <c r="J27" s="88"/>
    </row>
    <row r="28" spans="2:10" x14ac:dyDescent="0.2">
      <c r="B28" s="88"/>
      <c r="C28" s="88" t="s">
        <v>311</v>
      </c>
      <c r="D28" s="88"/>
      <c r="E28" s="88"/>
      <c r="F28" s="88"/>
      <c r="G28" s="88"/>
      <c r="H28" s="88"/>
      <c r="I28" s="88"/>
      <c r="J28" s="88"/>
    </row>
    <row r="29" spans="2:10" x14ac:dyDescent="0.2">
      <c r="B29" s="88"/>
      <c r="C29" s="78" t="s">
        <v>324</v>
      </c>
      <c r="D29" s="88"/>
      <c r="E29" s="102"/>
      <c r="F29" s="88"/>
      <c r="G29" s="88"/>
      <c r="H29" s="88"/>
      <c r="I29" s="88"/>
      <c r="J29" s="88"/>
    </row>
    <row r="30" spans="2:10" x14ac:dyDescent="0.2">
      <c r="C30" s="275"/>
      <c r="E30" s="102"/>
    </row>
    <row r="31" spans="2:10" x14ac:dyDescent="0.2">
      <c r="E31" s="102"/>
    </row>
    <row r="32" spans="2:10" x14ac:dyDescent="0.2">
      <c r="E32" s="102"/>
    </row>
    <row r="33" spans="5:5" x14ac:dyDescent="0.2">
      <c r="E33" s="102"/>
    </row>
    <row r="34" spans="5:5" x14ac:dyDescent="0.2">
      <c r="E34" s="102"/>
    </row>
    <row r="35" spans="5:5" x14ac:dyDescent="0.2">
      <c r="E35" s="102"/>
    </row>
    <row r="36" spans="5:5" x14ac:dyDescent="0.2">
      <c r="E36" s="102"/>
    </row>
    <row r="37" spans="5:5" x14ac:dyDescent="0.2">
      <c r="E37" s="102"/>
    </row>
    <row r="38" spans="5:5" x14ac:dyDescent="0.2">
      <c r="E38" s="102"/>
    </row>
    <row r="39" spans="5:5" x14ac:dyDescent="0.2">
      <c r="E39" s="102"/>
    </row>
    <row r="40" spans="5:5" x14ac:dyDescent="0.2">
      <c r="E40" s="102"/>
    </row>
    <row r="41" spans="5:5" x14ac:dyDescent="0.2">
      <c r="E41" s="102"/>
    </row>
    <row r="42" spans="5:5" x14ac:dyDescent="0.2">
      <c r="E42" s="102"/>
    </row>
    <row r="43" spans="5:5" x14ac:dyDescent="0.2">
      <c r="E43" s="102"/>
    </row>
    <row r="44" spans="5:5" x14ac:dyDescent="0.2">
      <c r="E44" s="102"/>
    </row>
    <row r="45" spans="5:5" x14ac:dyDescent="0.2">
      <c r="E45" s="102"/>
    </row>
    <row r="46" spans="5:5" x14ac:dyDescent="0.2">
      <c r="E46" s="102"/>
    </row>
    <row r="47" spans="5:5" x14ac:dyDescent="0.2">
      <c r="E47" s="102"/>
    </row>
    <row r="48" spans="5:5" x14ac:dyDescent="0.2">
      <c r="E48" s="102"/>
    </row>
    <row r="49" spans="5:5" x14ac:dyDescent="0.2">
      <c r="E49" s="102"/>
    </row>
    <row r="50" spans="5:5" x14ac:dyDescent="0.2">
      <c r="E50" s="102"/>
    </row>
    <row r="51" spans="5:5" x14ac:dyDescent="0.2">
      <c r="E51" s="102"/>
    </row>
  </sheetData>
  <hyperlinks>
    <hyperlink ref="A1" location="Contents!A1" display="Contents" xr:uid="{00000000-0004-0000-03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073FE-3B3F-4D9C-8413-BD876E6745CB}">
  <sheetPr codeName="Sheet5"/>
  <dimension ref="A1:V39"/>
  <sheetViews>
    <sheetView showGridLines="0" zoomScale="85" zoomScaleNormal="85" workbookViewId="0"/>
  </sheetViews>
  <sheetFormatPr defaultColWidth="9.140625" defaultRowHeight="12.75" x14ac:dyDescent="0.2"/>
  <cols>
    <col min="1" max="2" width="9.140625" style="7"/>
    <col min="3" max="3" width="21.42578125" style="7" customWidth="1"/>
    <col min="4" max="4" width="29.7109375" style="7" customWidth="1"/>
    <col min="5" max="7" width="21.42578125" style="7" customWidth="1"/>
    <col min="8" max="8" width="21.42578125" style="10" customWidth="1"/>
    <col min="9" max="9" width="21.42578125" style="7" customWidth="1"/>
    <col min="10" max="11" width="21.42578125" style="28" customWidth="1"/>
    <col min="12" max="12" width="24.7109375" style="7" customWidth="1"/>
    <col min="13" max="14" width="21.28515625" style="7" customWidth="1"/>
    <col min="15" max="16" width="21.28515625" style="28" customWidth="1"/>
    <col min="17" max="16384" width="9.140625" style="7"/>
  </cols>
  <sheetData>
    <row r="1" spans="1:18" x14ac:dyDescent="0.2">
      <c r="A1" s="87" t="s">
        <v>33</v>
      </c>
      <c r="B1" s="88"/>
      <c r="C1" s="88"/>
      <c r="D1" s="88"/>
      <c r="E1" s="88"/>
      <c r="F1" s="88"/>
      <c r="G1" s="88"/>
      <c r="H1" s="88"/>
      <c r="I1" s="88"/>
      <c r="J1" s="88"/>
      <c r="K1" s="88"/>
      <c r="L1" s="88"/>
      <c r="M1" s="88"/>
      <c r="N1" s="88"/>
      <c r="O1" s="88"/>
      <c r="P1" s="88"/>
      <c r="Q1" s="88"/>
      <c r="R1" s="88"/>
    </row>
    <row r="2" spans="1:18" x14ac:dyDescent="0.2">
      <c r="A2" s="88"/>
      <c r="B2" s="88" t="s">
        <v>274</v>
      </c>
      <c r="C2" s="88"/>
      <c r="D2" s="88"/>
      <c r="E2" s="88"/>
      <c r="F2" s="88"/>
      <c r="G2" s="88"/>
      <c r="H2" s="88"/>
      <c r="I2" s="88"/>
      <c r="J2" s="88"/>
      <c r="K2" s="88"/>
      <c r="L2" s="88"/>
      <c r="M2" s="88"/>
      <c r="N2" s="88"/>
      <c r="O2" s="88"/>
      <c r="P2" s="88"/>
      <c r="Q2" s="88"/>
      <c r="R2" s="88"/>
    </row>
    <row r="3" spans="1:18" x14ac:dyDescent="0.2">
      <c r="A3" s="88"/>
      <c r="B3" s="89" t="s">
        <v>34</v>
      </c>
      <c r="C3" s="88"/>
      <c r="D3" s="88"/>
      <c r="E3" s="88"/>
      <c r="F3" s="88"/>
      <c r="G3" s="88"/>
      <c r="H3" s="88"/>
      <c r="I3" s="88"/>
      <c r="J3" s="88"/>
      <c r="K3" s="88"/>
      <c r="L3" s="88"/>
      <c r="M3" s="88"/>
      <c r="N3" s="88"/>
      <c r="O3" s="88"/>
      <c r="P3" s="88"/>
      <c r="Q3" s="88"/>
      <c r="R3" s="88"/>
    </row>
    <row r="4" spans="1:18" x14ac:dyDescent="0.2">
      <c r="A4" s="88"/>
      <c r="B4" s="88"/>
      <c r="C4" s="88"/>
      <c r="D4" s="88"/>
      <c r="E4" s="88"/>
      <c r="F4" s="88"/>
      <c r="G4" s="88"/>
      <c r="H4" s="88"/>
      <c r="I4" s="88"/>
      <c r="J4" s="88"/>
      <c r="K4" s="88"/>
      <c r="L4" s="88"/>
      <c r="M4" s="88"/>
      <c r="N4" s="88"/>
      <c r="O4" s="88"/>
      <c r="P4" s="88"/>
      <c r="Q4" s="88"/>
      <c r="R4" s="88"/>
    </row>
    <row r="5" spans="1:18" ht="12.75" customHeight="1" x14ac:dyDescent="0.2">
      <c r="A5" s="88"/>
      <c r="B5" s="88"/>
      <c r="C5" s="88"/>
      <c r="D5" s="88"/>
      <c r="E5" s="332" t="s">
        <v>325</v>
      </c>
      <c r="F5" s="333"/>
      <c r="G5" s="333"/>
      <c r="H5" s="333"/>
      <c r="I5" s="333"/>
      <c r="J5" s="57"/>
      <c r="K5" s="329" t="s">
        <v>51</v>
      </c>
      <c r="L5" s="330"/>
      <c r="M5" s="329" t="s">
        <v>52</v>
      </c>
      <c r="N5" s="331"/>
      <c r="O5" s="331"/>
      <c r="P5" s="331"/>
      <c r="Q5" s="88"/>
      <c r="R5" s="88"/>
    </row>
    <row r="6" spans="1:18" ht="25.5" x14ac:dyDescent="0.2">
      <c r="A6" s="88"/>
      <c r="B6" s="88"/>
      <c r="C6" s="93"/>
      <c r="D6" s="114"/>
      <c r="E6" s="92">
        <v>2018</v>
      </c>
      <c r="F6" s="93">
        <v>2019</v>
      </c>
      <c r="G6" s="93">
        <v>2021</v>
      </c>
      <c r="H6" s="93">
        <v>2022</v>
      </c>
      <c r="I6" s="93">
        <v>2023</v>
      </c>
      <c r="J6" s="38">
        <v>2024</v>
      </c>
      <c r="K6" s="115" t="s">
        <v>53</v>
      </c>
      <c r="L6" s="39" t="s">
        <v>54</v>
      </c>
      <c r="M6" s="72" t="s">
        <v>55</v>
      </c>
      <c r="N6" s="72" t="s">
        <v>56</v>
      </c>
      <c r="O6" s="93" t="s">
        <v>57</v>
      </c>
      <c r="P6" s="72" t="s">
        <v>58</v>
      </c>
      <c r="Q6" s="88"/>
      <c r="R6" s="88"/>
    </row>
    <row r="7" spans="1:18" x14ac:dyDescent="0.2">
      <c r="A7" s="88"/>
      <c r="B7" s="88"/>
      <c r="C7" s="117" t="s">
        <v>39</v>
      </c>
      <c r="D7" s="95" t="s">
        <v>40</v>
      </c>
      <c r="E7" s="118">
        <v>5.71</v>
      </c>
      <c r="F7" s="119">
        <v>5.92</v>
      </c>
      <c r="G7" s="119">
        <v>6.27</v>
      </c>
      <c r="H7" s="120">
        <v>6.5888211159563435</v>
      </c>
      <c r="I7" s="120">
        <v>7.0809320141906946</v>
      </c>
      <c r="J7" s="40">
        <f>'Table 1'!E6</f>
        <v>7.8603495589291867</v>
      </c>
      <c r="K7" s="121">
        <f>(I7-H7)/H7</f>
        <v>7.4688762917328511E-2</v>
      </c>
      <c r="L7" s="41">
        <f>(J7-I7)/I7</f>
        <v>0.11007273381194503</v>
      </c>
      <c r="M7" s="122">
        <v>0</v>
      </c>
      <c r="N7" s="123">
        <v>0.214</v>
      </c>
      <c r="O7" s="122">
        <v>0</v>
      </c>
      <c r="P7" s="122">
        <v>0</v>
      </c>
      <c r="Q7" s="88"/>
      <c r="R7" s="88"/>
    </row>
    <row r="8" spans="1:18" x14ac:dyDescent="0.2">
      <c r="A8" s="88"/>
      <c r="B8" s="88"/>
      <c r="C8" s="124" t="s">
        <v>39</v>
      </c>
      <c r="D8" s="99" t="s">
        <v>41</v>
      </c>
      <c r="E8" s="125">
        <v>5.1100000000000003</v>
      </c>
      <c r="F8" s="126">
        <v>5.39</v>
      </c>
      <c r="G8" s="126">
        <v>6.06</v>
      </c>
      <c r="H8" s="127">
        <v>6.1467285138851953</v>
      </c>
      <c r="I8" s="127">
        <v>6.7320284840223783</v>
      </c>
      <c r="J8" s="42">
        <f>'Table 1'!E7</f>
        <v>7.0163049064182879</v>
      </c>
      <c r="K8" s="128">
        <f>(I8-H8)/H8</f>
        <v>9.5221379765677891E-2</v>
      </c>
      <c r="L8" s="41">
        <f>(J8-I8)/I8</f>
        <v>4.2227453890102191E-2</v>
      </c>
      <c r="M8" s="129">
        <v>1.2999999999999999E-2</v>
      </c>
      <c r="N8" s="129">
        <v>0.68500000000000005</v>
      </c>
      <c r="O8" s="129">
        <v>0.17299999999999999</v>
      </c>
      <c r="P8" s="129">
        <v>0.152</v>
      </c>
      <c r="Q8" s="88"/>
      <c r="R8" s="88"/>
    </row>
    <row r="9" spans="1:18" x14ac:dyDescent="0.2">
      <c r="A9" s="88"/>
      <c r="B9" s="88"/>
      <c r="C9" s="124" t="s">
        <v>39</v>
      </c>
      <c r="D9" s="99" t="s">
        <v>42</v>
      </c>
      <c r="E9" s="130">
        <v>5.09</v>
      </c>
      <c r="F9" s="126">
        <v>5.46</v>
      </c>
      <c r="G9" s="126">
        <v>4.9800000000000004</v>
      </c>
      <c r="H9" s="131">
        <v>6.1092049596256937</v>
      </c>
      <c r="I9" s="127">
        <v>7.3492316045212283</v>
      </c>
      <c r="J9" s="62">
        <f>'Table 1'!E8</f>
        <v>8.0721778297614293</v>
      </c>
      <c r="K9" s="128">
        <f t="shared" ref="K9:L12" si="0">(I9-H9)/H9</f>
        <v>0.20297676262141812</v>
      </c>
      <c r="L9" s="41">
        <f>(J9-I9)/I9</f>
        <v>9.8370314632001313E-2</v>
      </c>
      <c r="M9" s="129">
        <v>3.1E-2</v>
      </c>
      <c r="N9" s="129">
        <v>0.32800000000000001</v>
      </c>
      <c r="O9" s="129">
        <v>0.36299999999999999</v>
      </c>
      <c r="P9" s="129">
        <v>0.33</v>
      </c>
      <c r="Q9" s="88"/>
      <c r="R9" s="88"/>
    </row>
    <row r="10" spans="1:18" x14ac:dyDescent="0.2">
      <c r="A10" s="88"/>
      <c r="B10" s="88"/>
      <c r="C10" s="124" t="s">
        <v>39</v>
      </c>
      <c r="D10" s="99" t="s">
        <v>43</v>
      </c>
      <c r="E10" s="130">
        <v>4.76</v>
      </c>
      <c r="F10" s="132">
        <v>5.7</v>
      </c>
      <c r="G10" s="132">
        <v>5.96</v>
      </c>
      <c r="H10" s="131">
        <v>6.6276846676497057</v>
      </c>
      <c r="I10" s="131">
        <v>7.3021651561915073</v>
      </c>
      <c r="J10" s="61" t="str">
        <f>'Table 1'!E9</f>
        <v>*</v>
      </c>
      <c r="K10" s="128">
        <f t="shared" si="0"/>
        <v>0.101767136242012</v>
      </c>
      <c r="L10" s="41"/>
      <c r="M10" s="129">
        <v>0.45</v>
      </c>
      <c r="N10" s="129">
        <v>0.996</v>
      </c>
      <c r="O10" s="129">
        <v>0.73699999999999999</v>
      </c>
      <c r="P10" s="129">
        <v>0.65300000000000002</v>
      </c>
      <c r="Q10" s="88"/>
      <c r="R10" s="88"/>
    </row>
    <row r="11" spans="1:18" x14ac:dyDescent="0.2">
      <c r="A11" s="88"/>
      <c r="B11" s="88"/>
      <c r="C11" s="124" t="s">
        <v>39</v>
      </c>
      <c r="D11" s="99" t="s">
        <v>45</v>
      </c>
      <c r="E11" s="125">
        <v>4.82</v>
      </c>
      <c r="F11" s="126">
        <v>4.92</v>
      </c>
      <c r="G11" s="126">
        <v>5.23</v>
      </c>
      <c r="H11" s="127">
        <v>5.3606805833053768</v>
      </c>
      <c r="I11" s="127">
        <v>5.6167525641603353</v>
      </c>
      <c r="J11" s="42">
        <f>'Table 1'!E10</f>
        <v>6.0485220349072844</v>
      </c>
      <c r="K11" s="128">
        <f t="shared" si="0"/>
        <v>4.7768557905210132E-2</v>
      </c>
      <c r="L11" s="41">
        <f t="shared" si="0"/>
        <v>7.6871727179510449E-2</v>
      </c>
      <c r="M11" s="129">
        <v>0</v>
      </c>
      <c r="N11" s="129">
        <v>0</v>
      </c>
      <c r="O11" s="129">
        <v>0</v>
      </c>
      <c r="P11" s="129">
        <v>0</v>
      </c>
      <c r="Q11" s="88"/>
      <c r="R11" s="88"/>
    </row>
    <row r="12" spans="1:18" x14ac:dyDescent="0.2">
      <c r="A12" s="88"/>
      <c r="B12" s="88"/>
      <c r="C12" s="124" t="s">
        <v>39</v>
      </c>
      <c r="D12" s="99" t="s">
        <v>46</v>
      </c>
      <c r="E12" s="125">
        <v>5.0199999999999996</v>
      </c>
      <c r="F12" s="126">
        <v>5.15</v>
      </c>
      <c r="G12" s="126">
        <v>5.53</v>
      </c>
      <c r="H12" s="127">
        <v>5.6792870299892995</v>
      </c>
      <c r="I12" s="127">
        <v>6.0511550330202182</v>
      </c>
      <c r="J12" s="43">
        <f>'Table 1'!E11</f>
        <v>6.6007548477611833</v>
      </c>
      <c r="K12" s="44">
        <f t="shared" si="0"/>
        <v>6.5477937823406565E-2</v>
      </c>
      <c r="L12" s="45">
        <f t="shared" si="0"/>
        <v>9.0825604655951436E-2</v>
      </c>
      <c r="M12" s="73">
        <v>0</v>
      </c>
      <c r="N12" s="74">
        <v>0</v>
      </c>
      <c r="O12" s="129">
        <v>0</v>
      </c>
      <c r="P12" s="74">
        <v>0</v>
      </c>
      <c r="Q12" s="88"/>
      <c r="R12" s="88"/>
    </row>
    <row r="13" spans="1:18" x14ac:dyDescent="0.2">
      <c r="A13" s="88"/>
      <c r="B13" s="88"/>
      <c r="C13" s="117" t="s">
        <v>47</v>
      </c>
      <c r="D13" s="95" t="s">
        <v>40</v>
      </c>
      <c r="E13" s="133"/>
      <c r="F13" s="134"/>
      <c r="G13" s="134"/>
      <c r="H13" s="120">
        <v>6.15</v>
      </c>
      <c r="I13" s="120">
        <v>6.8</v>
      </c>
      <c r="J13" s="40">
        <f>'Table 1'!E12</f>
        <v>7.5</v>
      </c>
      <c r="K13" s="121">
        <f>(I13-H13)/H13</f>
        <v>0.10569105691056901</v>
      </c>
      <c r="L13" s="41">
        <f>(J13-I13)/I13</f>
        <v>0.10294117647058826</v>
      </c>
      <c r="M13" s="135"/>
      <c r="N13" s="88"/>
      <c r="O13" s="135"/>
      <c r="P13" s="88"/>
      <c r="Q13" s="88"/>
      <c r="R13" s="88"/>
    </row>
    <row r="14" spans="1:18" x14ac:dyDescent="0.2">
      <c r="A14" s="88"/>
      <c r="B14" s="88"/>
      <c r="C14" s="124" t="s">
        <v>47</v>
      </c>
      <c r="D14" s="99" t="s">
        <v>41</v>
      </c>
      <c r="E14" s="136"/>
      <c r="F14" s="137"/>
      <c r="G14" s="137"/>
      <c r="H14" s="127">
        <v>5.7</v>
      </c>
      <c r="I14" s="127">
        <v>6.36</v>
      </c>
      <c r="J14" s="42">
        <f>'Table 1'!E13</f>
        <v>6.83</v>
      </c>
      <c r="K14" s="128">
        <f>(I14-H14)/H14</f>
        <v>0.11578947368421055</v>
      </c>
      <c r="L14" s="41">
        <f>(J14-I14)/I14</f>
        <v>7.3899371069182346E-2</v>
      </c>
      <c r="M14" s="88"/>
      <c r="N14" s="88"/>
      <c r="O14" s="88"/>
      <c r="P14" s="88"/>
      <c r="Q14" s="88"/>
      <c r="R14" s="88"/>
    </row>
    <row r="15" spans="1:18" x14ac:dyDescent="0.2">
      <c r="A15" s="88"/>
      <c r="B15" s="88"/>
      <c r="C15" s="124" t="s">
        <v>47</v>
      </c>
      <c r="D15" s="99" t="s">
        <v>42</v>
      </c>
      <c r="E15" s="136"/>
      <c r="F15" s="137"/>
      <c r="G15" s="137"/>
      <c r="H15" s="131">
        <v>5.71</v>
      </c>
      <c r="I15" s="127">
        <v>6.65</v>
      </c>
      <c r="J15" s="62">
        <f>'Table 1'!E14</f>
        <v>7.8</v>
      </c>
      <c r="K15" s="128">
        <f t="shared" ref="K15:L18" si="1">(I15-H15)/H15</f>
        <v>0.1646234676007006</v>
      </c>
      <c r="L15" s="41">
        <f t="shared" si="1"/>
        <v>0.17293233082706758</v>
      </c>
      <c r="M15" s="88"/>
      <c r="N15" s="88"/>
      <c r="O15" s="88"/>
      <c r="P15" s="88"/>
      <c r="Q15" s="88"/>
      <c r="R15" s="88"/>
    </row>
    <row r="16" spans="1:18" x14ac:dyDescent="0.2">
      <c r="A16" s="88"/>
      <c r="B16" s="88"/>
      <c r="C16" s="124" t="s">
        <v>47</v>
      </c>
      <c r="D16" s="99" t="s">
        <v>43</v>
      </c>
      <c r="E16" s="136"/>
      <c r="F16" s="137"/>
      <c r="G16" s="137"/>
      <c r="H16" s="131">
        <v>6.5</v>
      </c>
      <c r="I16" s="131">
        <v>6.68</v>
      </c>
      <c r="J16" s="61" t="str">
        <f>'Table 1'!E15</f>
        <v>*</v>
      </c>
      <c r="K16" s="128">
        <f t="shared" si="1"/>
        <v>2.7692307692307648E-2</v>
      </c>
      <c r="L16" s="41"/>
      <c r="M16" s="88"/>
      <c r="N16" s="88"/>
      <c r="O16" s="88"/>
      <c r="P16" s="88"/>
      <c r="Q16" s="88"/>
      <c r="R16" s="88"/>
    </row>
    <row r="17" spans="2:22" x14ac:dyDescent="0.2">
      <c r="B17" s="88"/>
      <c r="C17" s="124" t="s">
        <v>47</v>
      </c>
      <c r="D17" s="99" t="s">
        <v>45</v>
      </c>
      <c r="E17" s="136"/>
      <c r="F17" s="137"/>
      <c r="G17" s="137"/>
      <c r="H17" s="127">
        <v>5</v>
      </c>
      <c r="I17" s="127">
        <v>5.25</v>
      </c>
      <c r="J17" s="42">
        <f>'Table 1'!E16</f>
        <v>5.8</v>
      </c>
      <c r="K17" s="128">
        <f t="shared" si="1"/>
        <v>0.05</v>
      </c>
      <c r="L17" s="41">
        <f t="shared" si="1"/>
        <v>0.10476190476190472</v>
      </c>
      <c r="M17" s="88"/>
      <c r="N17" s="88"/>
      <c r="O17" s="88"/>
      <c r="P17" s="88"/>
      <c r="Q17" s="88"/>
      <c r="R17" s="88"/>
      <c r="S17" s="88"/>
      <c r="T17" s="88"/>
      <c r="U17" s="88"/>
      <c r="V17" s="88"/>
    </row>
    <row r="18" spans="2:22" x14ac:dyDescent="0.2">
      <c r="B18" s="88"/>
      <c r="C18" s="124" t="s">
        <v>47</v>
      </c>
      <c r="D18" s="99" t="s">
        <v>46</v>
      </c>
      <c r="E18" s="136"/>
      <c r="F18" s="137"/>
      <c r="G18" s="137"/>
      <c r="H18" s="127">
        <v>5.25</v>
      </c>
      <c r="I18" s="138">
        <v>5.65</v>
      </c>
      <c r="J18" s="43">
        <f>'Table 1'!E17</f>
        <v>6</v>
      </c>
      <c r="K18" s="44">
        <f>(I18-H18)/H18</f>
        <v>7.6190476190476253E-2</v>
      </c>
      <c r="L18" s="45">
        <f t="shared" si="1"/>
        <v>6.1946902654867193E-2</v>
      </c>
      <c r="M18" s="88"/>
      <c r="N18" s="88"/>
      <c r="O18" s="88"/>
      <c r="P18" s="88"/>
      <c r="Q18" s="88"/>
      <c r="R18" s="88"/>
      <c r="S18" s="88"/>
      <c r="T18" s="88"/>
      <c r="U18" s="88"/>
      <c r="V18" s="88"/>
    </row>
    <row r="19" spans="2:22" x14ac:dyDescent="0.2">
      <c r="B19" s="88"/>
      <c r="C19" s="117" t="s">
        <v>48</v>
      </c>
      <c r="D19" s="95" t="s">
        <v>40</v>
      </c>
      <c r="E19" s="133">
        <v>1651</v>
      </c>
      <c r="F19" s="134">
        <v>2124</v>
      </c>
      <c r="G19" s="134">
        <v>2017</v>
      </c>
      <c r="H19" s="139">
        <v>1984</v>
      </c>
      <c r="I19" s="114">
        <v>1876</v>
      </c>
      <c r="J19" s="46">
        <f>'Table 1'!E18</f>
        <v>1424</v>
      </c>
      <c r="K19" s="140"/>
      <c r="L19" s="141"/>
      <c r="M19" s="88"/>
      <c r="N19" s="88"/>
      <c r="O19" s="88"/>
      <c r="P19" s="88"/>
      <c r="Q19" s="88"/>
      <c r="R19" s="88"/>
      <c r="S19" s="88"/>
      <c r="T19" s="88"/>
      <c r="U19" s="88"/>
      <c r="V19" s="88"/>
    </row>
    <row r="20" spans="2:22" x14ac:dyDescent="0.2">
      <c r="B20" s="88"/>
      <c r="C20" s="124" t="s">
        <v>48</v>
      </c>
      <c r="D20" s="99" t="s">
        <v>41</v>
      </c>
      <c r="E20" s="136">
        <v>312</v>
      </c>
      <c r="F20" s="137">
        <v>374</v>
      </c>
      <c r="G20" s="137">
        <v>345</v>
      </c>
      <c r="H20" s="142">
        <v>276</v>
      </c>
      <c r="I20" s="114">
        <v>253</v>
      </c>
      <c r="J20" s="46">
        <f>'Table 1'!E19</f>
        <v>181</v>
      </c>
      <c r="K20" s="140"/>
      <c r="L20" s="141"/>
      <c r="M20" s="88"/>
      <c r="N20" s="88"/>
      <c r="O20" s="88"/>
      <c r="P20" s="88"/>
      <c r="Q20" s="88"/>
      <c r="R20" s="88"/>
      <c r="S20" s="88"/>
      <c r="T20" s="88"/>
      <c r="U20" s="88"/>
      <c r="V20" s="88"/>
    </row>
    <row r="21" spans="2:22" x14ac:dyDescent="0.2">
      <c r="B21" s="88"/>
      <c r="C21" s="124" t="s">
        <v>48</v>
      </c>
      <c r="D21" s="99" t="s">
        <v>42</v>
      </c>
      <c r="E21" s="143">
        <v>24</v>
      </c>
      <c r="F21" s="137">
        <v>41</v>
      </c>
      <c r="G21" s="137">
        <v>36</v>
      </c>
      <c r="H21" s="144">
        <v>24</v>
      </c>
      <c r="I21" s="114">
        <v>40</v>
      </c>
      <c r="J21" s="46">
        <f>'Table 1'!E20</f>
        <v>27</v>
      </c>
      <c r="K21" s="140"/>
      <c r="L21" s="141"/>
      <c r="M21" s="88"/>
      <c r="N21" s="88"/>
      <c r="O21" s="88"/>
      <c r="P21" s="88"/>
      <c r="Q21" s="88"/>
      <c r="R21" s="88"/>
      <c r="S21" s="88"/>
      <c r="T21" s="88"/>
      <c r="U21" s="88"/>
      <c r="V21" s="88"/>
    </row>
    <row r="22" spans="2:22" x14ac:dyDescent="0.2">
      <c r="B22" s="88"/>
      <c r="C22" s="124" t="s">
        <v>48</v>
      </c>
      <c r="D22" s="99" t="s">
        <v>43</v>
      </c>
      <c r="E22" s="143">
        <v>10</v>
      </c>
      <c r="F22" s="145">
        <v>22</v>
      </c>
      <c r="G22" s="145">
        <v>22</v>
      </c>
      <c r="H22" s="144">
        <v>10</v>
      </c>
      <c r="I22" s="146">
        <v>11</v>
      </c>
      <c r="J22" s="60">
        <f>'Table 1'!E21</f>
        <v>5</v>
      </c>
      <c r="K22" s="147"/>
      <c r="L22" s="141"/>
      <c r="M22" s="88"/>
      <c r="N22" s="88"/>
      <c r="O22" s="88"/>
      <c r="P22" s="88"/>
      <c r="Q22" s="88"/>
      <c r="R22" s="88"/>
      <c r="S22" s="88"/>
      <c r="T22" s="88"/>
      <c r="U22" s="88"/>
      <c r="V22" s="88"/>
    </row>
    <row r="23" spans="2:22" x14ac:dyDescent="0.2">
      <c r="B23" s="88"/>
      <c r="C23" s="124" t="s">
        <v>48</v>
      </c>
      <c r="D23" s="99" t="s">
        <v>45</v>
      </c>
      <c r="E23" s="136">
        <v>6805</v>
      </c>
      <c r="F23" s="137">
        <v>5391</v>
      </c>
      <c r="G23" s="137">
        <v>4886</v>
      </c>
      <c r="H23" s="142">
        <v>3489</v>
      </c>
      <c r="I23" s="114">
        <v>3352</v>
      </c>
      <c r="J23" s="46">
        <f>'Table 1'!E22</f>
        <v>2900</v>
      </c>
      <c r="K23" s="140"/>
      <c r="L23" s="141"/>
      <c r="M23" s="88"/>
      <c r="N23" s="88"/>
      <c r="O23" s="88"/>
      <c r="P23" s="88"/>
      <c r="Q23" s="88"/>
      <c r="R23" s="88"/>
      <c r="S23" s="88"/>
      <c r="T23" s="88"/>
      <c r="U23" s="88"/>
      <c r="V23" s="88"/>
    </row>
    <row r="24" spans="2:22" x14ac:dyDescent="0.2">
      <c r="B24" s="88"/>
      <c r="C24" s="124" t="s">
        <v>48</v>
      </c>
      <c r="D24" s="99" t="s">
        <v>46</v>
      </c>
      <c r="E24" s="136">
        <v>8899</v>
      </c>
      <c r="F24" s="137">
        <v>8090</v>
      </c>
      <c r="G24" s="137">
        <v>7432</v>
      </c>
      <c r="H24" s="142">
        <v>5915</v>
      </c>
      <c r="I24" s="114">
        <v>5648</v>
      </c>
      <c r="J24" s="46">
        <f>'Table 1'!E23</f>
        <v>4628</v>
      </c>
      <c r="K24" s="140"/>
      <c r="L24" s="141"/>
      <c r="M24" s="88"/>
      <c r="N24" s="88"/>
      <c r="O24" s="88"/>
      <c r="P24" s="88"/>
      <c r="Q24" s="88"/>
      <c r="R24" s="88"/>
      <c r="S24" s="27"/>
      <c r="T24" s="27"/>
      <c r="U24" s="27"/>
      <c r="V24" s="27"/>
    </row>
    <row r="25" spans="2:22" x14ac:dyDescent="0.2">
      <c r="B25" s="88"/>
      <c r="C25" s="88"/>
      <c r="D25" s="88"/>
      <c r="E25" s="88"/>
      <c r="F25" s="88"/>
      <c r="G25" s="88"/>
      <c r="H25" s="88"/>
      <c r="I25" s="88"/>
      <c r="J25" s="141"/>
      <c r="K25" s="141"/>
      <c r="L25" s="141"/>
      <c r="M25" s="88"/>
      <c r="N25" s="114"/>
      <c r="O25" s="114"/>
      <c r="P25" s="114"/>
      <c r="Q25" s="88"/>
      <c r="R25" s="88"/>
      <c r="S25" s="88"/>
      <c r="T25" s="88"/>
      <c r="U25" s="88"/>
      <c r="V25" s="88"/>
    </row>
    <row r="26" spans="2:22" x14ac:dyDescent="0.2">
      <c r="B26" s="88"/>
      <c r="C26" s="88" t="s">
        <v>49</v>
      </c>
      <c r="D26" s="88"/>
      <c r="E26" s="88"/>
      <c r="F26" s="88"/>
      <c r="G26" s="88"/>
      <c r="H26" s="88"/>
      <c r="I26" s="88"/>
      <c r="J26" s="141"/>
      <c r="K26" s="141"/>
      <c r="L26" s="141"/>
      <c r="M26" s="88"/>
      <c r="N26" s="88"/>
      <c r="O26" s="88"/>
      <c r="P26" s="88"/>
      <c r="Q26" s="88"/>
      <c r="R26" s="88"/>
      <c r="S26" s="88"/>
      <c r="T26" s="88"/>
      <c r="U26" s="88"/>
      <c r="V26" s="88"/>
    </row>
    <row r="27" spans="2:22" x14ac:dyDescent="0.2">
      <c r="B27" s="88"/>
      <c r="C27" s="88" t="s">
        <v>50</v>
      </c>
      <c r="D27" s="88"/>
      <c r="E27" s="88"/>
      <c r="F27" s="88"/>
      <c r="G27" s="88"/>
      <c r="H27" s="88"/>
      <c r="I27" s="88"/>
      <c r="J27" s="141"/>
      <c r="K27" s="141"/>
      <c r="L27" s="141"/>
      <c r="M27" s="88"/>
      <c r="N27" s="88"/>
      <c r="O27" s="88"/>
      <c r="P27" s="88"/>
      <c r="Q27" s="88"/>
      <c r="R27" s="88"/>
      <c r="S27" s="88"/>
      <c r="T27" s="88"/>
      <c r="U27" s="88"/>
      <c r="V27" s="88"/>
    </row>
    <row r="28" spans="2:22" s="8" customFormat="1" x14ac:dyDescent="0.2">
      <c r="B28" s="88"/>
      <c r="C28" s="88"/>
      <c r="D28" s="88"/>
      <c r="E28" s="88"/>
      <c r="F28" s="88"/>
      <c r="G28" s="88"/>
      <c r="H28" s="88"/>
      <c r="I28" s="88"/>
      <c r="J28" s="141"/>
      <c r="K28" s="141"/>
      <c r="L28" s="141"/>
      <c r="M28" s="88"/>
      <c r="N28" s="88"/>
      <c r="O28" s="88"/>
      <c r="P28" s="88"/>
      <c r="Q28" s="88"/>
      <c r="R28" s="88"/>
      <c r="S28" s="88"/>
      <c r="T28" s="88"/>
      <c r="U28" s="88"/>
      <c r="V28" s="88"/>
    </row>
    <row r="29" spans="2:22" s="8" customFormat="1" x14ac:dyDescent="0.2">
      <c r="B29" s="88"/>
      <c r="C29" s="88" t="s">
        <v>311</v>
      </c>
      <c r="D29" s="148"/>
      <c r="E29" s="88"/>
      <c r="F29" s="88"/>
      <c r="G29" s="88"/>
      <c r="H29" s="88"/>
      <c r="I29" s="88"/>
      <c r="J29" s="141"/>
      <c r="K29" s="141"/>
      <c r="L29" s="141"/>
      <c r="M29" s="88"/>
      <c r="N29" s="88"/>
      <c r="O29" s="88"/>
      <c r="P29" s="88"/>
      <c r="Q29" s="88"/>
      <c r="R29" s="88"/>
      <c r="S29" s="88"/>
      <c r="T29" s="88"/>
      <c r="U29" s="88"/>
      <c r="V29" s="88"/>
    </row>
    <row r="30" spans="2:22" x14ac:dyDescent="0.2">
      <c r="B30" s="88"/>
      <c r="C30" s="78" t="s">
        <v>323</v>
      </c>
      <c r="D30" s="88"/>
      <c r="E30" s="88"/>
      <c r="F30" s="88"/>
      <c r="G30" s="88"/>
      <c r="H30" s="88"/>
      <c r="I30" s="88"/>
      <c r="J30" s="141"/>
      <c r="K30" s="141"/>
      <c r="L30" s="141"/>
      <c r="M30" s="88"/>
      <c r="N30" s="88"/>
      <c r="O30" s="88"/>
      <c r="P30" s="88"/>
      <c r="Q30" s="88"/>
      <c r="R30" s="88"/>
      <c r="S30" s="88"/>
      <c r="T30" s="88"/>
      <c r="U30" s="88"/>
      <c r="V30" s="88"/>
    </row>
    <row r="31" spans="2:22" x14ac:dyDescent="0.2">
      <c r="B31" s="88"/>
      <c r="C31" s="88"/>
      <c r="D31" s="88"/>
      <c r="E31" s="88"/>
      <c r="F31" s="88"/>
      <c r="G31" s="88"/>
      <c r="H31" s="88"/>
      <c r="I31" s="88"/>
      <c r="J31" s="141"/>
      <c r="K31" s="141"/>
      <c r="L31" s="141"/>
      <c r="M31" s="88"/>
      <c r="N31" s="88"/>
      <c r="O31" s="88"/>
      <c r="P31" s="88"/>
      <c r="Q31" s="88"/>
      <c r="R31" s="88"/>
      <c r="S31" s="88"/>
      <c r="T31" s="88"/>
      <c r="U31" s="88"/>
      <c r="V31" s="88"/>
    </row>
    <row r="32" spans="2:22" x14ac:dyDescent="0.2">
      <c r="B32" s="88"/>
      <c r="C32" s="88"/>
      <c r="D32" s="88"/>
      <c r="E32" s="88"/>
      <c r="F32" s="88"/>
      <c r="G32" s="88"/>
      <c r="H32" s="88"/>
      <c r="I32" s="88"/>
      <c r="J32" s="141"/>
      <c r="K32" s="141"/>
      <c r="L32" s="141"/>
      <c r="M32" s="88"/>
      <c r="N32" s="88"/>
      <c r="O32" s="88"/>
      <c r="P32" s="88"/>
      <c r="Q32" s="88"/>
      <c r="R32" s="88"/>
      <c r="S32" s="88"/>
      <c r="T32" s="88"/>
      <c r="U32" s="88"/>
      <c r="V32" s="88"/>
    </row>
    <row r="33" spans="3:16" x14ac:dyDescent="0.2">
      <c r="C33" s="88"/>
      <c r="D33" s="88"/>
      <c r="E33" s="88"/>
      <c r="F33" s="88"/>
      <c r="G33" s="88"/>
      <c r="H33" s="88"/>
      <c r="I33" s="88"/>
      <c r="J33" s="141"/>
      <c r="K33" s="141"/>
      <c r="L33" s="141"/>
      <c r="M33" s="88"/>
      <c r="N33" s="88"/>
      <c r="O33" s="88"/>
      <c r="P33" s="88"/>
    </row>
    <row r="34" spans="3:16" x14ac:dyDescent="0.2">
      <c r="C34" s="88"/>
      <c r="D34" s="88"/>
      <c r="E34" s="88"/>
      <c r="F34" s="88"/>
      <c r="G34" s="88"/>
      <c r="H34" s="88"/>
      <c r="I34" s="88"/>
      <c r="J34" s="141"/>
      <c r="K34" s="141"/>
      <c r="L34" s="141"/>
      <c r="M34" s="88"/>
      <c r="N34" s="88"/>
      <c r="O34" s="88"/>
      <c r="P34" s="88"/>
    </row>
    <row r="35" spans="3:16" s="21" customFormat="1" x14ac:dyDescent="0.2">
      <c r="C35" s="148"/>
      <c r="D35" s="88"/>
      <c r="E35" s="88"/>
      <c r="F35" s="88"/>
      <c r="G35" s="88"/>
      <c r="H35" s="88"/>
      <c r="I35" s="88"/>
      <c r="J35" s="88"/>
      <c r="K35" s="88"/>
      <c r="L35" s="88"/>
      <c r="M35" s="88"/>
      <c r="N35" s="88"/>
      <c r="O35" s="88"/>
      <c r="P35" s="88"/>
    </row>
    <row r="36" spans="3:16" s="21" customFormat="1" x14ac:dyDescent="0.2">
      <c r="C36" s="148"/>
      <c r="D36" s="88"/>
      <c r="E36" s="88"/>
      <c r="F36" s="88"/>
      <c r="G36" s="88"/>
      <c r="H36" s="88"/>
      <c r="I36" s="88"/>
      <c r="J36" s="88"/>
      <c r="K36" s="88"/>
      <c r="L36" s="88"/>
      <c r="M36" s="88"/>
      <c r="N36" s="88"/>
      <c r="O36" s="88"/>
      <c r="P36" s="88"/>
    </row>
    <row r="37" spans="3:16" x14ac:dyDescent="0.2">
      <c r="C37" s="149"/>
      <c r="D37" s="88"/>
      <c r="E37" s="88"/>
      <c r="F37" s="88"/>
      <c r="G37" s="88"/>
      <c r="H37" s="88"/>
      <c r="I37" s="88"/>
      <c r="J37" s="88"/>
      <c r="K37" s="88"/>
      <c r="L37" s="88"/>
      <c r="M37" s="88"/>
      <c r="N37" s="88"/>
      <c r="O37" s="88"/>
      <c r="P37" s="88"/>
    </row>
    <row r="38" spans="3:16" x14ac:dyDescent="0.2">
      <c r="C38" s="149"/>
      <c r="D38" s="88"/>
      <c r="E38" s="88"/>
      <c r="F38" s="88"/>
      <c r="G38" s="88"/>
      <c r="H38" s="88"/>
      <c r="I38" s="88"/>
      <c r="J38" s="88"/>
      <c r="K38" s="88"/>
      <c r="L38" s="88"/>
      <c r="M38" s="88"/>
      <c r="N38" s="88"/>
      <c r="O38" s="88"/>
      <c r="P38" s="88"/>
    </row>
    <row r="39" spans="3:16" x14ac:dyDescent="0.2">
      <c r="C39" s="88"/>
      <c r="D39" s="88"/>
      <c r="E39" s="88"/>
      <c r="F39" s="88"/>
      <c r="G39" s="88"/>
      <c r="H39" s="88"/>
      <c r="I39" s="88"/>
      <c r="J39" s="88"/>
      <c r="K39" s="88"/>
      <c r="L39" s="88"/>
      <c r="M39" s="88"/>
      <c r="N39" s="88"/>
      <c r="O39" s="88"/>
      <c r="P39" s="88"/>
    </row>
  </sheetData>
  <mergeCells count="3">
    <mergeCell ref="K5:L5"/>
    <mergeCell ref="M5:P5"/>
    <mergeCell ref="E5:I5"/>
  </mergeCells>
  <phoneticPr fontId="7" type="noConversion"/>
  <conditionalFormatting sqref="I19:K19">
    <cfRule type="expression" dxfId="98" priority="60">
      <formula>AND($M39&lt;0.1, $N39&gt;0.087)</formula>
    </cfRule>
    <cfRule type="expression" dxfId="97" priority="61">
      <formula>AND($L39&lt;0.1,$N39&gt;0)</formula>
    </cfRule>
  </conditionalFormatting>
  <conditionalFormatting sqref="I20:K24">
    <cfRule type="expression" dxfId="96" priority="1">
      <formula>AND($M20&lt;0.1, $N20&gt;0.087)</formula>
    </cfRule>
    <cfRule type="expression" dxfId="95" priority="2">
      <formula>AND($L20&lt;0.1,$N20&gt;0)</formula>
    </cfRule>
  </conditionalFormatting>
  <conditionalFormatting sqref="M7:P12">
    <cfRule type="cellIs" dxfId="94" priority="13" operator="between">
      <formula>0</formula>
      <formula>0.05</formula>
    </cfRule>
    <cfRule type="expression" dxfId="93" priority="14">
      <formula>"&lt;0.05"</formula>
    </cfRule>
  </conditionalFormatting>
  <conditionalFormatting sqref="S24:V24">
    <cfRule type="cellIs" dxfId="92" priority="7" operator="equal">
      <formula>"Err"</formula>
    </cfRule>
    <cfRule type="cellIs" dxfId="91" priority="8" operator="equal">
      <formula>"OK"</formula>
    </cfRule>
  </conditionalFormatting>
  <hyperlinks>
    <hyperlink ref="A1" location="Contents!A1" display="Contents" xr:uid="{00000000-0004-0000-0400-000000000000}"/>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21BCD-8C10-480B-940D-07BE25B2EDCF}">
  <sheetPr codeName="Sheet6"/>
  <dimension ref="A1:Q36"/>
  <sheetViews>
    <sheetView showGridLines="0" workbookViewId="0"/>
  </sheetViews>
  <sheetFormatPr defaultColWidth="9.140625" defaultRowHeight="12.75" x14ac:dyDescent="0.2"/>
  <cols>
    <col min="1" max="2" width="9.140625" style="11"/>
    <col min="3" max="3" width="21.5703125" style="11" customWidth="1"/>
    <col min="4" max="4" width="29.7109375" style="11" customWidth="1"/>
    <col min="5" max="11" width="21.42578125" style="11" customWidth="1"/>
    <col min="12" max="12" width="24.7109375" style="11" customWidth="1"/>
    <col min="13" max="16" width="21.28515625" style="11" customWidth="1"/>
    <col min="17" max="16384" width="9.140625" style="11"/>
  </cols>
  <sheetData>
    <row r="1" spans="1:17" x14ac:dyDescent="0.2">
      <c r="A1" s="87" t="s">
        <v>33</v>
      </c>
      <c r="B1" s="88"/>
      <c r="C1" s="88"/>
      <c r="D1" s="88"/>
      <c r="E1" s="88"/>
      <c r="F1" s="88"/>
      <c r="G1" s="88"/>
      <c r="H1" s="88"/>
      <c r="I1" s="88"/>
      <c r="J1" s="88"/>
      <c r="K1" s="88"/>
      <c r="L1" s="78"/>
      <c r="M1" s="78"/>
      <c r="N1" s="78"/>
      <c r="O1" s="78"/>
      <c r="P1" s="78"/>
      <c r="Q1" s="78"/>
    </row>
    <row r="2" spans="1:17" x14ac:dyDescent="0.2">
      <c r="A2" s="88"/>
      <c r="B2" s="88" t="s">
        <v>275</v>
      </c>
      <c r="C2" s="88"/>
      <c r="D2" s="88"/>
      <c r="E2" s="88"/>
      <c r="F2" s="88"/>
      <c r="G2" s="88"/>
      <c r="H2" s="88"/>
      <c r="I2" s="88"/>
      <c r="J2" s="88"/>
      <c r="K2" s="88"/>
      <c r="L2" s="78"/>
      <c r="M2" s="78"/>
      <c r="N2" s="78"/>
      <c r="O2" s="78"/>
      <c r="P2" s="78"/>
      <c r="Q2" s="78"/>
    </row>
    <row r="3" spans="1:17" x14ac:dyDescent="0.2">
      <c r="A3" s="88"/>
      <c r="B3" s="89" t="s">
        <v>34</v>
      </c>
      <c r="C3" s="88"/>
      <c r="D3" s="88"/>
      <c r="E3" s="88"/>
      <c r="F3" s="88"/>
      <c r="G3" s="88"/>
      <c r="H3" s="88"/>
      <c r="I3" s="88"/>
      <c r="J3" s="88"/>
      <c r="K3" s="88"/>
      <c r="L3" s="78"/>
      <c r="M3" s="78"/>
      <c r="N3" s="78"/>
      <c r="O3" s="78"/>
      <c r="P3" s="78"/>
      <c r="Q3" s="78"/>
    </row>
    <row r="4" spans="1:17" x14ac:dyDescent="0.2">
      <c r="A4" s="88"/>
      <c r="B4" s="88"/>
      <c r="C4" s="88"/>
      <c r="D4" s="88"/>
      <c r="E4" s="88"/>
      <c r="F4" s="88"/>
      <c r="G4" s="88"/>
      <c r="H4" s="88"/>
      <c r="I4" s="88"/>
      <c r="J4" s="141"/>
      <c r="K4" s="141"/>
      <c r="L4" s="32"/>
      <c r="M4" s="78"/>
      <c r="N4" s="78"/>
      <c r="O4" s="78"/>
      <c r="P4" s="78"/>
      <c r="Q4" s="78"/>
    </row>
    <row r="5" spans="1:17" ht="12.95" customHeight="1" x14ac:dyDescent="0.2">
      <c r="A5" s="88"/>
      <c r="B5" s="88"/>
      <c r="C5" s="88"/>
      <c r="D5" s="88"/>
      <c r="E5" s="332" t="s">
        <v>331</v>
      </c>
      <c r="F5" s="333"/>
      <c r="G5" s="333"/>
      <c r="H5" s="333"/>
      <c r="I5" s="333"/>
      <c r="J5" s="334"/>
      <c r="K5" s="329" t="s">
        <v>51</v>
      </c>
      <c r="L5" s="330"/>
      <c r="M5" s="329" t="s">
        <v>52</v>
      </c>
      <c r="N5" s="331"/>
      <c r="O5" s="331"/>
      <c r="P5" s="331"/>
      <c r="Q5" s="78"/>
    </row>
    <row r="6" spans="1:17" ht="25.5" x14ac:dyDescent="0.2">
      <c r="A6" s="88"/>
      <c r="B6" s="88"/>
      <c r="C6" s="93"/>
      <c r="D6" s="114"/>
      <c r="E6" s="92">
        <v>2018</v>
      </c>
      <c r="F6" s="93">
        <v>2019</v>
      </c>
      <c r="G6" s="93">
        <v>2021</v>
      </c>
      <c r="H6" s="93">
        <v>2022</v>
      </c>
      <c r="I6" s="93">
        <v>2023</v>
      </c>
      <c r="J6" s="39">
        <v>2024</v>
      </c>
      <c r="K6" s="33" t="s">
        <v>53</v>
      </c>
      <c r="L6" s="39" t="s">
        <v>54</v>
      </c>
      <c r="M6" s="72" t="s">
        <v>55</v>
      </c>
      <c r="N6" s="72" t="s">
        <v>56</v>
      </c>
      <c r="O6" s="72" t="s">
        <v>57</v>
      </c>
      <c r="P6" s="72" t="s">
        <v>58</v>
      </c>
      <c r="Q6" s="78"/>
    </row>
    <row r="7" spans="1:17" x14ac:dyDescent="0.2">
      <c r="A7" s="88"/>
      <c r="B7" s="88"/>
      <c r="C7" s="117" t="s">
        <v>39</v>
      </c>
      <c r="D7" s="95" t="s">
        <v>40</v>
      </c>
      <c r="E7" s="151">
        <v>5.63</v>
      </c>
      <c r="F7" s="120">
        <v>5.85</v>
      </c>
      <c r="G7" s="120">
        <v>6.21</v>
      </c>
      <c r="H7" s="120">
        <v>6.4895301434912867</v>
      </c>
      <c r="I7" s="120">
        <v>6.9832297951977731</v>
      </c>
      <c r="J7" s="40">
        <f>'Table 1'!F6</f>
        <v>7.6341123322681756</v>
      </c>
      <c r="K7" s="128">
        <f t="shared" ref="K7:K18" si="0">(I7-H7)/H7</f>
        <v>7.6076332306067723E-2</v>
      </c>
      <c r="L7" s="41">
        <f t="shared" ref="L7:L18" si="1">(J7-I7)/I7</f>
        <v>9.320651849635557E-2</v>
      </c>
      <c r="M7" s="122">
        <v>0</v>
      </c>
      <c r="N7" s="122">
        <v>0.16300000000000001</v>
      </c>
      <c r="O7" s="122">
        <v>0</v>
      </c>
      <c r="P7" s="122">
        <v>0</v>
      </c>
      <c r="Q7" s="78"/>
    </row>
    <row r="8" spans="1:17" x14ac:dyDescent="0.2">
      <c r="A8" s="88"/>
      <c r="B8" s="88"/>
      <c r="C8" s="124" t="s">
        <v>39</v>
      </c>
      <c r="D8" s="99" t="s">
        <v>41</v>
      </c>
      <c r="E8" s="152">
        <v>4.8600000000000003</v>
      </c>
      <c r="F8" s="127">
        <v>5.18</v>
      </c>
      <c r="G8" s="127">
        <v>5.56</v>
      </c>
      <c r="H8" s="127">
        <v>5.9191653425182986</v>
      </c>
      <c r="I8" s="127">
        <v>6.2354025730010161</v>
      </c>
      <c r="J8" s="42">
        <f>'Table 1'!F7</f>
        <v>6.5464819965414742</v>
      </c>
      <c r="K8" s="128">
        <f t="shared" si="0"/>
        <v>5.3425983594534106E-2</v>
      </c>
      <c r="L8" s="41">
        <f t="shared" si="1"/>
        <v>4.9889228465763644E-2</v>
      </c>
      <c r="M8" s="129">
        <v>2E-3</v>
      </c>
      <c r="N8" s="129">
        <v>4.2999999999999997E-2</v>
      </c>
      <c r="O8" s="129">
        <v>2E-3</v>
      </c>
      <c r="P8" s="129">
        <v>1E-3</v>
      </c>
      <c r="Q8" s="78"/>
    </row>
    <row r="9" spans="1:17" x14ac:dyDescent="0.2">
      <c r="A9" s="88"/>
      <c r="B9" s="88"/>
      <c r="C9" s="124" t="s">
        <v>39</v>
      </c>
      <c r="D9" s="99" t="s">
        <v>42</v>
      </c>
      <c r="E9" s="152">
        <v>5.0999999999999996</v>
      </c>
      <c r="F9" s="127">
        <v>4.95</v>
      </c>
      <c r="G9" s="127">
        <v>5.24</v>
      </c>
      <c r="H9" s="127">
        <v>6.2354453950236781</v>
      </c>
      <c r="I9" s="127">
        <v>6.1082273916563992</v>
      </c>
      <c r="J9" s="42">
        <f>'Table 1'!F8</f>
        <v>6.5859838784190448</v>
      </c>
      <c r="K9" s="128">
        <f t="shared" si="0"/>
        <v>-2.040239234053879E-2</v>
      </c>
      <c r="L9" s="41">
        <f t="shared" si="1"/>
        <v>7.8215242512949396E-2</v>
      </c>
      <c r="M9" s="129">
        <v>0.503</v>
      </c>
      <c r="N9" s="129">
        <v>1E-3</v>
      </c>
      <c r="O9" s="129">
        <v>1.6E-2</v>
      </c>
      <c r="P9" s="129">
        <v>6.6000000000000003E-2</v>
      </c>
      <c r="Q9" s="78"/>
    </row>
    <row r="10" spans="1:17" x14ac:dyDescent="0.2">
      <c r="A10" s="88"/>
      <c r="B10" s="88"/>
      <c r="C10" s="124" t="s">
        <v>39</v>
      </c>
      <c r="D10" s="99" t="s">
        <v>43</v>
      </c>
      <c r="E10" s="152">
        <v>5.43</v>
      </c>
      <c r="F10" s="127">
        <v>5.57</v>
      </c>
      <c r="G10" s="127">
        <v>6.15</v>
      </c>
      <c r="H10" s="127">
        <v>6.2081215310965296</v>
      </c>
      <c r="I10" s="127">
        <v>6.6004690830223476</v>
      </c>
      <c r="J10" s="42">
        <f>'Table 1'!F9</f>
        <v>7.179428653429861</v>
      </c>
      <c r="K10" s="128">
        <f t="shared" si="0"/>
        <v>6.3199077202426845E-2</v>
      </c>
      <c r="L10" s="41">
        <f t="shared" si="1"/>
        <v>8.7714912853195048E-2</v>
      </c>
      <c r="M10" s="129">
        <v>0.158</v>
      </c>
      <c r="N10" s="129">
        <v>0.32800000000000001</v>
      </c>
      <c r="O10" s="129">
        <v>4.4999999999999998E-2</v>
      </c>
      <c r="P10" s="129">
        <v>3.6999999999999998E-2</v>
      </c>
      <c r="Q10" s="78"/>
    </row>
    <row r="11" spans="1:17" x14ac:dyDescent="0.2">
      <c r="A11" s="88"/>
      <c r="B11" s="88"/>
      <c r="C11" s="124" t="s">
        <v>39</v>
      </c>
      <c r="D11" s="99" t="s">
        <v>45</v>
      </c>
      <c r="E11" s="152">
        <v>4.78</v>
      </c>
      <c r="F11" s="127">
        <v>4.88</v>
      </c>
      <c r="G11" s="127">
        <v>5.16</v>
      </c>
      <c r="H11" s="127">
        <v>5.2809530806820293</v>
      </c>
      <c r="I11" s="127">
        <v>5.5600154352621267</v>
      </c>
      <c r="J11" s="42">
        <f>'Table 1'!F10</f>
        <v>6.0254605473863361</v>
      </c>
      <c r="K11" s="128">
        <f t="shared" si="0"/>
        <v>5.2843180069317493E-2</v>
      </c>
      <c r="L11" s="41">
        <f t="shared" si="1"/>
        <v>8.3712917264997841E-2</v>
      </c>
      <c r="M11" s="129">
        <v>0</v>
      </c>
      <c r="N11" s="129">
        <v>0</v>
      </c>
      <c r="O11" s="129">
        <v>0</v>
      </c>
      <c r="P11" s="129">
        <v>0</v>
      </c>
      <c r="Q11" s="78"/>
    </row>
    <row r="12" spans="1:17" x14ac:dyDescent="0.2">
      <c r="A12" s="88"/>
      <c r="B12" s="88"/>
      <c r="C12" s="124" t="s">
        <v>39</v>
      </c>
      <c r="D12" s="99" t="s">
        <v>46</v>
      </c>
      <c r="E12" s="152">
        <v>5.01</v>
      </c>
      <c r="F12" s="127">
        <v>5.16</v>
      </c>
      <c r="G12" s="127">
        <v>5.53</v>
      </c>
      <c r="H12" s="127">
        <v>5.7158738490562806</v>
      </c>
      <c r="I12" s="127">
        <v>6.0664580105098604</v>
      </c>
      <c r="J12" s="42">
        <f>'Table 1'!F11</f>
        <v>6.5603619434360914</v>
      </c>
      <c r="K12" s="44">
        <f t="shared" si="0"/>
        <v>6.1335181760784147E-2</v>
      </c>
      <c r="L12" s="45">
        <f t="shared" si="1"/>
        <v>8.141553639216903E-2</v>
      </c>
      <c r="M12" s="73">
        <v>0</v>
      </c>
      <c r="N12" s="74">
        <v>0</v>
      </c>
      <c r="O12" s="73">
        <v>0</v>
      </c>
      <c r="P12" s="74">
        <v>0</v>
      </c>
      <c r="Q12" s="78"/>
    </row>
    <row r="13" spans="1:17" x14ac:dyDescent="0.2">
      <c r="A13" s="88"/>
      <c r="B13" s="88"/>
      <c r="C13" s="117" t="s">
        <v>47</v>
      </c>
      <c r="D13" s="95" t="s">
        <v>40</v>
      </c>
      <c r="E13" s="151"/>
      <c r="F13" s="120"/>
      <c r="G13" s="120"/>
      <c r="H13" s="120">
        <v>6</v>
      </c>
      <c r="I13" s="120">
        <v>6.5</v>
      </c>
      <c r="J13" s="40">
        <f>'Table 1'!F12</f>
        <v>7.25</v>
      </c>
      <c r="K13" s="121">
        <f t="shared" si="0"/>
        <v>8.3333333333333329E-2</v>
      </c>
      <c r="L13" s="47">
        <f t="shared" si="1"/>
        <v>0.11538461538461539</v>
      </c>
      <c r="M13" s="135"/>
      <c r="N13" s="88"/>
      <c r="O13" s="88"/>
      <c r="P13" s="88"/>
      <c r="Q13" s="78"/>
    </row>
    <row r="14" spans="1:17" x14ac:dyDescent="0.2">
      <c r="A14" s="88"/>
      <c r="B14" s="88"/>
      <c r="C14" s="124" t="s">
        <v>47</v>
      </c>
      <c r="D14" s="99" t="s">
        <v>41</v>
      </c>
      <c r="E14" s="152"/>
      <c r="F14" s="127"/>
      <c r="G14" s="127"/>
      <c r="H14" s="127">
        <v>5.35</v>
      </c>
      <c r="I14" s="127">
        <v>5.75</v>
      </c>
      <c r="J14" s="42">
        <f>'Table 1'!F13</f>
        <v>6.03</v>
      </c>
      <c r="K14" s="128">
        <f t="shared" si="0"/>
        <v>7.4766355140186994E-2</v>
      </c>
      <c r="L14" s="41">
        <f t="shared" si="1"/>
        <v>4.8695652173913084E-2</v>
      </c>
      <c r="M14" s="88"/>
      <c r="N14" s="88"/>
      <c r="O14" s="88"/>
      <c r="P14" s="88"/>
      <c r="Q14" s="78"/>
    </row>
    <row r="15" spans="1:17" x14ac:dyDescent="0.2">
      <c r="A15" s="88"/>
      <c r="B15" s="88"/>
      <c r="C15" s="124" t="s">
        <v>47</v>
      </c>
      <c r="D15" s="99" t="s">
        <v>42</v>
      </c>
      <c r="E15" s="152"/>
      <c r="F15" s="127"/>
      <c r="G15" s="127"/>
      <c r="H15" s="127">
        <v>5.24</v>
      </c>
      <c r="I15" s="127">
        <v>5.4</v>
      </c>
      <c r="J15" s="42">
        <f>'Table 1'!F14</f>
        <v>6</v>
      </c>
      <c r="K15" s="128">
        <f t="shared" si="0"/>
        <v>3.0534351145038195E-2</v>
      </c>
      <c r="L15" s="41">
        <f t="shared" si="1"/>
        <v>0.11111111111111104</v>
      </c>
      <c r="M15" s="88"/>
      <c r="N15" s="78"/>
      <c r="O15" s="78"/>
      <c r="P15" s="78"/>
      <c r="Q15" s="78"/>
    </row>
    <row r="16" spans="1:17" x14ac:dyDescent="0.2">
      <c r="A16" s="88"/>
      <c r="B16" s="88"/>
      <c r="C16" s="124" t="s">
        <v>47</v>
      </c>
      <c r="D16" s="99" t="s">
        <v>43</v>
      </c>
      <c r="E16" s="152"/>
      <c r="F16" s="127"/>
      <c r="G16" s="127"/>
      <c r="H16" s="127">
        <v>5.8</v>
      </c>
      <c r="I16" s="127">
        <v>6</v>
      </c>
      <c r="J16" s="42">
        <f>'Table 1'!F15</f>
        <v>7</v>
      </c>
      <c r="K16" s="128">
        <f t="shared" si="0"/>
        <v>3.4482758620689689E-2</v>
      </c>
      <c r="L16" s="41">
        <f t="shared" si="1"/>
        <v>0.16666666666666666</v>
      </c>
      <c r="M16" s="88"/>
      <c r="N16" s="78"/>
      <c r="O16" s="78"/>
      <c r="P16" s="78"/>
      <c r="Q16" s="78"/>
    </row>
    <row r="17" spans="1:17" x14ac:dyDescent="0.2">
      <c r="A17" s="88"/>
      <c r="B17" s="88"/>
      <c r="C17" s="124" t="s">
        <v>47</v>
      </c>
      <c r="D17" s="99" t="s">
        <v>45</v>
      </c>
      <c r="E17" s="152"/>
      <c r="F17" s="127"/>
      <c r="G17" s="127"/>
      <c r="H17" s="127">
        <v>5</v>
      </c>
      <c r="I17" s="127">
        <v>5.2</v>
      </c>
      <c r="J17" s="42">
        <f>'Table 1'!F16</f>
        <v>5.8</v>
      </c>
      <c r="K17" s="128">
        <f t="shared" si="0"/>
        <v>4.0000000000000036E-2</v>
      </c>
      <c r="L17" s="41">
        <f t="shared" si="1"/>
        <v>0.11538461538461531</v>
      </c>
      <c r="M17" s="88"/>
      <c r="N17" s="78"/>
      <c r="O17" s="78"/>
      <c r="P17" s="78"/>
      <c r="Q17" s="78"/>
    </row>
    <row r="18" spans="1:17" x14ac:dyDescent="0.2">
      <c r="A18" s="88"/>
      <c r="B18" s="88"/>
      <c r="C18" s="124" t="s">
        <v>47</v>
      </c>
      <c r="D18" s="99" t="s">
        <v>46</v>
      </c>
      <c r="E18" s="152"/>
      <c r="F18" s="127"/>
      <c r="G18" s="127"/>
      <c r="H18" s="127">
        <v>5.25</v>
      </c>
      <c r="I18" s="127">
        <v>5.65</v>
      </c>
      <c r="J18" s="42">
        <f>'Table 1'!F17</f>
        <v>6</v>
      </c>
      <c r="K18" s="44">
        <f t="shared" si="0"/>
        <v>7.6190476190476253E-2</v>
      </c>
      <c r="L18" s="45">
        <f t="shared" si="1"/>
        <v>6.1946902654867193E-2</v>
      </c>
      <c r="M18" s="88"/>
      <c r="N18" s="78"/>
      <c r="O18" s="78"/>
      <c r="P18" s="78"/>
      <c r="Q18" s="78"/>
    </row>
    <row r="19" spans="1:17" x14ac:dyDescent="0.2">
      <c r="A19" s="88"/>
      <c r="B19" s="88"/>
      <c r="C19" s="117" t="s">
        <v>48</v>
      </c>
      <c r="D19" s="95" t="s">
        <v>40</v>
      </c>
      <c r="E19" s="153">
        <v>2359</v>
      </c>
      <c r="F19" s="154">
        <v>3050</v>
      </c>
      <c r="G19" s="154">
        <v>2973</v>
      </c>
      <c r="H19" s="154">
        <v>2699</v>
      </c>
      <c r="I19" s="154">
        <v>2482</v>
      </c>
      <c r="J19" s="48">
        <f>'Table 1'!F18</f>
        <v>1797</v>
      </c>
      <c r="K19" s="140"/>
      <c r="L19" s="155"/>
      <c r="M19" s="88"/>
      <c r="N19" s="78"/>
      <c r="O19" s="78"/>
      <c r="P19" s="78"/>
      <c r="Q19" s="78"/>
    </row>
    <row r="20" spans="1:17" x14ac:dyDescent="0.2">
      <c r="A20" s="88"/>
      <c r="B20" s="88"/>
      <c r="C20" s="124" t="s">
        <v>48</v>
      </c>
      <c r="D20" s="99" t="s">
        <v>41</v>
      </c>
      <c r="E20" s="112">
        <v>1710</v>
      </c>
      <c r="F20" s="114">
        <v>1957</v>
      </c>
      <c r="G20" s="114">
        <v>1750</v>
      </c>
      <c r="H20" s="114">
        <v>1522</v>
      </c>
      <c r="I20" s="114">
        <v>1310</v>
      </c>
      <c r="J20" s="46">
        <f>'Table 1'!F19</f>
        <v>833</v>
      </c>
      <c r="K20" s="140"/>
      <c r="L20" s="141"/>
      <c r="M20" s="88"/>
      <c r="N20" s="78"/>
      <c r="O20" s="78"/>
      <c r="P20" s="78"/>
      <c r="Q20" s="78"/>
    </row>
    <row r="21" spans="1:17" x14ac:dyDescent="0.2">
      <c r="A21" s="88"/>
      <c r="B21" s="88"/>
      <c r="C21" s="124" t="s">
        <v>48</v>
      </c>
      <c r="D21" s="99" t="s">
        <v>42</v>
      </c>
      <c r="E21" s="112">
        <v>156</v>
      </c>
      <c r="F21" s="114">
        <v>399</v>
      </c>
      <c r="G21" s="114">
        <v>531</v>
      </c>
      <c r="H21" s="114">
        <v>447</v>
      </c>
      <c r="I21" s="114">
        <v>485</v>
      </c>
      <c r="J21" s="46">
        <f>'Table 1'!F20</f>
        <v>350</v>
      </c>
      <c r="K21" s="140"/>
      <c r="L21" s="141"/>
      <c r="M21" s="88"/>
      <c r="N21" s="78"/>
      <c r="O21" s="78"/>
      <c r="P21" s="78"/>
      <c r="Q21" s="78"/>
    </row>
    <row r="22" spans="1:17" x14ac:dyDescent="0.2">
      <c r="A22" s="88"/>
      <c r="B22" s="88"/>
      <c r="C22" s="124" t="s">
        <v>48</v>
      </c>
      <c r="D22" s="99" t="s">
        <v>43</v>
      </c>
      <c r="E22" s="112">
        <v>79</v>
      </c>
      <c r="F22" s="114">
        <v>115</v>
      </c>
      <c r="G22" s="114">
        <v>132</v>
      </c>
      <c r="H22" s="114">
        <v>108</v>
      </c>
      <c r="I22" s="114">
        <v>96</v>
      </c>
      <c r="J22" s="46">
        <f>'Table 1'!F21</f>
        <v>60</v>
      </c>
      <c r="K22" s="140"/>
      <c r="L22" s="141"/>
      <c r="M22" s="88"/>
      <c r="N22" s="78"/>
      <c r="O22" s="78"/>
      <c r="P22" s="78"/>
      <c r="Q22" s="78"/>
    </row>
    <row r="23" spans="1:17" x14ac:dyDescent="0.2">
      <c r="A23" s="88"/>
      <c r="B23" s="88"/>
      <c r="C23" s="124" t="s">
        <v>48</v>
      </c>
      <c r="D23" s="99" t="s">
        <v>45</v>
      </c>
      <c r="E23" s="112">
        <v>6838</v>
      </c>
      <c r="F23" s="114">
        <v>5333</v>
      </c>
      <c r="G23" s="114">
        <v>5047</v>
      </c>
      <c r="H23" s="114">
        <v>3481</v>
      </c>
      <c r="I23" s="114">
        <v>3333</v>
      </c>
      <c r="J23" s="46">
        <f>'Table 1'!F22</f>
        <v>3054</v>
      </c>
      <c r="K23" s="140"/>
      <c r="L23" s="141"/>
      <c r="M23" s="88"/>
      <c r="N23" s="78"/>
      <c r="O23" s="78"/>
      <c r="P23" s="78"/>
      <c r="Q23" s="78"/>
    </row>
    <row r="24" spans="1:17" x14ac:dyDescent="0.2">
      <c r="A24" s="88"/>
      <c r="B24" s="88"/>
      <c r="C24" s="124" t="s">
        <v>48</v>
      </c>
      <c r="D24" s="99" t="s">
        <v>46</v>
      </c>
      <c r="E24" s="112">
        <v>11323</v>
      </c>
      <c r="F24" s="114">
        <v>11129</v>
      </c>
      <c r="G24" s="114">
        <v>10649</v>
      </c>
      <c r="H24" s="114">
        <v>8485</v>
      </c>
      <c r="I24" s="114">
        <v>7912</v>
      </c>
      <c r="J24" s="46">
        <f>'Table 1'!F23</f>
        <v>6241</v>
      </c>
      <c r="K24" s="140"/>
      <c r="L24" s="141"/>
      <c r="M24" s="88"/>
      <c r="N24" s="78"/>
      <c r="O24" s="78"/>
      <c r="P24" s="78"/>
      <c r="Q24" s="78"/>
    </row>
    <row r="25" spans="1:17" x14ac:dyDescent="0.2">
      <c r="A25" s="78"/>
      <c r="B25" s="78"/>
      <c r="C25" s="78"/>
      <c r="D25" s="78"/>
      <c r="E25" s="88"/>
      <c r="F25" s="88"/>
      <c r="G25" s="88"/>
      <c r="H25" s="88"/>
      <c r="I25" s="88"/>
      <c r="J25" s="156"/>
      <c r="K25" s="141"/>
      <c r="L25" s="141"/>
      <c r="M25" s="78"/>
      <c r="N25" s="78"/>
      <c r="O25" s="78"/>
      <c r="P25" s="78"/>
      <c r="Q25" s="78"/>
    </row>
    <row r="26" spans="1:17" x14ac:dyDescent="0.2">
      <c r="A26" s="78"/>
      <c r="B26" s="78"/>
      <c r="C26" s="88" t="s">
        <v>49</v>
      </c>
      <c r="D26" s="78"/>
      <c r="E26" s="78"/>
      <c r="F26" s="78"/>
      <c r="G26" s="78"/>
      <c r="H26" s="78"/>
      <c r="I26" s="78"/>
      <c r="J26" s="32"/>
      <c r="K26" s="32"/>
      <c r="L26" s="141"/>
      <c r="M26" s="78"/>
      <c r="N26" s="78"/>
      <c r="O26" s="78"/>
      <c r="P26" s="78"/>
      <c r="Q26" s="78"/>
    </row>
    <row r="27" spans="1:17" x14ac:dyDescent="0.2">
      <c r="A27" s="78"/>
      <c r="B27" s="78"/>
      <c r="C27" s="88" t="s">
        <v>50</v>
      </c>
      <c r="D27" s="78"/>
      <c r="E27" s="78"/>
      <c r="F27" s="78"/>
      <c r="G27" s="78"/>
      <c r="H27" s="78"/>
      <c r="I27" s="78"/>
      <c r="J27" s="32"/>
      <c r="K27" s="32"/>
      <c r="L27" s="141"/>
      <c r="M27" s="78"/>
      <c r="N27" s="78"/>
      <c r="O27" s="78"/>
      <c r="P27" s="78"/>
      <c r="Q27" s="78"/>
    </row>
    <row r="28" spans="1:17" x14ac:dyDescent="0.2">
      <c r="A28" s="78"/>
      <c r="B28" s="78"/>
      <c r="C28" s="88"/>
      <c r="D28" s="78"/>
      <c r="E28" s="78"/>
      <c r="F28" s="78"/>
      <c r="G28" s="78"/>
      <c r="H28" s="78"/>
      <c r="I28" s="78"/>
      <c r="J28" s="32"/>
      <c r="K28" s="32"/>
      <c r="L28" s="32"/>
      <c r="M28" s="78"/>
      <c r="N28" s="78"/>
      <c r="O28" s="78"/>
      <c r="P28" s="78"/>
      <c r="Q28" s="78"/>
    </row>
    <row r="29" spans="1:17" x14ac:dyDescent="0.2">
      <c r="A29" s="78"/>
      <c r="B29" s="78"/>
      <c r="C29" s="88" t="s">
        <v>311</v>
      </c>
      <c r="D29" s="148"/>
      <c r="E29" s="88"/>
      <c r="F29" s="88"/>
      <c r="G29" s="88"/>
      <c r="H29" s="88"/>
      <c r="I29" s="88"/>
      <c r="J29" s="141"/>
      <c r="K29" s="141"/>
      <c r="L29" s="32"/>
      <c r="M29" s="78"/>
      <c r="N29" s="78"/>
      <c r="O29" s="78"/>
      <c r="P29" s="78"/>
      <c r="Q29" s="78"/>
    </row>
    <row r="30" spans="1:17" x14ac:dyDescent="0.2">
      <c r="A30" s="78"/>
      <c r="B30" s="78"/>
      <c r="C30" s="78" t="s">
        <v>323</v>
      </c>
      <c r="D30" s="78"/>
      <c r="E30" s="78"/>
      <c r="F30" s="78"/>
      <c r="G30" s="78"/>
      <c r="H30" s="78"/>
      <c r="I30" s="78"/>
      <c r="J30" s="32"/>
      <c r="K30" s="32"/>
      <c r="L30" s="32"/>
      <c r="M30" s="78"/>
      <c r="N30" s="78"/>
      <c r="O30" s="78"/>
      <c r="P30" s="78"/>
      <c r="Q30" s="78"/>
    </row>
    <row r="31" spans="1:17" x14ac:dyDescent="0.2">
      <c r="A31" s="78"/>
      <c r="B31" s="78"/>
      <c r="C31" s="148"/>
      <c r="D31" s="78"/>
      <c r="E31" s="78"/>
      <c r="F31" s="78"/>
      <c r="G31" s="78"/>
      <c r="H31" s="78"/>
      <c r="I31" s="78"/>
      <c r="J31" s="32"/>
      <c r="K31" s="32"/>
      <c r="L31" s="32"/>
      <c r="M31" s="78"/>
      <c r="N31" s="78"/>
      <c r="O31" s="78"/>
      <c r="P31" s="78"/>
      <c r="Q31" s="78"/>
    </row>
    <row r="32" spans="1:17" x14ac:dyDescent="0.2">
      <c r="A32" s="78"/>
      <c r="B32" s="78"/>
      <c r="C32" s="148"/>
      <c r="D32" s="78"/>
      <c r="E32" s="78"/>
      <c r="F32" s="78"/>
      <c r="G32" s="78"/>
      <c r="H32" s="78"/>
      <c r="I32" s="78"/>
      <c r="J32" s="32"/>
      <c r="K32" s="32"/>
      <c r="L32" s="32"/>
      <c r="M32" s="78"/>
      <c r="N32" s="78"/>
      <c r="O32" s="78"/>
      <c r="P32" s="78"/>
      <c r="Q32" s="78"/>
    </row>
    <row r="33" spans="3:3" x14ac:dyDescent="0.2">
      <c r="C33" s="157"/>
    </row>
    <row r="34" spans="3:3" x14ac:dyDescent="0.2">
      <c r="C34" s="157"/>
    </row>
    <row r="36" spans="3:3" x14ac:dyDescent="0.2">
      <c r="C36" s="148"/>
    </row>
  </sheetData>
  <mergeCells count="3">
    <mergeCell ref="M5:P5"/>
    <mergeCell ref="K5:L5"/>
    <mergeCell ref="E5:J5"/>
  </mergeCells>
  <conditionalFormatting sqref="M7:P12">
    <cfRule type="cellIs" dxfId="90" priority="11" operator="between">
      <formula>0</formula>
      <formula>0.05</formula>
    </cfRule>
    <cfRule type="expression" dxfId="89" priority="12">
      <formula>"&lt;0.05"</formula>
    </cfRule>
  </conditionalFormatting>
  <hyperlinks>
    <hyperlink ref="A1" location="Contents!A1" display="Contents" xr:uid="{00000000-0004-0000-05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3347C-B135-4FAA-BA21-F708D88B9DD7}">
  <sheetPr codeName="Sheet7"/>
  <dimension ref="A1:Q37"/>
  <sheetViews>
    <sheetView showGridLines="0" workbookViewId="0"/>
  </sheetViews>
  <sheetFormatPr defaultColWidth="9.140625" defaultRowHeight="12.75" x14ac:dyDescent="0.2"/>
  <cols>
    <col min="1" max="2" width="9.140625" style="7"/>
    <col min="3" max="3" width="21.5703125" style="7" customWidth="1"/>
    <col min="4" max="4" width="29.7109375" style="7" customWidth="1"/>
    <col min="5" max="7" width="21.42578125" style="7" customWidth="1"/>
    <col min="8" max="8" width="21.42578125" style="10" customWidth="1"/>
    <col min="9" max="9" width="21.42578125" style="7" customWidth="1"/>
    <col min="10" max="11" width="21.42578125" style="28" customWidth="1"/>
    <col min="12" max="12" width="24.7109375" style="11" customWidth="1"/>
    <col min="13" max="14" width="20.42578125" style="11" customWidth="1"/>
    <col min="15" max="15" width="21.28515625" style="11" customWidth="1"/>
    <col min="16" max="16" width="21.28515625" style="7" customWidth="1"/>
    <col min="17" max="16384" width="9.140625" style="7"/>
  </cols>
  <sheetData>
    <row r="1" spans="1:17" x14ac:dyDescent="0.2">
      <c r="A1" s="87" t="s">
        <v>33</v>
      </c>
      <c r="B1" s="88"/>
      <c r="C1" s="88"/>
      <c r="D1" s="88"/>
      <c r="E1" s="88"/>
      <c r="F1" s="88"/>
      <c r="G1" s="88"/>
      <c r="H1" s="88"/>
      <c r="I1" s="88"/>
      <c r="J1" s="88"/>
      <c r="K1" s="88"/>
      <c r="L1" s="78"/>
      <c r="M1" s="78"/>
      <c r="N1" s="78"/>
      <c r="O1" s="78"/>
      <c r="P1" s="88"/>
      <c r="Q1" s="88"/>
    </row>
    <row r="2" spans="1:17" x14ac:dyDescent="0.2">
      <c r="A2" s="88"/>
      <c r="B2" s="88" t="s">
        <v>276</v>
      </c>
      <c r="C2" s="88"/>
      <c r="D2" s="88"/>
      <c r="E2" s="88"/>
      <c r="F2" s="88"/>
      <c r="G2" s="88"/>
      <c r="H2" s="88"/>
      <c r="I2" s="88"/>
      <c r="J2" s="88"/>
      <c r="K2" s="88"/>
      <c r="L2" s="78"/>
      <c r="M2" s="78"/>
      <c r="N2" s="78"/>
      <c r="O2" s="78"/>
      <c r="P2" s="88"/>
      <c r="Q2" s="88"/>
    </row>
    <row r="3" spans="1:17" x14ac:dyDescent="0.2">
      <c r="A3" s="88"/>
      <c r="B3" s="88" t="s">
        <v>59</v>
      </c>
      <c r="C3" s="88"/>
      <c r="D3" s="88"/>
      <c r="E3" s="88"/>
      <c r="F3" s="88"/>
      <c r="G3" s="88"/>
      <c r="H3" s="88"/>
      <c r="I3" s="88"/>
      <c r="J3" s="141"/>
      <c r="K3" s="141"/>
      <c r="L3" s="32"/>
      <c r="M3" s="78"/>
      <c r="N3" s="78"/>
      <c r="O3" s="78"/>
      <c r="P3" s="88"/>
      <c r="Q3" s="88"/>
    </row>
    <row r="4" spans="1:17" x14ac:dyDescent="0.2">
      <c r="A4" s="88"/>
      <c r="B4" s="88"/>
      <c r="C4" s="88"/>
      <c r="D4" s="88"/>
      <c r="E4" s="88"/>
      <c r="F4" s="88"/>
      <c r="G4" s="88"/>
      <c r="H4" s="88"/>
      <c r="I4" s="88"/>
      <c r="J4" s="141"/>
      <c r="K4" s="141"/>
      <c r="L4" s="32"/>
      <c r="M4" s="78"/>
      <c r="N4" s="78"/>
      <c r="O4" s="78"/>
      <c r="P4" s="88"/>
      <c r="Q4" s="88"/>
    </row>
    <row r="5" spans="1:17" ht="15" customHeight="1" x14ac:dyDescent="0.2">
      <c r="A5" s="88"/>
      <c r="B5" s="88"/>
      <c r="C5" s="88"/>
      <c r="D5" s="88"/>
      <c r="E5" s="332" t="s">
        <v>322</v>
      </c>
      <c r="F5" s="333"/>
      <c r="G5" s="333"/>
      <c r="H5" s="333"/>
      <c r="I5" s="333"/>
      <c r="J5" s="334"/>
      <c r="K5" s="342" t="s">
        <v>51</v>
      </c>
      <c r="L5" s="336"/>
      <c r="M5" s="329" t="s">
        <v>52</v>
      </c>
      <c r="N5" s="331"/>
      <c r="O5" s="331"/>
      <c r="P5" s="331"/>
      <c r="Q5" s="88"/>
    </row>
    <row r="6" spans="1:17" ht="25.5" x14ac:dyDescent="0.2">
      <c r="A6" s="88"/>
      <c r="B6" s="88"/>
      <c r="C6" s="88"/>
      <c r="D6" s="88"/>
      <c r="E6" s="92">
        <v>2018</v>
      </c>
      <c r="F6" s="93">
        <v>2019</v>
      </c>
      <c r="G6" s="93">
        <v>2021</v>
      </c>
      <c r="H6" s="93">
        <v>2022</v>
      </c>
      <c r="I6" s="93">
        <v>2023</v>
      </c>
      <c r="J6" s="39">
        <v>2024</v>
      </c>
      <c r="K6" s="33" t="s">
        <v>53</v>
      </c>
      <c r="L6" s="33" t="s">
        <v>54</v>
      </c>
      <c r="M6" s="158" t="s">
        <v>55</v>
      </c>
      <c r="N6" s="72" t="s">
        <v>58</v>
      </c>
      <c r="O6" s="72" t="s">
        <v>57</v>
      </c>
      <c r="P6" s="72" t="s">
        <v>58</v>
      </c>
      <c r="Q6" s="88"/>
    </row>
    <row r="7" spans="1:17" x14ac:dyDescent="0.2">
      <c r="A7" s="88"/>
      <c r="B7" s="88"/>
      <c r="C7" s="117" t="s">
        <v>39</v>
      </c>
      <c r="D7" s="95" t="s">
        <v>40</v>
      </c>
      <c r="E7" s="151">
        <v>5.48</v>
      </c>
      <c r="F7" s="120">
        <v>5.72</v>
      </c>
      <c r="G7" s="120">
        <v>6.1</v>
      </c>
      <c r="H7" s="120">
        <v>6.294159772150592</v>
      </c>
      <c r="I7" s="120">
        <v>6.7727081902308504</v>
      </c>
      <c r="J7" s="40">
        <f>'Table 1'!G6</f>
        <v>7.3525117026277798</v>
      </c>
      <c r="K7" s="128">
        <f>(I7-H7)/H7</f>
        <v>7.6030548223078823E-2</v>
      </c>
      <c r="L7" s="41">
        <f>(J7-I7)/I7</f>
        <v>8.5608813507313766E-2</v>
      </c>
      <c r="M7" s="129">
        <v>0</v>
      </c>
      <c r="N7" s="129">
        <v>0.21199999999999999</v>
      </c>
      <c r="O7" s="75">
        <v>0</v>
      </c>
      <c r="P7" s="79">
        <v>0</v>
      </c>
      <c r="Q7" s="88"/>
    </row>
    <row r="8" spans="1:17" x14ac:dyDescent="0.2">
      <c r="A8" s="88"/>
      <c r="B8" s="88"/>
      <c r="C8" s="124" t="s">
        <v>39</v>
      </c>
      <c r="D8" s="99" t="s">
        <v>41</v>
      </c>
      <c r="E8" s="152">
        <v>4.8</v>
      </c>
      <c r="F8" s="127">
        <v>5.03</v>
      </c>
      <c r="G8" s="127">
        <v>5.36</v>
      </c>
      <c r="H8" s="127">
        <v>5.7549050487889222</v>
      </c>
      <c r="I8" s="127">
        <v>5.9708265734414177</v>
      </c>
      <c r="J8" s="42">
        <f>'Table 1'!G7</f>
        <v>6.2341764429778266</v>
      </c>
      <c r="K8" s="128">
        <f t="shared" ref="K8:L18" si="0">(I8-H8)/H8</f>
        <v>3.7519563367589284E-2</v>
      </c>
      <c r="L8" s="41">
        <f t="shared" si="0"/>
        <v>4.410609926401219E-2</v>
      </c>
      <c r="M8" s="129">
        <v>1.9E-2</v>
      </c>
      <c r="N8" s="129">
        <v>6.0000000000000001E-3</v>
      </c>
      <c r="O8" s="75">
        <v>3.0000000000000001E-3</v>
      </c>
      <c r="P8" s="79">
        <v>2E-3</v>
      </c>
      <c r="Q8" s="88"/>
    </row>
    <row r="9" spans="1:17" x14ac:dyDescent="0.2">
      <c r="A9" s="88"/>
      <c r="B9" s="88"/>
      <c r="C9" s="124" t="s">
        <v>39</v>
      </c>
      <c r="D9" s="99" t="s">
        <v>42</v>
      </c>
      <c r="E9" s="152">
        <v>4.82</v>
      </c>
      <c r="F9" s="127">
        <v>4.67</v>
      </c>
      <c r="G9" s="127">
        <v>5.01</v>
      </c>
      <c r="H9" s="127">
        <v>5.7080312221138705</v>
      </c>
      <c r="I9" s="127">
        <v>5.7818594681517288</v>
      </c>
      <c r="J9" s="42">
        <f>'Table 1'!G8</f>
        <v>5.9586408551560508</v>
      </c>
      <c r="K9" s="128">
        <f t="shared" si="0"/>
        <v>1.2934099896271643E-2</v>
      </c>
      <c r="L9" s="41">
        <f t="shared" si="0"/>
        <v>3.0575178794657425E-2</v>
      </c>
      <c r="M9" s="129">
        <v>0.54500000000000004</v>
      </c>
      <c r="N9" s="129">
        <v>2E-3</v>
      </c>
      <c r="O9" s="79">
        <v>0.16200000000000001</v>
      </c>
      <c r="P9" s="79">
        <v>0.499</v>
      </c>
      <c r="Q9" s="88"/>
    </row>
    <row r="10" spans="1:17" x14ac:dyDescent="0.2">
      <c r="A10" s="88"/>
      <c r="B10" s="88"/>
      <c r="C10" s="124" t="s">
        <v>39</v>
      </c>
      <c r="D10" s="99" t="s">
        <v>43</v>
      </c>
      <c r="E10" s="152">
        <v>5.09</v>
      </c>
      <c r="F10" s="127">
        <v>5.3</v>
      </c>
      <c r="G10" s="127">
        <v>5.92</v>
      </c>
      <c r="H10" s="127">
        <v>5.9529809496149051</v>
      </c>
      <c r="I10" s="127">
        <v>6.1961623720514902</v>
      </c>
      <c r="J10" s="42">
        <f>'Table 1'!G9</f>
        <v>6.6699861610959381</v>
      </c>
      <c r="K10" s="128">
        <f t="shared" si="0"/>
        <v>4.0850361271913091E-2</v>
      </c>
      <c r="L10" s="41">
        <f t="shared" si="0"/>
        <v>7.6470524914209012E-2</v>
      </c>
      <c r="M10" s="129">
        <v>0.30399999999999999</v>
      </c>
      <c r="N10" s="129">
        <v>0.219</v>
      </c>
      <c r="O10" s="79">
        <v>5.7000000000000002E-2</v>
      </c>
      <c r="P10" s="79">
        <v>0.13100000000000001</v>
      </c>
      <c r="Q10" s="88"/>
    </row>
    <row r="11" spans="1:17" x14ac:dyDescent="0.2">
      <c r="A11" s="88"/>
      <c r="B11" s="88"/>
      <c r="C11" s="124" t="s">
        <v>39</v>
      </c>
      <c r="D11" s="99" t="s">
        <v>45</v>
      </c>
      <c r="E11" s="152">
        <v>4.7300000000000004</v>
      </c>
      <c r="F11" s="127">
        <v>4.8</v>
      </c>
      <c r="G11" s="127">
        <v>5.09</v>
      </c>
      <c r="H11" s="127">
        <v>5.2247498547704518</v>
      </c>
      <c r="I11" s="127">
        <v>5.5039577902872052</v>
      </c>
      <c r="J11" s="42">
        <f>'Table 1'!G10</f>
        <v>5.9039157152035893</v>
      </c>
      <c r="K11" s="128">
        <f t="shared" si="0"/>
        <v>5.3439483856212347E-2</v>
      </c>
      <c r="L11" s="41">
        <f t="shared" si="0"/>
        <v>7.2667331428701534E-2</v>
      </c>
      <c r="M11" s="129">
        <v>0</v>
      </c>
      <c r="N11" s="129">
        <v>0</v>
      </c>
      <c r="O11" s="79">
        <v>0</v>
      </c>
      <c r="P11" s="79">
        <v>0</v>
      </c>
      <c r="Q11" s="88"/>
    </row>
    <row r="12" spans="1:17" x14ac:dyDescent="0.2">
      <c r="A12" s="88"/>
      <c r="B12" s="88"/>
      <c r="C12" s="124" t="s">
        <v>39</v>
      </c>
      <c r="D12" s="99" t="s">
        <v>46</v>
      </c>
      <c r="E12" s="152">
        <v>4.92</v>
      </c>
      <c r="F12" s="127">
        <v>5.04</v>
      </c>
      <c r="G12" s="127">
        <v>5.39</v>
      </c>
      <c r="H12" s="127">
        <v>5.595958198126648</v>
      </c>
      <c r="I12" s="127">
        <v>5.903073443154109</v>
      </c>
      <c r="J12" s="42">
        <f>'Table 1'!G11</f>
        <v>6.3002910342642249</v>
      </c>
      <c r="K12" s="128">
        <f t="shared" si="0"/>
        <v>5.4881618867394975E-2</v>
      </c>
      <c r="L12" s="41">
        <f t="shared" si="0"/>
        <v>6.7289962582250382E-2</v>
      </c>
      <c r="M12" s="73">
        <v>0</v>
      </c>
      <c r="N12" s="74">
        <v>0</v>
      </c>
      <c r="O12" s="76">
        <v>0</v>
      </c>
      <c r="P12" s="76">
        <v>0</v>
      </c>
      <c r="Q12" s="88"/>
    </row>
    <row r="13" spans="1:17" x14ac:dyDescent="0.2">
      <c r="A13" s="88"/>
      <c r="B13" s="88"/>
      <c r="C13" s="117" t="s">
        <v>47</v>
      </c>
      <c r="D13" s="95" t="s">
        <v>40</v>
      </c>
      <c r="E13" s="151"/>
      <c r="F13" s="120"/>
      <c r="G13" s="120"/>
      <c r="H13" s="120">
        <v>6</v>
      </c>
      <c r="I13" s="120">
        <v>6.4</v>
      </c>
      <c r="J13" s="40">
        <f>'Table 1'!G12</f>
        <v>7</v>
      </c>
      <c r="K13" s="121">
        <f>(I13-H13)/H13</f>
        <v>6.6666666666666721E-2</v>
      </c>
      <c r="L13" s="47">
        <f>(J13-I13)/I13</f>
        <v>9.3749999999999944E-2</v>
      </c>
      <c r="M13" s="135"/>
      <c r="N13" s="88"/>
      <c r="O13" s="88"/>
      <c r="P13" s="88"/>
      <c r="Q13" s="88"/>
    </row>
    <row r="14" spans="1:17" x14ac:dyDescent="0.2">
      <c r="A14" s="88"/>
      <c r="B14" s="88"/>
      <c r="C14" s="124" t="s">
        <v>47</v>
      </c>
      <c r="D14" s="99" t="s">
        <v>41</v>
      </c>
      <c r="E14" s="152"/>
      <c r="F14" s="127"/>
      <c r="G14" s="127"/>
      <c r="H14" s="127">
        <v>5</v>
      </c>
      <c r="I14" s="127">
        <v>5.5</v>
      </c>
      <c r="J14" s="42">
        <f>'Table 1'!G13</f>
        <v>6</v>
      </c>
      <c r="K14" s="128">
        <f t="shared" si="0"/>
        <v>0.1</v>
      </c>
      <c r="L14" s="41">
        <f t="shared" si="0"/>
        <v>9.0909090909090912E-2</v>
      </c>
      <c r="M14" s="88"/>
      <c r="N14" s="88"/>
      <c r="O14" s="88"/>
      <c r="P14" s="88"/>
      <c r="Q14" s="88"/>
    </row>
    <row r="15" spans="1:17" x14ac:dyDescent="0.2">
      <c r="A15" s="88"/>
      <c r="B15" s="88"/>
      <c r="C15" s="124" t="s">
        <v>47</v>
      </c>
      <c r="D15" s="99" t="s">
        <v>42</v>
      </c>
      <c r="E15" s="152"/>
      <c r="F15" s="127"/>
      <c r="G15" s="127"/>
      <c r="H15" s="127">
        <v>5</v>
      </c>
      <c r="I15" s="127">
        <v>5</v>
      </c>
      <c r="J15" s="42">
        <f>'Table 1'!G14</f>
        <v>5</v>
      </c>
      <c r="K15" s="128">
        <f t="shared" si="0"/>
        <v>0</v>
      </c>
      <c r="L15" s="41">
        <f t="shared" si="0"/>
        <v>0</v>
      </c>
      <c r="M15" s="88"/>
      <c r="N15" s="88"/>
      <c r="O15" s="88"/>
      <c r="P15" s="88"/>
      <c r="Q15" s="88"/>
    </row>
    <row r="16" spans="1:17" x14ac:dyDescent="0.2">
      <c r="A16" s="88"/>
      <c r="B16" s="88"/>
      <c r="C16" s="124" t="s">
        <v>47</v>
      </c>
      <c r="D16" s="99" t="s">
        <v>43</v>
      </c>
      <c r="E16" s="152"/>
      <c r="F16" s="127"/>
      <c r="G16" s="127"/>
      <c r="H16" s="127">
        <v>5.5</v>
      </c>
      <c r="I16" s="127">
        <v>5.75</v>
      </c>
      <c r="J16" s="42">
        <f>'Table 1'!G15</f>
        <v>6.5</v>
      </c>
      <c r="K16" s="128">
        <f t="shared" si="0"/>
        <v>4.5454545454545456E-2</v>
      </c>
      <c r="L16" s="41">
        <f t="shared" si="0"/>
        <v>0.13043478260869565</v>
      </c>
      <c r="M16" s="88"/>
      <c r="N16" s="88"/>
      <c r="O16" s="88"/>
      <c r="P16" s="88"/>
      <c r="Q16" s="88"/>
    </row>
    <row r="17" spans="1:17" x14ac:dyDescent="0.2">
      <c r="A17" s="88"/>
      <c r="B17" s="88"/>
      <c r="C17" s="124" t="s">
        <v>47</v>
      </c>
      <c r="D17" s="99" t="s">
        <v>45</v>
      </c>
      <c r="E17" s="152"/>
      <c r="F17" s="127"/>
      <c r="G17" s="127"/>
      <c r="H17" s="127">
        <v>5</v>
      </c>
      <c r="I17" s="127">
        <v>5</v>
      </c>
      <c r="J17" s="42">
        <f>'Table 1'!G16</f>
        <v>5.5</v>
      </c>
      <c r="K17" s="128">
        <f t="shared" si="0"/>
        <v>0</v>
      </c>
      <c r="L17" s="41">
        <f t="shared" si="0"/>
        <v>0.1</v>
      </c>
      <c r="M17" s="88"/>
      <c r="N17" s="88"/>
      <c r="O17" s="88"/>
      <c r="P17" s="88"/>
      <c r="Q17" s="88"/>
    </row>
    <row r="18" spans="1:17" x14ac:dyDescent="0.2">
      <c r="A18" s="88"/>
      <c r="B18" s="88"/>
      <c r="C18" s="124" t="s">
        <v>47</v>
      </c>
      <c r="D18" s="99" t="s">
        <v>46</v>
      </c>
      <c r="E18" s="152"/>
      <c r="F18" s="127"/>
      <c r="G18" s="127"/>
      <c r="H18" s="127">
        <v>5</v>
      </c>
      <c r="I18" s="127">
        <v>5.5</v>
      </c>
      <c r="J18" s="42">
        <f>'Table 1'!G17</f>
        <v>6</v>
      </c>
      <c r="K18" s="44">
        <f t="shared" si="0"/>
        <v>0.1</v>
      </c>
      <c r="L18" s="45">
        <f t="shared" si="0"/>
        <v>9.0909090909090912E-2</v>
      </c>
      <c r="M18" s="88"/>
      <c r="N18" s="88"/>
      <c r="O18" s="88"/>
      <c r="P18" s="88"/>
      <c r="Q18" s="88"/>
    </row>
    <row r="19" spans="1:17" x14ac:dyDescent="0.2">
      <c r="A19" s="88"/>
      <c r="B19" s="88"/>
      <c r="C19" s="117" t="s">
        <v>48</v>
      </c>
      <c r="D19" s="95" t="s">
        <v>40</v>
      </c>
      <c r="E19" s="153">
        <v>2550</v>
      </c>
      <c r="F19" s="154">
        <v>3376</v>
      </c>
      <c r="G19" s="154">
        <v>3245</v>
      </c>
      <c r="H19" s="139">
        <v>2810</v>
      </c>
      <c r="I19" s="139">
        <v>2560</v>
      </c>
      <c r="J19" s="49">
        <f>'Table 1'!G18</f>
        <v>1823</v>
      </c>
      <c r="K19" s="159"/>
      <c r="L19" s="141"/>
      <c r="M19" s="88"/>
      <c r="N19" s="88"/>
      <c r="O19" s="88"/>
      <c r="P19" s="88"/>
      <c r="Q19" s="88"/>
    </row>
    <row r="20" spans="1:17" x14ac:dyDescent="0.2">
      <c r="A20" s="88"/>
      <c r="B20" s="88"/>
      <c r="C20" s="124" t="s">
        <v>48</v>
      </c>
      <c r="D20" s="99" t="s">
        <v>41</v>
      </c>
      <c r="E20" s="112">
        <v>1857</v>
      </c>
      <c r="F20" s="114">
        <v>2141</v>
      </c>
      <c r="G20" s="114">
        <v>1884</v>
      </c>
      <c r="H20" s="142">
        <v>1610</v>
      </c>
      <c r="I20" s="142">
        <v>1385</v>
      </c>
      <c r="J20" s="50">
        <f>'Table 1'!G19</f>
        <v>883</v>
      </c>
      <c r="K20" s="159"/>
      <c r="L20" s="141"/>
      <c r="M20" s="88"/>
      <c r="N20" s="88"/>
      <c r="O20" s="88"/>
      <c r="P20" s="88"/>
      <c r="Q20" s="88"/>
    </row>
    <row r="21" spans="1:17" x14ac:dyDescent="0.2">
      <c r="A21" s="88"/>
      <c r="B21" s="88"/>
      <c r="C21" s="124" t="s">
        <v>48</v>
      </c>
      <c r="D21" s="99" t="s">
        <v>42</v>
      </c>
      <c r="E21" s="112">
        <v>598</v>
      </c>
      <c r="F21" s="114">
        <v>1259</v>
      </c>
      <c r="G21" s="114">
        <v>1602</v>
      </c>
      <c r="H21" s="142">
        <v>1337</v>
      </c>
      <c r="I21" s="142">
        <v>1442</v>
      </c>
      <c r="J21" s="50">
        <f>'Table 1'!G20</f>
        <v>1064</v>
      </c>
      <c r="K21" s="159"/>
      <c r="L21" s="141"/>
      <c r="M21" s="88"/>
      <c r="N21" s="88"/>
      <c r="O21" s="88"/>
      <c r="P21" s="88"/>
      <c r="Q21" s="88"/>
    </row>
    <row r="22" spans="1:17" x14ac:dyDescent="0.2">
      <c r="A22" s="88"/>
      <c r="B22" s="88"/>
      <c r="C22" s="124" t="s">
        <v>48</v>
      </c>
      <c r="D22" s="99" t="s">
        <v>43</v>
      </c>
      <c r="E22" s="112">
        <v>97</v>
      </c>
      <c r="F22" s="114">
        <v>142</v>
      </c>
      <c r="G22" s="114">
        <v>155</v>
      </c>
      <c r="H22" s="142">
        <v>132</v>
      </c>
      <c r="I22" s="142">
        <v>111</v>
      </c>
      <c r="J22" s="50">
        <f>'Table 1'!G21</f>
        <v>73</v>
      </c>
      <c r="K22" s="159"/>
      <c r="L22" s="141"/>
      <c r="M22" s="88"/>
      <c r="N22" s="88"/>
      <c r="O22" s="88"/>
      <c r="P22" s="88"/>
      <c r="Q22" s="88"/>
    </row>
    <row r="23" spans="1:17" x14ac:dyDescent="0.2">
      <c r="A23" s="88"/>
      <c r="B23" s="88"/>
      <c r="C23" s="124" t="s">
        <v>48</v>
      </c>
      <c r="D23" s="99" t="s">
        <v>45</v>
      </c>
      <c r="E23" s="112">
        <v>7203</v>
      </c>
      <c r="F23" s="114">
        <v>5624</v>
      </c>
      <c r="G23" s="114">
        <v>5457</v>
      </c>
      <c r="H23" s="142">
        <v>3647</v>
      </c>
      <c r="I23" s="142">
        <v>3541</v>
      </c>
      <c r="J23" s="50">
        <f>'Table 1'!G22</f>
        <v>3068</v>
      </c>
      <c r="K23" s="159"/>
      <c r="L23" s="141"/>
      <c r="M23" s="88"/>
      <c r="N23" s="88"/>
      <c r="O23" s="88"/>
      <c r="P23" s="88"/>
      <c r="Q23" s="88"/>
    </row>
    <row r="24" spans="1:17" x14ac:dyDescent="0.2">
      <c r="A24" s="88"/>
      <c r="B24" s="88"/>
      <c r="C24" s="124" t="s">
        <v>48</v>
      </c>
      <c r="D24" s="99" t="s">
        <v>46</v>
      </c>
      <c r="E24" s="112">
        <v>12514</v>
      </c>
      <c r="F24" s="114">
        <v>12849</v>
      </c>
      <c r="G24" s="114">
        <v>12583</v>
      </c>
      <c r="H24" s="142">
        <v>9778</v>
      </c>
      <c r="I24" s="142">
        <v>9249</v>
      </c>
      <c r="J24" s="50">
        <f>'Table 1'!G23</f>
        <v>7059</v>
      </c>
      <c r="K24" s="159"/>
      <c r="L24" s="141"/>
      <c r="M24" s="88"/>
      <c r="N24" s="88"/>
      <c r="O24" s="88"/>
      <c r="P24" s="88"/>
      <c r="Q24" s="88"/>
    </row>
    <row r="25" spans="1:17" x14ac:dyDescent="0.2">
      <c r="A25" s="88"/>
      <c r="B25" s="88"/>
      <c r="C25" s="88"/>
      <c r="D25" s="88"/>
      <c r="E25" s="88"/>
      <c r="F25" s="88"/>
      <c r="G25" s="88"/>
      <c r="H25" s="88"/>
      <c r="I25" s="88"/>
      <c r="J25" s="141"/>
      <c r="K25" s="141"/>
      <c r="L25" s="141"/>
      <c r="M25" s="88"/>
      <c r="N25" s="88"/>
      <c r="O25" s="78"/>
      <c r="P25" s="88"/>
      <c r="Q25" s="88"/>
    </row>
    <row r="26" spans="1:17" x14ac:dyDescent="0.2">
      <c r="A26" s="88"/>
      <c r="B26" s="88"/>
      <c r="C26" s="88" t="s">
        <v>49</v>
      </c>
      <c r="D26" s="88"/>
      <c r="E26" s="88"/>
      <c r="F26" s="88"/>
      <c r="G26" s="88"/>
      <c r="H26" s="88"/>
      <c r="I26" s="88"/>
      <c r="J26" s="141"/>
      <c r="K26" s="141"/>
      <c r="L26" s="32"/>
      <c r="M26" s="78"/>
      <c r="N26" s="78"/>
      <c r="O26" s="78"/>
      <c r="P26" s="88"/>
      <c r="Q26" s="88"/>
    </row>
    <row r="27" spans="1:17" x14ac:dyDescent="0.2">
      <c r="A27" s="88"/>
      <c r="B27" s="88"/>
      <c r="C27" s="88" t="s">
        <v>50</v>
      </c>
      <c r="D27" s="88"/>
      <c r="E27" s="88"/>
      <c r="F27" s="88"/>
      <c r="G27" s="88"/>
      <c r="H27" s="88"/>
      <c r="I27" s="88"/>
      <c r="J27" s="141"/>
      <c r="K27" s="141"/>
      <c r="L27" s="32"/>
      <c r="M27" s="78"/>
      <c r="N27" s="78"/>
      <c r="O27" s="78"/>
      <c r="P27" s="88"/>
      <c r="Q27" s="88"/>
    </row>
    <row r="28" spans="1:17" s="8" customFormat="1" x14ac:dyDescent="0.2">
      <c r="A28" s="88"/>
      <c r="B28" s="88"/>
      <c r="C28" s="88"/>
      <c r="D28" s="88"/>
      <c r="E28" s="88"/>
      <c r="F28" s="88"/>
      <c r="G28" s="88"/>
      <c r="H28" s="88"/>
      <c r="I28" s="88"/>
      <c r="J28" s="141"/>
      <c r="K28" s="141"/>
      <c r="L28" s="32"/>
      <c r="M28" s="78"/>
      <c r="N28" s="78"/>
      <c r="O28" s="78"/>
      <c r="P28" s="88"/>
      <c r="Q28" s="88"/>
    </row>
    <row r="29" spans="1:17" s="11" customFormat="1" x14ac:dyDescent="0.2">
      <c r="A29" s="78"/>
      <c r="B29" s="88"/>
      <c r="C29" s="88" t="s">
        <v>311</v>
      </c>
      <c r="D29" s="148"/>
      <c r="E29" s="88"/>
      <c r="F29" s="88"/>
      <c r="G29" s="88"/>
      <c r="H29" s="88"/>
      <c r="I29" s="88"/>
      <c r="J29" s="141"/>
      <c r="K29" s="141"/>
      <c r="L29" s="141"/>
      <c r="M29" s="88"/>
      <c r="N29" s="88"/>
      <c r="O29" s="78"/>
      <c r="P29" s="78"/>
      <c r="Q29" s="78"/>
    </row>
    <row r="30" spans="1:17" s="11" customFormat="1" x14ac:dyDescent="0.2">
      <c r="A30" s="78"/>
      <c r="B30" s="78"/>
      <c r="C30" s="78" t="s">
        <v>323</v>
      </c>
      <c r="D30" s="78"/>
      <c r="E30" s="78"/>
      <c r="F30" s="78"/>
      <c r="G30" s="78"/>
      <c r="H30" s="78"/>
      <c r="I30" s="78"/>
      <c r="J30" s="78"/>
      <c r="K30" s="78"/>
      <c r="L30" s="78"/>
      <c r="M30" s="78"/>
      <c r="N30" s="78"/>
      <c r="O30" s="78"/>
      <c r="P30" s="78"/>
      <c r="Q30" s="78"/>
    </row>
    <row r="31" spans="1:17" s="11" customFormat="1" x14ac:dyDescent="0.2">
      <c r="A31" s="78"/>
      <c r="B31" s="78"/>
      <c r="C31" s="78"/>
      <c r="D31" s="78"/>
      <c r="E31" s="78"/>
      <c r="F31" s="78"/>
      <c r="G31" s="78"/>
      <c r="H31" s="78"/>
      <c r="I31" s="78"/>
      <c r="J31" s="78"/>
      <c r="K31" s="78"/>
      <c r="L31" s="78"/>
      <c r="M31" s="78"/>
      <c r="N31" s="78"/>
      <c r="O31" s="78"/>
      <c r="P31" s="78"/>
      <c r="Q31" s="78"/>
    </row>
    <row r="32" spans="1:17" x14ac:dyDescent="0.2">
      <c r="A32" s="88"/>
      <c r="B32" s="88"/>
      <c r="C32" s="88"/>
      <c r="D32" s="88"/>
      <c r="E32" s="88"/>
      <c r="F32" s="88"/>
      <c r="G32" s="88"/>
      <c r="H32" s="88"/>
      <c r="I32" s="88"/>
      <c r="J32" s="88"/>
      <c r="K32" s="88"/>
      <c r="L32" s="78"/>
      <c r="M32" s="78"/>
      <c r="N32" s="78"/>
      <c r="O32" s="78"/>
      <c r="P32" s="88"/>
      <c r="Q32" s="88"/>
    </row>
    <row r="33" spans="3:14" x14ac:dyDescent="0.2">
      <c r="C33" s="88"/>
      <c r="D33" s="88"/>
      <c r="E33" s="88"/>
      <c r="F33" s="88"/>
      <c r="G33" s="88"/>
      <c r="H33" s="88"/>
      <c r="I33" s="88"/>
      <c r="J33" s="88"/>
      <c r="K33" s="88"/>
      <c r="L33" s="78"/>
      <c r="M33" s="78"/>
      <c r="N33" s="78"/>
    </row>
    <row r="35" spans="3:14" s="21" customFormat="1" x14ac:dyDescent="0.2">
      <c r="C35" s="148"/>
      <c r="D35" s="88"/>
      <c r="E35" s="88"/>
      <c r="F35" s="88"/>
      <c r="G35" s="88"/>
      <c r="H35" s="88"/>
      <c r="I35" s="88"/>
      <c r="J35" s="88"/>
      <c r="K35" s="88"/>
      <c r="L35" s="88"/>
      <c r="M35" s="88"/>
      <c r="N35" s="88"/>
    </row>
    <row r="36" spans="3:14" s="21" customFormat="1" x14ac:dyDescent="0.2">
      <c r="C36" s="148"/>
      <c r="D36" s="88"/>
      <c r="E36" s="88"/>
      <c r="F36" s="88"/>
      <c r="G36" s="88"/>
      <c r="H36" s="88"/>
      <c r="I36" s="88"/>
      <c r="J36" s="88"/>
      <c r="K36" s="88"/>
      <c r="L36" s="88"/>
      <c r="M36" s="88"/>
      <c r="N36" s="88"/>
    </row>
    <row r="37" spans="3:14" x14ac:dyDescent="0.2">
      <c r="C37" s="149"/>
      <c r="D37" s="88"/>
      <c r="E37" s="88"/>
      <c r="F37" s="88"/>
      <c r="G37" s="88"/>
      <c r="H37" s="88"/>
      <c r="I37" s="88"/>
      <c r="J37" s="88"/>
      <c r="K37" s="88"/>
      <c r="L37" s="78"/>
      <c r="M37" s="78"/>
      <c r="N37" s="78"/>
    </row>
  </sheetData>
  <mergeCells count="3">
    <mergeCell ref="M5:P5"/>
    <mergeCell ref="K5:L5"/>
    <mergeCell ref="E5:J5"/>
  </mergeCells>
  <conditionalFormatting sqref="I7:J12">
    <cfRule type="expression" dxfId="88" priority="77">
      <formula>AND($N7&lt;0.1, #REF!&gt;0.087)</formula>
    </cfRule>
    <cfRule type="expression" dxfId="87" priority="78">
      <formula>AND($M7&lt;0.1,#REF!&gt;0 )</formula>
    </cfRule>
  </conditionalFormatting>
  <conditionalFormatting sqref="M7:N12">
    <cfRule type="cellIs" dxfId="86" priority="10" operator="between">
      <formula>0</formula>
      <formula>0.05</formula>
    </cfRule>
    <cfRule type="expression" dxfId="85" priority="11">
      <formula>"&lt;0.05"</formula>
    </cfRule>
  </conditionalFormatting>
  <conditionalFormatting sqref="O7:P12">
    <cfRule type="cellIs" dxfId="84" priority="1" operator="lessThan">
      <formula>0.05</formula>
    </cfRule>
  </conditionalFormatting>
  <hyperlinks>
    <hyperlink ref="A1" location="Contents!A1" display="Contents" xr:uid="{00000000-0004-0000-0600-000000000000}"/>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11CEE-1C71-4052-B89E-808B14172104}">
  <sheetPr codeName="Sheet8"/>
  <dimension ref="A1:P110"/>
  <sheetViews>
    <sheetView showGridLines="0" zoomScaleNormal="100" workbookViewId="0"/>
  </sheetViews>
  <sheetFormatPr defaultColWidth="9.140625" defaultRowHeight="12.75" x14ac:dyDescent="0.2"/>
  <cols>
    <col min="1" max="2" width="9.140625" style="3"/>
    <col min="3" max="3" width="21.42578125" style="3" customWidth="1"/>
    <col min="4" max="4" width="29.7109375" style="3" customWidth="1"/>
    <col min="5" max="5" width="17.7109375" style="3" bestFit="1" customWidth="1"/>
    <col min="6" max="8" width="14.7109375" style="3" customWidth="1"/>
    <col min="9" max="10" width="14.7109375" style="4" customWidth="1"/>
    <col min="11" max="11" width="19.42578125" style="4" bestFit="1" customWidth="1"/>
    <col min="12" max="12" width="19.42578125" style="4" customWidth="1"/>
    <col min="13" max="13" width="21.85546875" style="4" bestFit="1" customWidth="1"/>
    <col min="14" max="14" width="21.85546875" style="4" customWidth="1"/>
    <col min="15" max="16384" width="9.140625" style="3"/>
  </cols>
  <sheetData>
    <row r="1" spans="1:16" x14ac:dyDescent="0.2">
      <c r="A1" s="160" t="s">
        <v>33</v>
      </c>
      <c r="B1" s="161"/>
      <c r="C1" s="161"/>
      <c r="D1" s="161"/>
      <c r="E1" s="161"/>
      <c r="F1" s="161"/>
      <c r="G1" s="161"/>
      <c r="H1" s="161"/>
      <c r="I1" s="162"/>
      <c r="J1" s="162"/>
      <c r="K1" s="162"/>
      <c r="L1" s="162"/>
      <c r="M1" s="162"/>
      <c r="N1" s="162"/>
      <c r="O1" s="161"/>
      <c r="P1" s="161"/>
    </row>
    <row r="2" spans="1:16" x14ac:dyDescent="0.2">
      <c r="A2" s="161"/>
      <c r="B2" s="88" t="s">
        <v>327</v>
      </c>
      <c r="C2" s="161"/>
      <c r="D2" s="161"/>
      <c r="E2" s="161"/>
      <c r="F2" s="161"/>
      <c r="G2" s="161"/>
      <c r="H2" s="161"/>
      <c r="I2" s="162"/>
      <c r="J2" s="162"/>
      <c r="K2" s="162"/>
      <c r="L2" s="162"/>
      <c r="M2" s="162"/>
      <c r="N2" s="162"/>
      <c r="O2" s="161"/>
      <c r="P2" s="161"/>
    </row>
    <row r="3" spans="1:16" x14ac:dyDescent="0.2">
      <c r="A3" s="161"/>
      <c r="B3" s="88" t="s">
        <v>59</v>
      </c>
      <c r="C3" s="161"/>
      <c r="D3" s="161"/>
      <c r="E3" s="161"/>
      <c r="F3" s="161"/>
      <c r="G3" s="161"/>
      <c r="H3" s="161"/>
      <c r="I3" s="162"/>
      <c r="J3" s="162"/>
      <c r="K3" s="162"/>
      <c r="L3" s="162"/>
      <c r="M3" s="162"/>
      <c r="N3" s="162"/>
      <c r="O3" s="161"/>
      <c r="P3" s="161"/>
    </row>
    <row r="4" spans="1:16" x14ac:dyDescent="0.2">
      <c r="A4" s="161"/>
      <c r="B4" s="161"/>
      <c r="C4" s="161"/>
      <c r="D4" s="161"/>
      <c r="E4" s="161"/>
      <c r="F4" s="161"/>
      <c r="G4" s="161"/>
      <c r="H4" s="161"/>
      <c r="I4" s="163"/>
      <c r="J4" s="163"/>
      <c r="K4" s="162"/>
      <c r="L4" s="162"/>
      <c r="M4" s="163"/>
      <c r="N4" s="163"/>
      <c r="O4" s="161"/>
      <c r="P4" s="161"/>
    </row>
    <row r="5" spans="1:16" ht="21.75" customHeight="1" x14ac:dyDescent="0.2">
      <c r="A5" s="161"/>
      <c r="B5" s="161"/>
      <c r="C5" s="161"/>
      <c r="D5" s="161"/>
      <c r="E5" s="161"/>
      <c r="F5" s="344" t="s">
        <v>326</v>
      </c>
      <c r="G5" s="345"/>
      <c r="H5" s="345"/>
      <c r="I5" s="345"/>
      <c r="J5" s="345"/>
      <c r="K5" s="345"/>
      <c r="L5" s="346"/>
      <c r="M5" s="92" t="s">
        <v>52</v>
      </c>
      <c r="N5" s="93" t="s">
        <v>52</v>
      </c>
      <c r="O5" s="116"/>
      <c r="P5" s="161"/>
    </row>
    <row r="6" spans="1:16" ht="25.5" x14ac:dyDescent="0.2">
      <c r="A6" s="161"/>
      <c r="B6" s="161"/>
      <c r="C6" s="164"/>
      <c r="D6" s="164"/>
      <c r="E6" s="164"/>
      <c r="F6" s="165">
        <v>2019</v>
      </c>
      <c r="G6" s="162">
        <v>2021</v>
      </c>
      <c r="H6" s="162">
        <v>2022</v>
      </c>
      <c r="I6" s="51">
        <v>2023</v>
      </c>
      <c r="J6" s="51">
        <v>2024</v>
      </c>
      <c r="K6" s="33" t="s">
        <v>60</v>
      </c>
      <c r="L6" s="33" t="s">
        <v>61</v>
      </c>
      <c r="M6" s="115" t="s">
        <v>55</v>
      </c>
      <c r="N6" s="33" t="s">
        <v>57</v>
      </c>
      <c r="O6" s="161"/>
      <c r="P6" s="161"/>
    </row>
    <row r="7" spans="1:16" x14ac:dyDescent="0.2">
      <c r="A7" s="161"/>
      <c r="B7" s="161"/>
      <c r="C7" s="161" t="s">
        <v>62</v>
      </c>
      <c r="D7" s="161" t="s">
        <v>42</v>
      </c>
      <c r="E7" s="166" t="s">
        <v>63</v>
      </c>
      <c r="F7" s="167">
        <v>0.23</v>
      </c>
      <c r="G7" s="168">
        <v>0.13</v>
      </c>
      <c r="H7" s="169">
        <v>0.21289166808128357</v>
      </c>
      <c r="I7" s="170">
        <v>0.30487000942230219</v>
      </c>
      <c r="J7" s="170">
        <v>0.34851250052452087</v>
      </c>
      <c r="K7" s="52">
        <f>I7-H7</f>
        <v>9.1978341341018621E-2</v>
      </c>
      <c r="L7" s="52">
        <f>J7-I7</f>
        <v>4.3642491102218683E-2</v>
      </c>
      <c r="M7" s="171">
        <v>0</v>
      </c>
      <c r="N7" s="172">
        <v>2.3E-2</v>
      </c>
      <c r="O7" s="161"/>
      <c r="P7" s="161"/>
    </row>
    <row r="8" spans="1:16" x14ac:dyDescent="0.2">
      <c r="A8" s="161"/>
      <c r="B8" s="161"/>
      <c r="C8" s="161" t="s">
        <v>62</v>
      </c>
      <c r="D8" s="161" t="s">
        <v>42</v>
      </c>
      <c r="E8" s="166" t="s">
        <v>64</v>
      </c>
      <c r="F8" s="173">
        <v>0.34</v>
      </c>
      <c r="G8" s="174">
        <v>0.3</v>
      </c>
      <c r="H8" s="175">
        <v>0.46539917588233948</v>
      </c>
      <c r="I8" s="170">
        <v>0.58884644508361816</v>
      </c>
      <c r="J8" s="170">
        <v>0.77094966173171997</v>
      </c>
      <c r="K8" s="52">
        <f t="shared" ref="K8:K11" si="0">I8-H8</f>
        <v>0.12344726920127869</v>
      </c>
      <c r="L8" s="52">
        <f t="shared" ref="L8:L11" si="1">J8-I8</f>
        <v>0.18210321664810181</v>
      </c>
      <c r="M8" s="176">
        <v>0.36</v>
      </c>
      <c r="N8" s="79">
        <v>0.122</v>
      </c>
      <c r="O8" s="161"/>
      <c r="P8" s="161"/>
    </row>
    <row r="9" spans="1:16" x14ac:dyDescent="0.2">
      <c r="A9" s="161"/>
      <c r="B9" s="161"/>
      <c r="C9" s="161" t="s">
        <v>62</v>
      </c>
      <c r="D9" s="161" t="s">
        <v>42</v>
      </c>
      <c r="E9" s="166" t="s">
        <v>65</v>
      </c>
      <c r="F9" s="173">
        <v>0.27</v>
      </c>
      <c r="G9" s="174">
        <v>0.16</v>
      </c>
      <c r="H9" s="175">
        <v>0.28188720345497131</v>
      </c>
      <c r="I9" s="170">
        <v>0.36423254013061518</v>
      </c>
      <c r="J9" s="170">
        <v>0.45528078079223627</v>
      </c>
      <c r="K9" s="52">
        <f t="shared" si="0"/>
        <v>8.2345336675643865E-2</v>
      </c>
      <c r="L9" s="52">
        <f t="shared" si="1"/>
        <v>9.1048240661621094E-2</v>
      </c>
      <c r="M9" s="176">
        <v>8.0000000000000002E-3</v>
      </c>
      <c r="N9" s="79">
        <v>9.0000000000000011E-3</v>
      </c>
      <c r="O9" s="161"/>
      <c r="P9" s="161"/>
    </row>
    <row r="10" spans="1:16" x14ac:dyDescent="0.2">
      <c r="A10" s="161"/>
      <c r="B10" s="161"/>
      <c r="C10" s="161" t="s">
        <v>62</v>
      </c>
      <c r="D10" s="161" t="s">
        <v>42</v>
      </c>
      <c r="E10" s="166" t="s">
        <v>66</v>
      </c>
      <c r="F10" s="173">
        <v>0.22</v>
      </c>
      <c r="G10" s="174">
        <v>0.12</v>
      </c>
      <c r="H10" s="175">
        <v>0.20420542359352112</v>
      </c>
      <c r="I10" s="170">
        <v>0.29282912611961359</v>
      </c>
      <c r="J10" s="170">
        <v>0.33147633075714111</v>
      </c>
      <c r="K10" s="52">
        <f t="shared" si="0"/>
        <v>8.8623702526092474E-2</v>
      </c>
      <c r="L10" s="52">
        <f t="shared" si="1"/>
        <v>3.8647204637527521E-2</v>
      </c>
      <c r="M10" s="176">
        <v>0</v>
      </c>
      <c r="N10" s="79">
        <v>4.2000000000000003E-2</v>
      </c>
      <c r="O10" s="161"/>
      <c r="P10" s="161"/>
    </row>
    <row r="11" spans="1:16" x14ac:dyDescent="0.2">
      <c r="A11" s="161"/>
      <c r="B11" s="161"/>
      <c r="C11" s="161" t="s">
        <v>62</v>
      </c>
      <c r="D11" s="161" t="s">
        <v>42</v>
      </c>
      <c r="E11" s="166" t="s">
        <v>67</v>
      </c>
      <c r="F11" s="173">
        <v>0.24</v>
      </c>
      <c r="G11" s="174">
        <v>0.11</v>
      </c>
      <c r="H11" s="175">
        <v>0.27439069747924805</v>
      </c>
      <c r="I11" s="170">
        <v>0.38690182566642761</v>
      </c>
      <c r="J11" s="170">
        <v>0.34809917211532593</v>
      </c>
      <c r="K11" s="52">
        <f t="shared" si="0"/>
        <v>0.11251112818717957</v>
      </c>
      <c r="L11" s="52">
        <f t="shared" si="1"/>
        <v>-3.8802653551101685E-2</v>
      </c>
      <c r="M11" s="176">
        <v>2E-3</v>
      </c>
      <c r="N11" s="79">
        <v>0.35099999999999998</v>
      </c>
      <c r="O11" s="161"/>
      <c r="P11" s="161"/>
    </row>
    <row r="12" spans="1:16" x14ac:dyDescent="0.2">
      <c r="A12" s="161"/>
      <c r="B12" s="161"/>
      <c r="C12" s="161" t="s">
        <v>62</v>
      </c>
      <c r="D12" s="161" t="s">
        <v>42</v>
      </c>
      <c r="E12" s="166" t="s">
        <v>48</v>
      </c>
      <c r="F12" s="177">
        <v>906</v>
      </c>
      <c r="G12" s="178">
        <v>1117</v>
      </c>
      <c r="H12" s="178">
        <v>1362</v>
      </c>
      <c r="I12" s="159">
        <v>1456</v>
      </c>
      <c r="J12" s="159">
        <v>1064</v>
      </c>
      <c r="K12" s="52"/>
      <c r="L12" s="52"/>
      <c r="M12" s="176"/>
      <c r="N12" s="79"/>
      <c r="O12" s="161"/>
      <c r="P12" s="161"/>
    </row>
    <row r="13" spans="1:16" x14ac:dyDescent="0.2">
      <c r="A13" s="161"/>
      <c r="B13" s="161"/>
      <c r="C13" s="161"/>
      <c r="D13" s="161"/>
      <c r="E13" s="166"/>
      <c r="F13" s="177"/>
      <c r="G13" s="178"/>
      <c r="H13" s="178"/>
      <c r="I13" s="179"/>
      <c r="J13" s="179"/>
      <c r="K13" s="52"/>
      <c r="L13" s="52"/>
      <c r="M13" s="176"/>
      <c r="N13" s="79"/>
      <c r="O13" s="161"/>
      <c r="P13" s="161"/>
    </row>
    <row r="14" spans="1:16" x14ac:dyDescent="0.2">
      <c r="A14" s="161"/>
      <c r="B14" s="161"/>
      <c r="C14" s="161" t="s">
        <v>62</v>
      </c>
      <c r="D14" s="161" t="s">
        <v>68</v>
      </c>
      <c r="E14" s="166" t="s">
        <v>63</v>
      </c>
      <c r="F14" s="173">
        <v>0.36</v>
      </c>
      <c r="G14" s="180">
        <v>0.19</v>
      </c>
      <c r="H14" s="175">
        <v>0.27194944024085999</v>
      </c>
      <c r="I14" s="170">
        <v>0.33136668801307678</v>
      </c>
      <c r="J14" s="170">
        <v>0.47418761253356928</v>
      </c>
      <c r="K14" s="52">
        <f>I14-H14</f>
        <v>5.9417247772216797E-2</v>
      </c>
      <c r="L14" s="52">
        <f>J14-I14</f>
        <v>0.1428209245204925</v>
      </c>
      <c r="M14" s="176">
        <v>0.315</v>
      </c>
      <c r="N14" s="79">
        <v>5.6000000000000001E-2</v>
      </c>
      <c r="O14" s="161"/>
      <c r="P14" s="161"/>
    </row>
    <row r="15" spans="1:16" x14ac:dyDescent="0.2">
      <c r="A15" s="161"/>
      <c r="B15" s="161"/>
      <c r="C15" s="161" t="s">
        <v>62</v>
      </c>
      <c r="D15" s="161" t="s">
        <v>68</v>
      </c>
      <c r="E15" s="166" t="s">
        <v>64</v>
      </c>
      <c r="F15" s="173"/>
      <c r="G15" s="180"/>
      <c r="H15" s="175">
        <v>0.59094381332397461</v>
      </c>
      <c r="I15" s="170">
        <v>0.65221577882766724</v>
      </c>
      <c r="J15" s="170">
        <v>0.76831936836242676</v>
      </c>
      <c r="K15" s="52">
        <f t="shared" ref="K15:L18" si="2">I15-H15</f>
        <v>6.1271965503692627E-2</v>
      </c>
      <c r="L15" s="52">
        <f t="shared" si="2"/>
        <v>0.11610358953475952</v>
      </c>
      <c r="M15" s="176">
        <v>0.78600000000000003</v>
      </c>
      <c r="N15" s="79">
        <v>0.66500000000000004</v>
      </c>
      <c r="O15" s="161"/>
      <c r="P15" s="161"/>
    </row>
    <row r="16" spans="1:16" x14ac:dyDescent="0.2">
      <c r="A16" s="161"/>
      <c r="B16" s="161"/>
      <c r="C16" s="161" t="s">
        <v>62</v>
      </c>
      <c r="D16" s="161" t="s">
        <v>68</v>
      </c>
      <c r="E16" s="166" t="s">
        <v>65</v>
      </c>
      <c r="F16" s="173">
        <v>0.34</v>
      </c>
      <c r="G16" s="180">
        <v>0.19</v>
      </c>
      <c r="H16" s="175">
        <v>0.28775015473365784</v>
      </c>
      <c r="I16" s="170">
        <v>0.30956175923347468</v>
      </c>
      <c r="J16" s="170">
        <v>0.50347453355789185</v>
      </c>
      <c r="K16" s="52">
        <f t="shared" si="2"/>
        <v>2.1811604499816839E-2</v>
      </c>
      <c r="L16" s="52">
        <f t="shared" si="2"/>
        <v>0.19391277432441717</v>
      </c>
      <c r="M16" s="176">
        <v>0.73799999999999999</v>
      </c>
      <c r="N16" s="79">
        <v>1.7999999999999999E-2</v>
      </c>
      <c r="O16" s="161"/>
      <c r="P16" s="161"/>
    </row>
    <row r="17" spans="3:16" x14ac:dyDescent="0.2">
      <c r="C17" s="161" t="s">
        <v>62</v>
      </c>
      <c r="D17" s="161" t="s">
        <v>68</v>
      </c>
      <c r="E17" s="166" t="s">
        <v>66</v>
      </c>
      <c r="F17" s="173">
        <v>0.34</v>
      </c>
      <c r="G17" s="180">
        <v>0.19</v>
      </c>
      <c r="H17" s="175">
        <v>0.2481750100851059</v>
      </c>
      <c r="I17" s="170">
        <v>0.31223613023757929</v>
      </c>
      <c r="J17" s="170">
        <v>0.45360490679740911</v>
      </c>
      <c r="K17" s="52">
        <f t="shared" si="2"/>
        <v>6.4061120152473394E-2</v>
      </c>
      <c r="L17" s="52">
        <f t="shared" si="2"/>
        <v>0.14136877655982982</v>
      </c>
      <c r="M17" s="176">
        <v>0.27500000000000002</v>
      </c>
      <c r="N17" s="79">
        <v>5.8000000000000003E-2</v>
      </c>
      <c r="O17" s="161"/>
      <c r="P17" s="161"/>
    </row>
    <row r="18" spans="3:16" x14ac:dyDescent="0.2">
      <c r="C18" s="161" t="s">
        <v>62</v>
      </c>
      <c r="D18" s="161" t="s">
        <v>68</v>
      </c>
      <c r="E18" s="166" t="s">
        <v>67</v>
      </c>
      <c r="F18" s="173">
        <v>0.36</v>
      </c>
      <c r="G18" s="180">
        <v>0.15</v>
      </c>
      <c r="H18" s="175">
        <v>0.34464365243911743</v>
      </c>
      <c r="I18" s="170">
        <v>0.29647934436798101</v>
      </c>
      <c r="J18" s="170">
        <v>0.24150151014328</v>
      </c>
      <c r="K18" s="52">
        <f t="shared" si="2"/>
        <v>-4.8164308071136419E-2</v>
      </c>
      <c r="L18" s="52">
        <f t="shared" si="2"/>
        <v>-5.4977834224701011E-2</v>
      </c>
      <c r="M18" s="176">
        <v>0.70000000000000007</v>
      </c>
      <c r="N18" s="79">
        <v>0.72399999999999998</v>
      </c>
      <c r="O18" s="161"/>
      <c r="P18" s="161"/>
    </row>
    <row r="19" spans="3:16" x14ac:dyDescent="0.2">
      <c r="C19" s="161" t="s">
        <v>62</v>
      </c>
      <c r="D19" s="161" t="s">
        <v>68</v>
      </c>
      <c r="E19" s="166" t="s">
        <v>48</v>
      </c>
      <c r="F19" s="181">
        <v>150</v>
      </c>
      <c r="G19" s="182">
        <v>159</v>
      </c>
      <c r="H19" s="183">
        <v>134</v>
      </c>
      <c r="I19" s="159">
        <v>114</v>
      </c>
      <c r="J19" s="159">
        <v>74</v>
      </c>
      <c r="K19" s="52"/>
      <c r="L19" s="52"/>
      <c r="M19" s="176"/>
      <c r="N19" s="79"/>
      <c r="O19" s="161"/>
      <c r="P19" s="161"/>
    </row>
    <row r="20" spans="3:16" x14ac:dyDescent="0.2">
      <c r="C20" s="161"/>
      <c r="D20" s="161"/>
      <c r="E20" s="166"/>
      <c r="F20" s="173"/>
      <c r="G20" s="180"/>
      <c r="H20" s="175"/>
      <c r="I20" s="179"/>
      <c r="J20" s="179"/>
      <c r="K20" s="52"/>
      <c r="L20" s="52"/>
      <c r="M20" s="176"/>
      <c r="N20" s="79"/>
      <c r="O20" s="161"/>
      <c r="P20" s="161"/>
    </row>
    <row r="21" spans="3:16" x14ac:dyDescent="0.2">
      <c r="C21" s="161" t="s">
        <v>62</v>
      </c>
      <c r="D21" s="161" t="s">
        <v>69</v>
      </c>
      <c r="E21" s="166" t="s">
        <v>63</v>
      </c>
      <c r="F21" s="173">
        <v>0.24</v>
      </c>
      <c r="G21" s="180">
        <v>0.13</v>
      </c>
      <c r="H21" s="175">
        <v>0.21644538640975952</v>
      </c>
      <c r="I21" s="170">
        <v>0.30630776286125178</v>
      </c>
      <c r="J21" s="170">
        <v>0.35506996512413019</v>
      </c>
      <c r="K21" s="52">
        <f>I21-H21</f>
        <v>8.9862376451492254E-2</v>
      </c>
      <c r="L21" s="52">
        <f>J21-I21</f>
        <v>4.8762202262878418E-2</v>
      </c>
      <c r="M21" s="176">
        <v>0</v>
      </c>
      <c r="N21" s="79">
        <v>9.0000000000000011E-3</v>
      </c>
      <c r="O21" s="161"/>
      <c r="P21" s="161"/>
    </row>
    <row r="22" spans="3:16" x14ac:dyDescent="0.2">
      <c r="C22" s="161" t="s">
        <v>62</v>
      </c>
      <c r="D22" s="161" t="s">
        <v>69</v>
      </c>
      <c r="E22" s="166" t="s">
        <v>64</v>
      </c>
      <c r="F22" s="173">
        <v>0.42</v>
      </c>
      <c r="G22" s="180">
        <v>0.32</v>
      </c>
      <c r="H22" s="175">
        <v>0.49310556054115295</v>
      </c>
      <c r="I22" s="170">
        <v>0.59935718774795532</v>
      </c>
      <c r="J22" s="170">
        <v>0.77060246467590332</v>
      </c>
      <c r="K22" s="52">
        <f t="shared" ref="K22:L25" si="3">I22-H22</f>
        <v>0.10625162720680237</v>
      </c>
      <c r="L22" s="52">
        <f t="shared" si="3"/>
        <v>0.171245276927948</v>
      </c>
      <c r="M22" s="176">
        <v>0.35899999999999999</v>
      </c>
      <c r="N22" s="79">
        <v>0.107</v>
      </c>
      <c r="O22" s="161"/>
      <c r="P22" s="161"/>
    </row>
    <row r="23" spans="3:16" x14ac:dyDescent="0.2">
      <c r="C23" s="161" t="s">
        <v>62</v>
      </c>
      <c r="D23" s="161" t="s">
        <v>69</v>
      </c>
      <c r="E23" s="166" t="s">
        <v>65</v>
      </c>
      <c r="F23" s="173">
        <v>0.28000000000000003</v>
      </c>
      <c r="G23" s="180">
        <v>0.16</v>
      </c>
      <c r="H23" s="175">
        <v>0.28271195292472839</v>
      </c>
      <c r="I23" s="170">
        <v>0.35729730129241938</v>
      </c>
      <c r="J23" s="170">
        <v>0.46110087633132929</v>
      </c>
      <c r="K23" s="52">
        <f t="shared" si="3"/>
        <v>7.4585348367690985E-2</v>
      </c>
      <c r="L23" s="52">
        <f t="shared" si="3"/>
        <v>0.10380357503890991</v>
      </c>
      <c r="M23" s="176">
        <v>8.0000000000000002E-3</v>
      </c>
      <c r="N23" s="79">
        <v>1E-3</v>
      </c>
      <c r="O23" s="161"/>
      <c r="P23" s="161"/>
    </row>
    <row r="24" spans="3:16" x14ac:dyDescent="0.2">
      <c r="C24" s="161" t="s">
        <v>62</v>
      </c>
      <c r="D24" s="161" t="s">
        <v>69</v>
      </c>
      <c r="E24" s="166" t="s">
        <v>66</v>
      </c>
      <c r="F24" s="173">
        <v>0.23</v>
      </c>
      <c r="G24" s="180">
        <v>0.12</v>
      </c>
      <c r="H24" s="175">
        <v>0.20686803758144379</v>
      </c>
      <c r="I24" s="170">
        <v>0.2938697338104248</v>
      </c>
      <c r="J24" s="170">
        <v>0.33777853846549988</v>
      </c>
      <c r="K24" s="52">
        <f t="shared" si="3"/>
        <v>8.7001696228981018E-2</v>
      </c>
      <c r="L24" s="52">
        <f t="shared" si="3"/>
        <v>4.3908804655075073E-2</v>
      </c>
      <c r="M24" s="176">
        <v>0</v>
      </c>
      <c r="N24" s="79">
        <v>1.7000000000000001E-2</v>
      </c>
      <c r="O24" s="161"/>
      <c r="P24" s="161"/>
    </row>
    <row r="25" spans="3:16" x14ac:dyDescent="0.2">
      <c r="C25" s="161" t="s">
        <v>62</v>
      </c>
      <c r="D25" s="161" t="s">
        <v>69</v>
      </c>
      <c r="E25" s="166" t="s">
        <v>67</v>
      </c>
      <c r="F25" s="173">
        <v>0.24</v>
      </c>
      <c r="G25" s="180">
        <v>0.12</v>
      </c>
      <c r="H25" s="175">
        <v>0.27836602926254272</v>
      </c>
      <c r="I25" s="170">
        <v>0.38174986839294428</v>
      </c>
      <c r="J25" s="170">
        <v>0.34387233853340149</v>
      </c>
      <c r="K25" s="52">
        <f t="shared" si="3"/>
        <v>0.10338383913040156</v>
      </c>
      <c r="L25" s="52">
        <f t="shared" si="3"/>
        <v>-3.7877529859542791E-2</v>
      </c>
      <c r="M25" s="176">
        <v>4.0000000000000001E-3</v>
      </c>
      <c r="N25" s="79">
        <v>0.34699999999999998</v>
      </c>
      <c r="O25" s="161"/>
      <c r="P25" s="161"/>
    </row>
    <row r="26" spans="3:16" x14ac:dyDescent="0.2">
      <c r="C26" s="161" t="s">
        <v>62</v>
      </c>
      <c r="D26" s="161" t="s">
        <v>69</v>
      </c>
      <c r="E26" s="166" t="s">
        <v>48</v>
      </c>
      <c r="F26" s="181">
        <v>1056</v>
      </c>
      <c r="G26" s="182">
        <v>1276</v>
      </c>
      <c r="H26" s="183">
        <v>1496</v>
      </c>
      <c r="I26" s="159">
        <v>1570</v>
      </c>
      <c r="J26" s="159">
        <v>1138</v>
      </c>
      <c r="K26" s="52"/>
      <c r="L26" s="52"/>
      <c r="M26" s="176"/>
      <c r="N26" s="79"/>
      <c r="O26" s="161"/>
      <c r="P26" s="161"/>
    </row>
    <row r="27" spans="3:16" x14ac:dyDescent="0.2">
      <c r="C27" s="161"/>
      <c r="D27" s="161"/>
      <c r="E27" s="166"/>
      <c r="F27" s="173"/>
      <c r="G27" s="180"/>
      <c r="H27" s="175"/>
      <c r="I27" s="179"/>
      <c r="J27" s="179"/>
      <c r="K27" s="52"/>
      <c r="L27" s="52"/>
      <c r="M27" s="176"/>
      <c r="N27" s="79"/>
      <c r="O27" s="161"/>
      <c r="P27" s="161"/>
    </row>
    <row r="28" spans="3:16" x14ac:dyDescent="0.2">
      <c r="C28" s="161" t="s">
        <v>70</v>
      </c>
      <c r="D28" s="161" t="s">
        <v>40</v>
      </c>
      <c r="E28" s="166" t="s">
        <v>63</v>
      </c>
      <c r="F28" s="173">
        <v>0.59</v>
      </c>
      <c r="G28" s="180">
        <v>0.47</v>
      </c>
      <c r="H28" s="175">
        <v>0.69949650764465332</v>
      </c>
      <c r="I28" s="170">
        <v>0.80118227005004883</v>
      </c>
      <c r="J28" s="170">
        <v>0.79903727769851685</v>
      </c>
      <c r="K28" s="52">
        <f>I28-H28</f>
        <v>0.10168576240539551</v>
      </c>
      <c r="L28" s="52">
        <f>J28-I28</f>
        <v>-2.1449923515319824E-3</v>
      </c>
      <c r="M28" s="176">
        <v>0</v>
      </c>
      <c r="N28" s="79">
        <v>0.86299999999999999</v>
      </c>
      <c r="O28" s="161"/>
      <c r="P28" s="161"/>
    </row>
    <row r="29" spans="3:16" x14ac:dyDescent="0.2">
      <c r="C29" s="161" t="s">
        <v>70</v>
      </c>
      <c r="D29" s="161" t="s">
        <v>40</v>
      </c>
      <c r="E29" s="166" t="s">
        <v>64</v>
      </c>
      <c r="F29" s="173">
        <v>0.68</v>
      </c>
      <c r="G29" s="180">
        <v>0.55000000000000004</v>
      </c>
      <c r="H29" s="175">
        <v>0.78816282749176025</v>
      </c>
      <c r="I29" s="170">
        <v>0.86544132232666016</v>
      </c>
      <c r="J29" s="170">
        <v>0.85773360729217529</v>
      </c>
      <c r="K29" s="52">
        <f t="shared" ref="K29:L32" si="4">I29-H29</f>
        <v>7.7278494834899902E-2</v>
      </c>
      <c r="L29" s="52">
        <f t="shared" si="4"/>
        <v>-7.7077150344848633E-3</v>
      </c>
      <c r="M29" s="176">
        <v>0</v>
      </c>
      <c r="N29" s="79">
        <v>0.53800000000000003</v>
      </c>
      <c r="O29" s="161"/>
      <c r="P29" s="161"/>
    </row>
    <row r="30" spans="3:16" x14ac:dyDescent="0.2">
      <c r="C30" s="161" t="s">
        <v>70</v>
      </c>
      <c r="D30" s="161" t="s">
        <v>40</v>
      </c>
      <c r="E30" s="166" t="s">
        <v>65</v>
      </c>
      <c r="F30" s="173">
        <v>0.61</v>
      </c>
      <c r="G30" s="180">
        <v>0.47</v>
      </c>
      <c r="H30" s="175">
        <v>0.70420396327972412</v>
      </c>
      <c r="I30" s="170">
        <v>0.80490416288375854</v>
      </c>
      <c r="J30" s="170">
        <v>0.78903526067733765</v>
      </c>
      <c r="K30" s="52">
        <f t="shared" si="4"/>
        <v>0.10070019960403442</v>
      </c>
      <c r="L30" s="52">
        <f t="shared" si="4"/>
        <v>-1.5868902206420898E-2</v>
      </c>
      <c r="M30" s="176">
        <v>0</v>
      </c>
      <c r="N30" s="79">
        <v>0.215</v>
      </c>
      <c r="O30" s="161"/>
      <c r="P30" s="161"/>
    </row>
    <row r="31" spans="3:16" x14ac:dyDescent="0.2">
      <c r="C31" s="161" t="s">
        <v>70</v>
      </c>
      <c r="D31" s="161" t="s">
        <v>40</v>
      </c>
      <c r="E31" s="166" t="s">
        <v>66</v>
      </c>
      <c r="F31" s="173">
        <v>0.57999999999999996</v>
      </c>
      <c r="G31" s="180">
        <v>0.46</v>
      </c>
      <c r="H31" s="175">
        <v>0.68945366144180298</v>
      </c>
      <c r="I31" s="170">
        <v>0.79097306728363037</v>
      </c>
      <c r="J31" s="170">
        <v>0.78014826774597168</v>
      </c>
      <c r="K31" s="52">
        <f t="shared" si="4"/>
        <v>0.10151940584182739</v>
      </c>
      <c r="L31" s="52">
        <f t="shared" si="4"/>
        <v>-1.0824799537658691E-2</v>
      </c>
      <c r="M31" s="176">
        <v>0</v>
      </c>
      <c r="N31" s="79">
        <v>0.40200000000000002</v>
      </c>
      <c r="O31" s="161"/>
      <c r="P31" s="161"/>
    </row>
    <row r="32" spans="3:16" x14ac:dyDescent="0.2">
      <c r="C32" s="161" t="s">
        <v>70</v>
      </c>
      <c r="D32" s="161" t="s">
        <v>40</v>
      </c>
      <c r="E32" s="166" t="s">
        <v>67</v>
      </c>
      <c r="F32" s="173">
        <v>0.5</v>
      </c>
      <c r="G32" s="180">
        <v>0.36</v>
      </c>
      <c r="H32" s="175">
        <v>0.62098270654678345</v>
      </c>
      <c r="I32" s="170">
        <v>0.71258234977722168</v>
      </c>
      <c r="J32" s="170">
        <v>0.71277034282684326</v>
      </c>
      <c r="K32" s="52">
        <f t="shared" si="4"/>
        <v>9.1599643230438232E-2</v>
      </c>
      <c r="L32" s="52">
        <f t="shared" si="4"/>
        <v>1.8799304962158203E-4</v>
      </c>
      <c r="M32" s="176">
        <v>0</v>
      </c>
      <c r="N32" s="79">
        <v>0.99399999999999999</v>
      </c>
      <c r="O32" s="161"/>
      <c r="P32" s="161"/>
    </row>
    <row r="33" spans="3:16" x14ac:dyDescent="0.2">
      <c r="C33" s="161" t="s">
        <v>70</v>
      </c>
      <c r="D33" s="161" t="s">
        <v>40</v>
      </c>
      <c r="E33" s="166" t="s">
        <v>48</v>
      </c>
      <c r="F33" s="181">
        <v>1990</v>
      </c>
      <c r="G33" s="182">
        <v>1889</v>
      </c>
      <c r="H33" s="183">
        <v>2910</v>
      </c>
      <c r="I33" s="159">
        <v>2653</v>
      </c>
      <c r="J33" s="159">
        <v>1871</v>
      </c>
      <c r="K33" s="52"/>
      <c r="L33" s="52"/>
      <c r="M33" s="176"/>
      <c r="N33" s="79"/>
      <c r="O33" s="161"/>
      <c r="P33" s="161"/>
    </row>
    <row r="34" spans="3:16" x14ac:dyDescent="0.2">
      <c r="C34" s="161"/>
      <c r="D34" s="161"/>
      <c r="E34" s="166"/>
      <c r="F34" s="173"/>
      <c r="G34" s="180"/>
      <c r="H34" s="175"/>
      <c r="I34" s="179"/>
      <c r="J34" s="179"/>
      <c r="K34" s="52"/>
      <c r="L34" s="52"/>
      <c r="M34" s="176"/>
      <c r="N34" s="79"/>
      <c r="O34" s="161"/>
      <c r="P34" s="161"/>
    </row>
    <row r="35" spans="3:16" x14ac:dyDescent="0.2">
      <c r="C35" s="161" t="s">
        <v>70</v>
      </c>
      <c r="D35" s="161" t="s">
        <v>41</v>
      </c>
      <c r="E35" s="166" t="s">
        <v>63</v>
      </c>
      <c r="F35" s="173">
        <v>0.45</v>
      </c>
      <c r="G35" s="180">
        <v>0.31</v>
      </c>
      <c r="H35" s="175">
        <v>0.52762246131896973</v>
      </c>
      <c r="I35" s="170">
        <v>0.67372936010360718</v>
      </c>
      <c r="J35" s="170">
        <v>0.61015409231185913</v>
      </c>
      <c r="K35" s="52">
        <f>I35-H35</f>
        <v>0.14610689878463745</v>
      </c>
      <c r="L35" s="52">
        <f>J35-I35</f>
        <v>-6.3575267791748047E-2</v>
      </c>
      <c r="M35" s="176">
        <v>0</v>
      </c>
      <c r="N35" s="79">
        <v>2E-3</v>
      </c>
      <c r="O35" s="161"/>
      <c r="P35" s="161"/>
    </row>
    <row r="36" spans="3:16" x14ac:dyDescent="0.2">
      <c r="C36" s="161" t="s">
        <v>70</v>
      </c>
      <c r="D36" s="161" t="s">
        <v>41</v>
      </c>
      <c r="E36" s="166" t="s">
        <v>64</v>
      </c>
      <c r="F36" s="173">
        <v>0.57999999999999996</v>
      </c>
      <c r="G36" s="180">
        <v>0.41</v>
      </c>
      <c r="H36" s="175">
        <v>0.68695807456970215</v>
      </c>
      <c r="I36" s="170">
        <v>0.84726428985595703</v>
      </c>
      <c r="J36" s="170">
        <v>0.81690579652786255</v>
      </c>
      <c r="K36" s="52">
        <f t="shared" ref="K36:L39" si="5">I36-H36</f>
        <v>0.16030621528625488</v>
      </c>
      <c r="L36" s="52">
        <f t="shared" si="5"/>
        <v>-3.0358493328094482E-2</v>
      </c>
      <c r="M36" s="176">
        <v>0</v>
      </c>
      <c r="N36" s="79">
        <v>0.41499999999999998</v>
      </c>
      <c r="O36" s="161"/>
      <c r="P36" s="161"/>
    </row>
    <row r="37" spans="3:16" x14ac:dyDescent="0.2">
      <c r="C37" s="161" t="s">
        <v>70</v>
      </c>
      <c r="D37" s="161" t="s">
        <v>41</v>
      </c>
      <c r="E37" s="166" t="s">
        <v>65</v>
      </c>
      <c r="F37" s="173">
        <v>0.46</v>
      </c>
      <c r="G37" s="180">
        <v>0.31</v>
      </c>
      <c r="H37" s="175">
        <v>0.52498602867126465</v>
      </c>
      <c r="I37" s="170">
        <v>0.67560076713562012</v>
      </c>
      <c r="J37" s="170">
        <v>0.60730183124542236</v>
      </c>
      <c r="K37" s="52">
        <f t="shared" si="5"/>
        <v>0.15061473846435547</v>
      </c>
      <c r="L37" s="52">
        <f t="shared" si="5"/>
        <v>-6.8298935890197754E-2</v>
      </c>
      <c r="M37" s="176">
        <v>0</v>
      </c>
      <c r="N37" s="79">
        <v>2E-3</v>
      </c>
      <c r="O37" s="161"/>
      <c r="P37" s="161"/>
    </row>
    <row r="38" spans="3:16" x14ac:dyDescent="0.2">
      <c r="C38" s="161" t="s">
        <v>70</v>
      </c>
      <c r="D38" s="161" t="s">
        <v>41</v>
      </c>
      <c r="E38" s="166" t="s">
        <v>66</v>
      </c>
      <c r="F38" s="173">
        <v>0.44</v>
      </c>
      <c r="G38" s="180">
        <v>0.3</v>
      </c>
      <c r="H38" s="175">
        <v>0.51747190952301025</v>
      </c>
      <c r="I38" s="170">
        <v>0.6643715500831604</v>
      </c>
      <c r="J38" s="170">
        <v>0.59914922714233398</v>
      </c>
      <c r="K38" s="52">
        <f t="shared" si="5"/>
        <v>0.14689964056015015</v>
      </c>
      <c r="L38" s="52">
        <f t="shared" si="5"/>
        <v>-6.5222322940826416E-2</v>
      </c>
      <c r="M38" s="176">
        <v>0</v>
      </c>
      <c r="N38" s="79">
        <v>2E-3</v>
      </c>
      <c r="O38" s="161"/>
      <c r="P38" s="161"/>
    </row>
    <row r="39" spans="3:16" x14ac:dyDescent="0.2">
      <c r="C39" s="161" t="s">
        <v>70</v>
      </c>
      <c r="D39" s="161" t="s">
        <v>41</v>
      </c>
      <c r="E39" s="166" t="s">
        <v>67</v>
      </c>
      <c r="F39" s="173">
        <v>0.42</v>
      </c>
      <c r="G39" s="180">
        <v>0.28000000000000003</v>
      </c>
      <c r="H39" s="175">
        <v>0.52567267417907715</v>
      </c>
      <c r="I39" s="170">
        <v>0.65649569034576416</v>
      </c>
      <c r="J39" s="170">
        <v>0.56152212619781494</v>
      </c>
      <c r="K39" s="52">
        <f t="shared" si="5"/>
        <v>0.13082301616668701</v>
      </c>
      <c r="L39" s="52">
        <f t="shared" si="5"/>
        <v>-9.4973564147949219E-2</v>
      </c>
      <c r="M39" s="176">
        <v>0</v>
      </c>
      <c r="N39" s="79">
        <v>1.9E-2</v>
      </c>
      <c r="O39" s="161"/>
      <c r="P39" s="161"/>
    </row>
    <row r="40" spans="3:16" x14ac:dyDescent="0.2">
      <c r="C40" s="161" t="s">
        <v>70</v>
      </c>
      <c r="D40" s="161" t="s">
        <v>41</v>
      </c>
      <c r="E40" s="166" t="s">
        <v>48</v>
      </c>
      <c r="F40" s="181">
        <v>1288</v>
      </c>
      <c r="G40" s="182">
        <v>1135</v>
      </c>
      <c r="H40" s="183">
        <v>1649</v>
      </c>
      <c r="I40" s="159">
        <v>1414</v>
      </c>
      <c r="J40" s="159">
        <v>893</v>
      </c>
      <c r="K40" s="52"/>
      <c r="L40" s="52"/>
      <c r="M40" s="176"/>
      <c r="N40" s="79"/>
      <c r="O40" s="161"/>
      <c r="P40" s="161"/>
    </row>
    <row r="41" spans="3:16" x14ac:dyDescent="0.2">
      <c r="C41" s="161"/>
      <c r="D41" s="161"/>
      <c r="E41" s="166"/>
      <c r="F41" s="173"/>
      <c r="G41" s="180"/>
      <c r="H41" s="175"/>
      <c r="I41" s="179"/>
      <c r="J41" s="179"/>
      <c r="K41" s="52"/>
      <c r="L41" s="52"/>
      <c r="M41" s="176"/>
      <c r="N41" s="79"/>
      <c r="O41" s="161"/>
      <c r="P41" s="161"/>
    </row>
    <row r="42" spans="3:16" x14ac:dyDescent="0.2">
      <c r="C42" s="161" t="s">
        <v>70</v>
      </c>
      <c r="D42" s="161" t="s">
        <v>328</v>
      </c>
      <c r="E42" s="166" t="s">
        <v>63</v>
      </c>
      <c r="F42" s="173">
        <v>0.53</v>
      </c>
      <c r="G42" s="180">
        <v>0.41</v>
      </c>
      <c r="H42" s="175">
        <v>0.63552212715148926</v>
      </c>
      <c r="I42" s="170">
        <v>0.7532804012298584</v>
      </c>
      <c r="J42" s="170">
        <v>0.73568427562713623</v>
      </c>
      <c r="K42" s="52">
        <f>I42-H42</f>
        <v>0.11775827407836914</v>
      </c>
      <c r="L42" s="52">
        <f>J42-I42</f>
        <v>-1.7596125602722168E-2</v>
      </c>
      <c r="M42" s="176">
        <v>0</v>
      </c>
      <c r="N42" s="79">
        <v>9.9000000000000005E-2</v>
      </c>
      <c r="O42" s="161"/>
      <c r="P42" s="161"/>
    </row>
    <row r="43" spans="3:16" x14ac:dyDescent="0.2">
      <c r="C43" s="161" t="s">
        <v>70</v>
      </c>
      <c r="D43" s="161" t="s">
        <v>328</v>
      </c>
      <c r="E43" s="166" t="s">
        <v>64</v>
      </c>
      <c r="F43" s="173">
        <v>0.66</v>
      </c>
      <c r="G43" s="180">
        <v>0.52</v>
      </c>
      <c r="H43" s="175">
        <v>0.76869696378707886</v>
      </c>
      <c r="I43" s="170">
        <v>0.85687351226806641</v>
      </c>
      <c r="J43" s="170">
        <v>0.84790003299713135</v>
      </c>
      <c r="K43" s="52">
        <f t="shared" ref="K43:L46" si="6">I43-H43</f>
        <v>8.8176548480987549E-2</v>
      </c>
      <c r="L43" s="52">
        <f t="shared" si="6"/>
        <v>-8.9734792709350586E-3</v>
      </c>
      <c r="M43" s="176">
        <v>0</v>
      </c>
      <c r="N43" s="79">
        <v>0.44400000000000001</v>
      </c>
      <c r="O43" s="161"/>
      <c r="P43" s="161"/>
    </row>
    <row r="44" spans="3:16" x14ac:dyDescent="0.2">
      <c r="C44" s="161" t="s">
        <v>70</v>
      </c>
      <c r="D44" s="161" t="s">
        <v>328</v>
      </c>
      <c r="E44" s="166" t="s">
        <v>65</v>
      </c>
      <c r="F44" s="173">
        <v>0.55000000000000004</v>
      </c>
      <c r="G44" s="180">
        <v>0.41</v>
      </c>
      <c r="H44" s="175">
        <v>0.63918846845626831</v>
      </c>
      <c r="I44" s="170">
        <v>0.75673389434814453</v>
      </c>
      <c r="J44" s="170">
        <v>0.72994565963745117</v>
      </c>
      <c r="K44" s="52">
        <f t="shared" si="6"/>
        <v>0.11754542589187622</v>
      </c>
      <c r="L44" s="52">
        <f t="shared" si="6"/>
        <v>-2.6788234710693359E-2</v>
      </c>
      <c r="M44" s="176">
        <v>0</v>
      </c>
      <c r="N44" s="79">
        <v>1.4999999999999999E-2</v>
      </c>
      <c r="O44" s="161"/>
      <c r="P44" s="161"/>
    </row>
    <row r="45" spans="3:16" x14ac:dyDescent="0.2">
      <c r="C45" s="161" t="s">
        <v>70</v>
      </c>
      <c r="D45" s="161" t="s">
        <v>328</v>
      </c>
      <c r="E45" s="166" t="s">
        <v>66</v>
      </c>
      <c r="F45" s="173">
        <v>0.52</v>
      </c>
      <c r="G45" s="180">
        <v>0.4</v>
      </c>
      <c r="H45" s="175">
        <v>0.6254960298538208</v>
      </c>
      <c r="I45" s="170">
        <v>0.74301868677139282</v>
      </c>
      <c r="J45" s="170">
        <v>0.71983790397644043</v>
      </c>
      <c r="K45" s="52">
        <f t="shared" si="6"/>
        <v>0.11752265691757202</v>
      </c>
      <c r="L45" s="52">
        <f t="shared" si="6"/>
        <v>-2.3180782794952393E-2</v>
      </c>
      <c r="M45" s="176">
        <v>0</v>
      </c>
      <c r="N45" s="79">
        <v>3.5000000000000003E-2</v>
      </c>
      <c r="O45" s="161"/>
      <c r="P45" s="161"/>
    </row>
    <row r="46" spans="3:16" x14ac:dyDescent="0.2">
      <c r="C46" s="161" t="s">
        <v>70</v>
      </c>
      <c r="D46" s="161" t="s">
        <v>328</v>
      </c>
      <c r="E46" s="166" t="s">
        <v>67</v>
      </c>
      <c r="F46" s="173">
        <v>0.47</v>
      </c>
      <c r="G46" s="180">
        <v>0.33</v>
      </c>
      <c r="H46" s="175">
        <v>0.58790487051010132</v>
      </c>
      <c r="I46" s="170">
        <v>0.69114327430725098</v>
      </c>
      <c r="J46" s="170">
        <v>0.66587620973587036</v>
      </c>
      <c r="K46" s="52">
        <f t="shared" si="6"/>
        <v>0.10323840379714966</v>
      </c>
      <c r="L46" s="52">
        <f t="shared" si="6"/>
        <v>-2.5267064571380615E-2</v>
      </c>
      <c r="M46" s="176">
        <v>0</v>
      </c>
      <c r="N46" s="79">
        <v>0.22700000000000001</v>
      </c>
      <c r="O46" s="161"/>
      <c r="P46" s="161"/>
    </row>
    <row r="47" spans="3:16" x14ac:dyDescent="0.2">
      <c r="C47" s="161" t="s">
        <v>70</v>
      </c>
      <c r="D47" s="161" t="s">
        <v>328</v>
      </c>
      <c r="E47" s="166" t="s">
        <v>48</v>
      </c>
      <c r="F47" s="181">
        <v>3396</v>
      </c>
      <c r="G47" s="182">
        <v>3124</v>
      </c>
      <c r="H47" s="183">
        <v>4812</v>
      </c>
      <c r="I47" s="159">
        <v>4287</v>
      </c>
      <c r="J47" s="159">
        <v>2921</v>
      </c>
      <c r="K47" s="52"/>
      <c r="L47" s="52"/>
      <c r="M47" s="176"/>
      <c r="N47" s="79"/>
      <c r="O47" s="161"/>
      <c r="P47" s="161"/>
    </row>
    <row r="48" spans="3:16" x14ac:dyDescent="0.2">
      <c r="C48" s="161"/>
      <c r="D48" s="161"/>
      <c r="E48" s="166"/>
      <c r="F48" s="173"/>
      <c r="G48" s="180"/>
      <c r="H48" s="175"/>
      <c r="I48" s="184"/>
      <c r="J48" s="184"/>
      <c r="K48" s="52"/>
      <c r="L48" s="52"/>
      <c r="M48" s="176"/>
      <c r="N48" s="79"/>
      <c r="O48" s="161"/>
      <c r="P48" s="161"/>
    </row>
    <row r="49" spans="2:16" x14ac:dyDescent="0.2">
      <c r="B49" s="161"/>
      <c r="C49" s="161" t="s">
        <v>45</v>
      </c>
      <c r="D49" s="161" t="s">
        <v>71</v>
      </c>
      <c r="E49" s="166" t="s">
        <v>63</v>
      </c>
      <c r="F49" s="173">
        <v>0.23</v>
      </c>
      <c r="G49" s="180">
        <v>0.18</v>
      </c>
      <c r="H49" s="175">
        <v>0.38239011168479919</v>
      </c>
      <c r="I49" s="170">
        <v>0.51963341236114502</v>
      </c>
      <c r="J49" s="170">
        <v>0.48107165098190308</v>
      </c>
      <c r="K49" s="52">
        <f>I49-H49</f>
        <v>0.13724330067634583</v>
      </c>
      <c r="L49" s="52">
        <f>J49-I49</f>
        <v>-3.8561761379241943E-2</v>
      </c>
      <c r="M49" s="176">
        <v>0</v>
      </c>
      <c r="N49" s="79">
        <v>1E-3</v>
      </c>
      <c r="O49" s="161"/>
      <c r="P49" s="161"/>
    </row>
    <row r="50" spans="2:16" x14ac:dyDescent="0.2">
      <c r="B50" s="161"/>
      <c r="C50" s="161" t="s">
        <v>45</v>
      </c>
      <c r="D50" s="161" t="s">
        <v>71</v>
      </c>
      <c r="E50" s="166" t="s">
        <v>64</v>
      </c>
      <c r="F50" s="173">
        <v>0.24</v>
      </c>
      <c r="G50" s="180">
        <v>0.17</v>
      </c>
      <c r="H50" s="175">
        <v>0.39133605360984802</v>
      </c>
      <c r="I50" s="170">
        <v>0.53044456243515015</v>
      </c>
      <c r="J50" s="170">
        <v>0.47599086165428162</v>
      </c>
      <c r="K50" s="52">
        <f t="shared" ref="K50:L53" si="7">I50-H50</f>
        <v>0.13910850882530212</v>
      </c>
      <c r="L50" s="52">
        <f t="shared" si="7"/>
        <v>-5.445370078086853E-2</v>
      </c>
      <c r="M50" s="176">
        <v>0</v>
      </c>
      <c r="N50" s="79">
        <v>0</v>
      </c>
      <c r="O50" s="161"/>
      <c r="P50" s="161"/>
    </row>
    <row r="51" spans="2:16" x14ac:dyDescent="0.2">
      <c r="B51" s="161"/>
      <c r="C51" s="161" t="s">
        <v>45</v>
      </c>
      <c r="D51" s="161" t="s">
        <v>71</v>
      </c>
      <c r="E51" s="166" t="s">
        <v>65</v>
      </c>
      <c r="F51" s="173">
        <v>0.21</v>
      </c>
      <c r="G51" s="180">
        <v>0.16</v>
      </c>
      <c r="H51" s="175">
        <v>0.37119632959365845</v>
      </c>
      <c r="I51" s="170">
        <v>0.50384527444839478</v>
      </c>
      <c r="J51" s="170">
        <v>0.45957788825035101</v>
      </c>
      <c r="K51" s="52">
        <f t="shared" si="7"/>
        <v>0.13264894485473633</v>
      </c>
      <c r="L51" s="52">
        <f t="shared" si="7"/>
        <v>-4.4267386198043768E-2</v>
      </c>
      <c r="M51" s="176">
        <v>0</v>
      </c>
      <c r="N51" s="79">
        <v>1E-3</v>
      </c>
      <c r="O51" s="161"/>
      <c r="P51" s="161"/>
    </row>
    <row r="52" spans="2:16" x14ac:dyDescent="0.2">
      <c r="B52" s="161"/>
      <c r="C52" s="161" t="s">
        <v>45</v>
      </c>
      <c r="D52" s="161" t="s">
        <v>71</v>
      </c>
      <c r="E52" s="166" t="s">
        <v>66</v>
      </c>
      <c r="F52" s="173">
        <v>0.21</v>
      </c>
      <c r="G52" s="180">
        <v>0.16</v>
      </c>
      <c r="H52" s="175">
        <v>0.35647097229957581</v>
      </c>
      <c r="I52" s="170">
        <v>0.50059568881988525</v>
      </c>
      <c r="J52" s="170">
        <v>0.45976042747497559</v>
      </c>
      <c r="K52" s="52">
        <f t="shared" si="7"/>
        <v>0.14412471652030945</v>
      </c>
      <c r="L52" s="52">
        <f t="shared" si="7"/>
        <v>-4.0835261344909668E-2</v>
      </c>
      <c r="M52" s="176">
        <v>0</v>
      </c>
      <c r="N52" s="79">
        <v>2E-3</v>
      </c>
      <c r="O52" s="161"/>
      <c r="P52" s="161"/>
    </row>
    <row r="53" spans="2:16" x14ac:dyDescent="0.2">
      <c r="B53" s="161"/>
      <c r="C53" s="161" t="s">
        <v>45</v>
      </c>
      <c r="D53" s="161" t="s">
        <v>71</v>
      </c>
      <c r="E53" s="166" t="s">
        <v>67</v>
      </c>
      <c r="F53" s="173">
        <v>0.18</v>
      </c>
      <c r="G53" s="180">
        <v>0.14000000000000001</v>
      </c>
      <c r="H53" s="175">
        <v>0.30910307168960571</v>
      </c>
      <c r="I53" s="170">
        <v>0.41933688521385187</v>
      </c>
      <c r="J53" s="170">
        <v>0.36959394812583918</v>
      </c>
      <c r="K53" s="52">
        <f t="shared" si="7"/>
        <v>0.11023381352424616</v>
      </c>
      <c r="L53" s="52">
        <f t="shared" si="7"/>
        <v>-4.9742937088012695E-2</v>
      </c>
      <c r="M53" s="176">
        <v>0</v>
      </c>
      <c r="N53" s="79">
        <v>0</v>
      </c>
      <c r="O53" s="161"/>
      <c r="P53" s="161"/>
    </row>
    <row r="54" spans="2:16" x14ac:dyDescent="0.2">
      <c r="B54" s="161"/>
      <c r="C54" s="161" t="s">
        <v>45</v>
      </c>
      <c r="D54" s="161" t="s">
        <v>71</v>
      </c>
      <c r="E54" s="166" t="s">
        <v>48</v>
      </c>
      <c r="F54" s="181">
        <v>790</v>
      </c>
      <c r="G54" s="182">
        <v>759</v>
      </c>
      <c r="H54" s="183">
        <v>4538</v>
      </c>
      <c r="I54" s="159">
        <v>4281</v>
      </c>
      <c r="J54" s="159">
        <v>3762</v>
      </c>
      <c r="K54" s="52"/>
      <c r="L54" s="52"/>
      <c r="M54" s="176"/>
      <c r="N54" s="137"/>
      <c r="O54" s="161"/>
      <c r="P54" s="161"/>
    </row>
    <row r="55" spans="2:16" x14ac:dyDescent="0.2">
      <c r="B55" s="161"/>
      <c r="C55" s="161"/>
      <c r="D55" s="161"/>
      <c r="E55" s="161"/>
      <c r="F55" s="185"/>
      <c r="G55" s="185"/>
      <c r="H55" s="185"/>
      <c r="I55" s="186"/>
      <c r="J55" s="186"/>
      <c r="K55" s="163"/>
      <c r="L55" s="163"/>
      <c r="M55" s="137"/>
      <c r="N55" s="137"/>
      <c r="O55" s="161"/>
      <c r="P55" s="161"/>
    </row>
    <row r="56" spans="2:16" x14ac:dyDescent="0.2">
      <c r="B56" s="161"/>
      <c r="C56" s="161"/>
      <c r="D56" s="161"/>
      <c r="E56" s="161"/>
      <c r="F56" s="182"/>
      <c r="G56" s="182"/>
      <c r="H56" s="182"/>
      <c r="I56" s="107"/>
      <c r="J56" s="107"/>
      <c r="K56" s="162"/>
      <c r="L56" s="162"/>
      <c r="M56" s="137"/>
      <c r="N56" s="137"/>
      <c r="O56" s="161"/>
      <c r="P56" s="161"/>
    </row>
    <row r="57" spans="2:16" x14ac:dyDescent="0.2">
      <c r="B57" s="161"/>
      <c r="C57" s="161" t="s">
        <v>72</v>
      </c>
      <c r="D57" s="161"/>
      <c r="E57" s="161"/>
      <c r="F57" s="161"/>
      <c r="G57" s="161"/>
      <c r="H57" s="161"/>
      <c r="I57" s="163"/>
      <c r="J57" s="163"/>
      <c r="K57" s="162"/>
      <c r="L57" s="162"/>
      <c r="M57" s="163"/>
      <c r="N57" s="163"/>
      <c r="O57" s="161"/>
      <c r="P57" s="161"/>
    </row>
    <row r="58" spans="2:16" x14ac:dyDescent="0.2">
      <c r="B58" s="161"/>
      <c r="C58" s="161" t="s">
        <v>319</v>
      </c>
      <c r="D58" s="161"/>
      <c r="E58" s="161"/>
      <c r="F58" s="185"/>
      <c r="G58" s="185"/>
      <c r="H58" s="185"/>
      <c r="I58" s="186"/>
      <c r="J58" s="186"/>
      <c r="K58" s="163"/>
      <c r="L58" s="163"/>
      <c r="M58" s="137"/>
      <c r="N58" s="137"/>
      <c r="O58" s="161"/>
      <c r="P58" s="161"/>
    </row>
    <row r="59" spans="2:16" x14ac:dyDescent="0.2">
      <c r="B59" s="161"/>
      <c r="C59" s="161"/>
      <c r="D59" s="161"/>
      <c r="E59" s="161"/>
      <c r="F59" s="185"/>
      <c r="G59" s="185"/>
      <c r="H59" s="185"/>
      <c r="I59" s="186"/>
      <c r="J59" s="186"/>
      <c r="K59" s="163"/>
      <c r="L59" s="163"/>
      <c r="M59" s="137"/>
      <c r="N59" s="137"/>
      <c r="O59" s="161"/>
      <c r="P59" s="161"/>
    </row>
    <row r="60" spans="2:16" x14ac:dyDescent="0.2">
      <c r="B60" s="161"/>
      <c r="C60" s="88" t="s">
        <v>311</v>
      </c>
      <c r="D60" s="161"/>
      <c r="E60" s="161"/>
      <c r="F60" s="185"/>
      <c r="G60" s="185"/>
      <c r="H60" s="185"/>
      <c r="I60" s="186"/>
      <c r="J60" s="163"/>
      <c r="K60" s="137"/>
      <c r="L60" s="137"/>
      <c r="M60" s="161"/>
      <c r="N60" s="161"/>
      <c r="O60" s="161"/>
      <c r="P60" s="161"/>
    </row>
    <row r="61" spans="2:16" x14ac:dyDescent="0.2">
      <c r="B61" s="161"/>
      <c r="C61" s="78" t="s">
        <v>323</v>
      </c>
      <c r="D61" s="161"/>
      <c r="E61" s="161"/>
      <c r="F61" s="182"/>
      <c r="G61" s="182"/>
      <c r="H61" s="182"/>
      <c r="I61" s="107"/>
      <c r="J61" s="162"/>
      <c r="K61" s="137"/>
      <c r="L61" s="137"/>
      <c r="M61" s="161"/>
      <c r="N61" s="161"/>
      <c r="O61" s="161"/>
      <c r="P61" s="161"/>
    </row>
    <row r="62" spans="2:16" x14ac:dyDescent="0.2">
      <c r="B62" s="161"/>
      <c r="C62" s="161"/>
      <c r="D62" s="161"/>
      <c r="E62" s="161"/>
      <c r="F62" s="161"/>
      <c r="G62" s="161"/>
      <c r="H62" s="161"/>
      <c r="I62" s="107"/>
      <c r="J62" s="162"/>
      <c r="K62" s="137"/>
      <c r="L62" s="137"/>
      <c r="M62" s="161"/>
      <c r="N62" s="161"/>
      <c r="O62" s="161"/>
      <c r="P62" s="161"/>
    </row>
    <row r="63" spans="2:16" x14ac:dyDescent="0.2">
      <c r="B63" s="161"/>
      <c r="C63" s="161"/>
      <c r="D63" s="161"/>
      <c r="E63" s="161"/>
      <c r="F63" s="161"/>
      <c r="G63" s="161"/>
      <c r="H63" s="161"/>
      <c r="I63" s="107"/>
      <c r="J63" s="162"/>
      <c r="K63" s="137"/>
      <c r="L63" s="137"/>
      <c r="M63" s="161"/>
      <c r="N63" s="161"/>
      <c r="O63" s="161"/>
      <c r="P63" s="161"/>
    </row>
    <row r="64" spans="2:16" x14ac:dyDescent="0.2">
      <c r="B64" s="161"/>
      <c r="C64" s="161"/>
      <c r="D64" s="161"/>
      <c r="E64" s="161"/>
      <c r="F64" s="161"/>
      <c r="G64" s="161"/>
      <c r="H64" s="161"/>
      <c r="I64" s="162"/>
      <c r="J64" s="162"/>
      <c r="K64" s="137"/>
      <c r="L64" s="137"/>
      <c r="M64" s="161"/>
      <c r="N64" s="161"/>
      <c r="O64" s="161"/>
      <c r="P64" s="161"/>
    </row>
    <row r="65" spans="3:14" x14ac:dyDescent="0.2">
      <c r="C65" s="161"/>
      <c r="D65" s="148"/>
      <c r="E65" s="161"/>
      <c r="F65" s="161"/>
      <c r="G65" s="161"/>
      <c r="H65" s="161"/>
      <c r="I65" s="162"/>
      <c r="J65" s="162"/>
      <c r="K65" s="137"/>
      <c r="L65" s="137"/>
      <c r="M65" s="161"/>
      <c r="N65" s="161"/>
    </row>
    <row r="66" spans="3:14" x14ac:dyDescent="0.2">
      <c r="C66" s="161"/>
      <c r="D66" s="161"/>
      <c r="E66" s="161"/>
      <c r="F66" s="161"/>
      <c r="G66" s="161"/>
      <c r="H66" s="161"/>
      <c r="I66" s="162"/>
      <c r="J66" s="162"/>
      <c r="K66" s="137"/>
      <c r="L66" s="137"/>
      <c r="M66" s="161"/>
      <c r="N66" s="161"/>
    </row>
    <row r="67" spans="3:14" x14ac:dyDescent="0.2">
      <c r="C67" s="161"/>
      <c r="D67" s="161"/>
      <c r="E67" s="161"/>
      <c r="F67" s="161"/>
      <c r="G67" s="161"/>
      <c r="H67" s="161"/>
      <c r="I67" s="162"/>
      <c r="J67" s="162"/>
      <c r="K67" s="137"/>
      <c r="L67" s="137"/>
      <c r="M67" s="161"/>
      <c r="N67" s="161"/>
    </row>
    <row r="68" spans="3:14" x14ac:dyDescent="0.2">
      <c r="C68" s="187"/>
      <c r="D68" s="161"/>
      <c r="E68" s="161"/>
      <c r="F68" s="161"/>
      <c r="G68" s="161"/>
      <c r="H68" s="161"/>
      <c r="I68" s="162"/>
      <c r="J68" s="162"/>
      <c r="K68" s="137"/>
      <c r="L68" s="137"/>
      <c r="M68" s="161"/>
      <c r="N68" s="161"/>
    </row>
    <row r="69" spans="3:14" x14ac:dyDescent="0.2">
      <c r="C69" s="187"/>
      <c r="D69" s="161"/>
      <c r="E69" s="161"/>
      <c r="F69" s="161"/>
      <c r="G69" s="161"/>
      <c r="H69" s="161"/>
      <c r="I69" s="162"/>
      <c r="J69" s="162"/>
      <c r="K69" s="137"/>
      <c r="L69" s="137"/>
      <c r="M69" s="161"/>
      <c r="N69" s="161"/>
    </row>
    <row r="70" spans="3:14" x14ac:dyDescent="0.2">
      <c r="C70" s="187"/>
      <c r="D70" s="161"/>
      <c r="E70" s="161"/>
      <c r="F70" s="161"/>
      <c r="G70" s="161"/>
      <c r="H70" s="161"/>
      <c r="I70" s="162"/>
      <c r="J70" s="162"/>
      <c r="K70" s="137"/>
      <c r="L70" s="137"/>
      <c r="M70" s="161"/>
      <c r="N70" s="161"/>
    </row>
    <row r="71" spans="3:14" x14ac:dyDescent="0.2">
      <c r="C71" s="188"/>
      <c r="D71" s="161"/>
      <c r="E71" s="161"/>
      <c r="F71" s="161"/>
      <c r="G71" s="161"/>
      <c r="H71" s="161"/>
      <c r="I71" s="162"/>
      <c r="J71" s="162"/>
      <c r="K71" s="137"/>
      <c r="L71" s="137"/>
      <c r="M71" s="161"/>
      <c r="N71" s="161"/>
    </row>
    <row r="72" spans="3:14" x14ac:dyDescent="0.2">
      <c r="C72" s="188"/>
      <c r="D72" s="161"/>
      <c r="E72" s="161"/>
      <c r="F72" s="161"/>
      <c r="G72" s="161"/>
      <c r="H72" s="161"/>
      <c r="I72" s="162"/>
      <c r="J72" s="162"/>
      <c r="K72" s="137"/>
      <c r="L72" s="137"/>
      <c r="M72" s="161"/>
      <c r="N72" s="161"/>
    </row>
    <row r="73" spans="3:14" x14ac:dyDescent="0.2">
      <c r="C73" s="161"/>
      <c r="D73" s="161"/>
      <c r="E73" s="161"/>
      <c r="F73" s="161"/>
      <c r="G73" s="161"/>
      <c r="H73" s="161"/>
      <c r="I73" s="162"/>
      <c r="J73" s="162"/>
      <c r="K73" s="137"/>
      <c r="L73" s="137"/>
      <c r="M73" s="161"/>
      <c r="N73" s="161"/>
    </row>
    <row r="74" spans="3:14" x14ac:dyDescent="0.2">
      <c r="C74" s="161"/>
      <c r="D74" s="161"/>
      <c r="E74" s="161"/>
      <c r="F74" s="161"/>
      <c r="G74" s="161"/>
      <c r="H74" s="161"/>
      <c r="I74" s="162"/>
      <c r="J74" s="162"/>
      <c r="K74" s="137"/>
      <c r="L74" s="137"/>
      <c r="M74" s="161"/>
      <c r="N74" s="161"/>
    </row>
    <row r="75" spans="3:14" x14ac:dyDescent="0.2">
      <c r="C75" s="161"/>
      <c r="D75" s="161"/>
      <c r="E75" s="161"/>
      <c r="F75" s="161"/>
      <c r="G75" s="161"/>
      <c r="H75" s="161"/>
      <c r="I75" s="162"/>
      <c r="J75" s="162"/>
      <c r="K75" s="137"/>
      <c r="L75" s="137"/>
      <c r="M75" s="161"/>
      <c r="N75" s="161"/>
    </row>
    <row r="76" spans="3:14" x14ac:dyDescent="0.2">
      <c r="C76" s="187"/>
      <c r="D76" s="161"/>
      <c r="E76" s="161"/>
      <c r="F76" s="161"/>
      <c r="G76" s="161"/>
      <c r="H76" s="161"/>
      <c r="I76" s="162"/>
      <c r="J76" s="162"/>
      <c r="K76" s="137"/>
      <c r="L76" s="137"/>
      <c r="M76" s="161"/>
      <c r="N76" s="161"/>
    </row>
    <row r="77" spans="3:14" x14ac:dyDescent="0.2">
      <c r="C77" s="187"/>
      <c r="D77" s="161"/>
      <c r="E77" s="161"/>
      <c r="F77" s="161"/>
      <c r="G77" s="161"/>
      <c r="H77" s="161"/>
      <c r="I77" s="162"/>
      <c r="J77" s="162"/>
      <c r="K77" s="137"/>
      <c r="L77" s="137"/>
      <c r="M77" s="161"/>
      <c r="N77" s="161"/>
    </row>
    <row r="78" spans="3:14" x14ac:dyDescent="0.2">
      <c r="C78" s="161"/>
      <c r="D78" s="161"/>
      <c r="E78" s="161"/>
      <c r="F78" s="161"/>
      <c r="G78" s="161"/>
      <c r="H78" s="161"/>
      <c r="I78" s="162"/>
      <c r="J78" s="162"/>
      <c r="K78" s="137"/>
      <c r="L78" s="137"/>
      <c r="M78" s="161"/>
      <c r="N78" s="161"/>
    </row>
    <row r="79" spans="3:14" x14ac:dyDescent="0.2">
      <c r="C79" s="161"/>
      <c r="D79" s="161"/>
      <c r="E79" s="161"/>
      <c r="F79" s="161"/>
      <c r="G79" s="161"/>
      <c r="H79" s="161"/>
      <c r="I79" s="162"/>
      <c r="J79" s="162"/>
      <c r="K79" s="137"/>
      <c r="L79" s="137"/>
      <c r="M79" s="161"/>
      <c r="N79" s="161"/>
    </row>
    <row r="80" spans="3:14" x14ac:dyDescent="0.2">
      <c r="C80" s="161"/>
      <c r="D80" s="161"/>
      <c r="E80" s="161"/>
      <c r="F80" s="161"/>
      <c r="G80" s="161"/>
      <c r="H80" s="161"/>
      <c r="I80" s="162"/>
      <c r="J80" s="162"/>
      <c r="K80" s="137"/>
      <c r="L80" s="137"/>
      <c r="M80" s="161"/>
      <c r="N80" s="161"/>
    </row>
    <row r="81" spans="11:14" x14ac:dyDescent="0.2">
      <c r="K81" s="137"/>
      <c r="L81" s="137"/>
      <c r="M81" s="161"/>
      <c r="N81" s="161"/>
    </row>
    <row r="82" spans="11:14" x14ac:dyDescent="0.2">
      <c r="K82" s="137"/>
      <c r="L82" s="137"/>
      <c r="M82" s="161"/>
      <c r="N82" s="161"/>
    </row>
    <row r="83" spans="11:14" x14ac:dyDescent="0.2">
      <c r="K83" s="137"/>
      <c r="L83" s="137"/>
      <c r="M83" s="161"/>
      <c r="N83" s="161"/>
    </row>
    <row r="84" spans="11:14" x14ac:dyDescent="0.2">
      <c r="K84" s="137"/>
      <c r="L84" s="137"/>
      <c r="M84" s="161"/>
      <c r="N84" s="161"/>
    </row>
    <row r="85" spans="11:14" x14ac:dyDescent="0.2">
      <c r="K85" s="137"/>
      <c r="L85" s="137"/>
      <c r="M85" s="161"/>
      <c r="N85" s="161"/>
    </row>
    <row r="86" spans="11:14" x14ac:dyDescent="0.2">
      <c r="K86" s="137"/>
      <c r="L86" s="137"/>
      <c r="M86" s="161"/>
      <c r="N86" s="161"/>
    </row>
    <row r="87" spans="11:14" x14ac:dyDescent="0.2">
      <c r="K87" s="137"/>
      <c r="L87" s="137"/>
      <c r="M87" s="161"/>
      <c r="N87" s="161"/>
    </row>
    <row r="88" spans="11:14" x14ac:dyDescent="0.2">
      <c r="K88" s="137"/>
      <c r="L88" s="137"/>
      <c r="M88" s="161"/>
      <c r="N88" s="161"/>
    </row>
    <row r="89" spans="11:14" x14ac:dyDescent="0.2">
      <c r="K89" s="137"/>
      <c r="L89" s="137"/>
      <c r="M89" s="161"/>
      <c r="N89" s="161"/>
    </row>
    <row r="90" spans="11:14" x14ac:dyDescent="0.2">
      <c r="K90" s="137"/>
      <c r="L90" s="137"/>
      <c r="M90" s="161"/>
      <c r="N90" s="161"/>
    </row>
    <row r="91" spans="11:14" x14ac:dyDescent="0.2">
      <c r="K91" s="137"/>
      <c r="L91" s="137"/>
      <c r="M91" s="161"/>
      <c r="N91" s="161"/>
    </row>
    <row r="92" spans="11:14" x14ac:dyDescent="0.2">
      <c r="K92" s="137"/>
      <c r="L92" s="137"/>
      <c r="M92" s="161"/>
      <c r="N92" s="161"/>
    </row>
    <row r="93" spans="11:14" x14ac:dyDescent="0.2">
      <c r="K93" s="162"/>
      <c r="L93" s="162"/>
      <c r="M93" s="161"/>
      <c r="N93" s="161"/>
    </row>
    <row r="94" spans="11:14" x14ac:dyDescent="0.2">
      <c r="K94" s="162"/>
      <c r="L94" s="162"/>
      <c r="M94" s="161"/>
      <c r="N94" s="161"/>
    </row>
    <row r="95" spans="11:14" x14ac:dyDescent="0.2">
      <c r="K95" s="162"/>
      <c r="L95" s="162"/>
      <c r="M95" s="161"/>
      <c r="N95" s="161"/>
    </row>
    <row r="96" spans="11:14" x14ac:dyDescent="0.2">
      <c r="K96" s="162"/>
      <c r="L96" s="162"/>
      <c r="M96" s="161"/>
      <c r="N96" s="161"/>
    </row>
    <row r="97" spans="13:14" x14ac:dyDescent="0.2">
      <c r="M97" s="161"/>
      <c r="N97" s="161"/>
    </row>
    <row r="98" spans="13:14" x14ac:dyDescent="0.2">
      <c r="M98" s="161"/>
      <c r="N98" s="161"/>
    </row>
    <row r="99" spans="13:14" x14ac:dyDescent="0.2">
      <c r="M99" s="161"/>
      <c r="N99" s="161"/>
    </row>
    <row r="100" spans="13:14" x14ac:dyDescent="0.2">
      <c r="M100" s="161"/>
      <c r="N100" s="161"/>
    </row>
    <row r="101" spans="13:14" x14ac:dyDescent="0.2">
      <c r="M101" s="161"/>
      <c r="N101" s="161"/>
    </row>
    <row r="102" spans="13:14" x14ac:dyDescent="0.2">
      <c r="M102" s="161"/>
      <c r="N102" s="161"/>
    </row>
    <row r="103" spans="13:14" x14ac:dyDescent="0.2">
      <c r="M103" s="161"/>
      <c r="N103" s="161"/>
    </row>
    <row r="104" spans="13:14" x14ac:dyDescent="0.2">
      <c r="M104" s="161"/>
      <c r="N104" s="161"/>
    </row>
    <row r="105" spans="13:14" x14ac:dyDescent="0.2">
      <c r="M105" s="161"/>
      <c r="N105" s="161"/>
    </row>
    <row r="106" spans="13:14" x14ac:dyDescent="0.2">
      <c r="M106" s="161"/>
      <c r="N106" s="161"/>
    </row>
    <row r="107" spans="13:14" x14ac:dyDescent="0.2">
      <c r="M107" s="161"/>
      <c r="N107" s="161"/>
    </row>
    <row r="108" spans="13:14" x14ac:dyDescent="0.2">
      <c r="M108" s="161"/>
      <c r="N108" s="161"/>
    </row>
    <row r="109" spans="13:14" x14ac:dyDescent="0.2">
      <c r="M109" s="161"/>
      <c r="N109" s="161"/>
    </row>
    <row r="110" spans="13:14" x14ac:dyDescent="0.2">
      <c r="M110" s="161"/>
      <c r="N110" s="161"/>
    </row>
  </sheetData>
  <mergeCells count="1">
    <mergeCell ref="F5:L5"/>
  </mergeCells>
  <phoneticPr fontId="7" type="noConversion"/>
  <conditionalFormatting sqref="M7:N53 M54">
    <cfRule type="cellIs" dxfId="83" priority="12" operator="between">
      <formula>0</formula>
      <formula>0.05</formula>
    </cfRule>
  </conditionalFormatting>
  <hyperlinks>
    <hyperlink ref="A1" location="Contents!A1" display="Contents" xr:uid="{00000000-0004-0000-0700-000000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43880-C56E-4218-A2A1-75194AD8F340}">
  <sheetPr codeName="Sheet9"/>
  <dimension ref="A1:I39"/>
  <sheetViews>
    <sheetView showGridLines="0" workbookViewId="0"/>
  </sheetViews>
  <sheetFormatPr defaultColWidth="9.140625" defaultRowHeight="12.75" x14ac:dyDescent="0.2"/>
  <cols>
    <col min="1" max="2" width="9.140625" style="7"/>
    <col min="3" max="3" width="21.5703125" style="7" customWidth="1"/>
    <col min="4" max="4" width="31.28515625" style="7" customWidth="1"/>
    <col min="5" max="5" width="20.42578125" style="7" bestFit="1" customWidth="1"/>
    <col min="6" max="8" width="21.42578125" style="7" customWidth="1"/>
    <col min="9" max="9" width="17.7109375" style="7" bestFit="1" customWidth="1"/>
    <col min="10" max="16384" width="9.140625" style="7"/>
  </cols>
  <sheetData>
    <row r="1" spans="1:9" x14ac:dyDescent="0.2">
      <c r="A1" s="87" t="s">
        <v>33</v>
      </c>
      <c r="B1" s="88"/>
      <c r="C1" s="88"/>
      <c r="D1" s="88"/>
      <c r="E1" s="88"/>
      <c r="F1" s="88"/>
      <c r="G1" s="88"/>
      <c r="H1" s="88"/>
      <c r="I1" s="88"/>
    </row>
    <row r="2" spans="1:9" x14ac:dyDescent="0.2">
      <c r="A2" s="88"/>
      <c r="B2" s="88" t="s">
        <v>277</v>
      </c>
      <c r="C2" s="88"/>
      <c r="D2" s="88"/>
      <c r="E2" s="88"/>
      <c r="F2" s="88"/>
      <c r="G2" s="88"/>
      <c r="H2" s="88"/>
      <c r="I2" s="88"/>
    </row>
    <row r="3" spans="1:9" x14ac:dyDescent="0.2">
      <c r="A3" s="88"/>
      <c r="B3" s="189" t="s">
        <v>59</v>
      </c>
      <c r="C3" s="88"/>
      <c r="D3" s="88"/>
      <c r="E3" s="88"/>
      <c r="F3" s="88"/>
      <c r="G3" s="88"/>
      <c r="H3" s="88"/>
      <c r="I3" s="88"/>
    </row>
    <row r="5" spans="1:9" ht="25.5" x14ac:dyDescent="0.2">
      <c r="A5" s="88"/>
      <c r="B5" s="88"/>
      <c r="C5" s="93"/>
      <c r="D5" s="93"/>
      <c r="E5" s="92" t="s">
        <v>279</v>
      </c>
      <c r="F5" s="93" t="s">
        <v>36</v>
      </c>
      <c r="G5" s="93" t="s">
        <v>37</v>
      </c>
      <c r="H5" s="93" t="s">
        <v>38</v>
      </c>
      <c r="I5" s="88"/>
    </row>
    <row r="6" spans="1:9" ht="12.75" customHeight="1" x14ac:dyDescent="0.2">
      <c r="A6" s="88"/>
      <c r="B6" s="88"/>
      <c r="C6" s="117" t="s">
        <v>39</v>
      </c>
      <c r="D6" s="117" t="s">
        <v>73</v>
      </c>
      <c r="E6" s="96">
        <v>5.9542396521460779</v>
      </c>
      <c r="F6" s="97">
        <v>5.7055188132955363</v>
      </c>
      <c r="G6" s="97">
        <v>5.4652008458672041</v>
      </c>
      <c r="H6" s="97">
        <v>5.4532591866588191</v>
      </c>
      <c r="I6" s="328"/>
    </row>
    <row r="7" spans="1:9" ht="12.75" customHeight="1" x14ac:dyDescent="0.2">
      <c r="A7" s="88"/>
      <c r="B7" s="88"/>
      <c r="C7" s="124" t="s">
        <v>39</v>
      </c>
      <c r="D7" s="124" t="s">
        <v>74</v>
      </c>
      <c r="E7" s="100">
        <v>5.7417190697021399</v>
      </c>
      <c r="F7" s="101">
        <v>5.7346283446956692</v>
      </c>
      <c r="G7" s="101">
        <v>5.5604022134611313</v>
      </c>
      <c r="H7" s="101">
        <v>5.4762157177305086</v>
      </c>
      <c r="I7" s="328"/>
    </row>
    <row r="8" spans="1:9" ht="12.75" customHeight="1" x14ac:dyDescent="0.2">
      <c r="A8" s="88"/>
      <c r="B8" s="88"/>
      <c r="C8" s="124" t="s">
        <v>39</v>
      </c>
      <c r="D8" s="124" t="s">
        <v>75</v>
      </c>
      <c r="E8" s="100">
        <v>5.6057956442903567</v>
      </c>
      <c r="F8" s="101">
        <v>5.5787480760788979</v>
      </c>
      <c r="G8" s="101">
        <v>5.5399798925004946</v>
      </c>
      <c r="H8" s="101">
        <v>5.2268457098430519</v>
      </c>
      <c r="I8" s="328"/>
    </row>
    <row r="9" spans="1:9" ht="12.75" customHeight="1" x14ac:dyDescent="0.2">
      <c r="A9" s="88"/>
      <c r="B9" s="88"/>
      <c r="C9" s="124" t="s">
        <v>39</v>
      </c>
      <c r="D9" s="124" t="s">
        <v>76</v>
      </c>
      <c r="E9" s="100">
        <v>5.9768936482727124</v>
      </c>
      <c r="F9" s="101">
        <v>6.046884525199193</v>
      </c>
      <c r="G9" s="101">
        <v>5.7575601805856351</v>
      </c>
      <c r="H9" s="101">
        <v>5.4036411309126464</v>
      </c>
      <c r="I9" s="328"/>
    </row>
    <row r="10" spans="1:9" ht="12.75" customHeight="1" x14ac:dyDescent="0.2">
      <c r="A10" s="88"/>
      <c r="B10" s="88"/>
      <c r="C10" s="124" t="s">
        <v>39</v>
      </c>
      <c r="D10" s="124" t="s">
        <v>77</v>
      </c>
      <c r="E10" s="100">
        <v>5.9152448555333876</v>
      </c>
      <c r="F10" s="101">
        <v>5.8888059072209868</v>
      </c>
      <c r="G10" s="101">
        <v>5.6670961276387493</v>
      </c>
      <c r="H10" s="101">
        <v>5.2476328889987167</v>
      </c>
      <c r="I10" s="328"/>
    </row>
    <row r="11" spans="1:9" ht="12.75" customHeight="1" x14ac:dyDescent="0.2">
      <c r="A11" s="88"/>
      <c r="B11" s="88"/>
      <c r="C11" s="124" t="s">
        <v>39</v>
      </c>
      <c r="D11" s="124" t="s">
        <v>78</v>
      </c>
      <c r="E11" s="100">
        <v>6.5961462924974192</v>
      </c>
      <c r="F11" s="101">
        <v>6.6459761499371162</v>
      </c>
      <c r="G11" s="101">
        <v>6.3717928993192503</v>
      </c>
      <c r="H11" s="101">
        <v>6.0668928748838802</v>
      </c>
      <c r="I11" s="328"/>
    </row>
    <row r="12" spans="1:9" ht="12.75" customHeight="1" x14ac:dyDescent="0.2">
      <c r="A12" s="88"/>
      <c r="B12" s="88"/>
      <c r="C12" s="124" t="s">
        <v>39</v>
      </c>
      <c r="D12" s="124" t="s">
        <v>79</v>
      </c>
      <c r="E12" s="100">
        <v>8.5647912265757338</v>
      </c>
      <c r="F12" s="101">
        <v>8.3439613410222524</v>
      </c>
      <c r="G12" s="101">
        <v>8.0313414785178292</v>
      </c>
      <c r="H12" s="101">
        <v>7.790587105473981</v>
      </c>
      <c r="I12" s="328"/>
    </row>
    <row r="13" spans="1:9" ht="12.75" customHeight="1" x14ac:dyDescent="0.2">
      <c r="A13" s="88"/>
      <c r="B13" s="88"/>
      <c r="C13" s="124" t="s">
        <v>39</v>
      </c>
      <c r="D13" s="124" t="s">
        <v>80</v>
      </c>
      <c r="E13" s="100">
        <v>6.7921071026840503</v>
      </c>
      <c r="F13" s="101">
        <v>6.8122550116446909</v>
      </c>
      <c r="G13" s="101">
        <v>6.6203879864440998</v>
      </c>
      <c r="H13" s="101">
        <v>6.4052401045831289</v>
      </c>
      <c r="I13" s="328"/>
    </row>
    <row r="14" spans="1:9" ht="12.75" customHeight="1" x14ac:dyDescent="0.2">
      <c r="A14" s="88"/>
      <c r="B14" s="88"/>
      <c r="C14" s="190" t="s">
        <v>39</v>
      </c>
      <c r="D14" s="190" t="s">
        <v>81</v>
      </c>
      <c r="E14" s="100">
        <v>6.412358969409568</v>
      </c>
      <c r="F14" s="101">
        <v>6.3246253678901647</v>
      </c>
      <c r="G14" s="101">
        <v>5.997953464625505</v>
      </c>
      <c r="H14" s="101">
        <v>5.7660802032173946</v>
      </c>
      <c r="I14" s="328"/>
    </row>
    <row r="15" spans="1:9" ht="12.75" customHeight="1" x14ac:dyDescent="0.2">
      <c r="A15" s="88"/>
      <c r="B15" s="88"/>
      <c r="C15" s="124" t="s">
        <v>47</v>
      </c>
      <c r="D15" s="124" t="s">
        <v>73</v>
      </c>
      <c r="E15" s="96">
        <v>5.5</v>
      </c>
      <c r="F15" s="97">
        <v>5.5</v>
      </c>
      <c r="G15" s="97">
        <v>5</v>
      </c>
      <c r="H15" s="97">
        <v>5</v>
      </c>
      <c r="I15" s="88"/>
    </row>
    <row r="16" spans="1:9" x14ac:dyDescent="0.2">
      <c r="A16" s="88"/>
      <c r="B16" s="88"/>
      <c r="C16" s="124" t="s">
        <v>47</v>
      </c>
      <c r="D16" s="124" t="s">
        <v>74</v>
      </c>
      <c r="E16" s="100">
        <v>5.5</v>
      </c>
      <c r="F16" s="101">
        <v>5.5</v>
      </c>
      <c r="G16" s="101">
        <v>5.16</v>
      </c>
      <c r="H16" s="101">
        <v>5</v>
      </c>
      <c r="I16" s="88"/>
    </row>
    <row r="17" spans="3:9" x14ac:dyDescent="0.2">
      <c r="C17" s="124" t="s">
        <v>47</v>
      </c>
      <c r="D17" s="124" t="s">
        <v>75</v>
      </c>
      <c r="E17" s="100">
        <v>5.25</v>
      </c>
      <c r="F17" s="101">
        <v>5.33</v>
      </c>
      <c r="G17" s="101">
        <v>5.14</v>
      </c>
      <c r="H17" s="101">
        <v>5</v>
      </c>
      <c r="I17" s="88"/>
    </row>
    <row r="18" spans="3:9" x14ac:dyDescent="0.2">
      <c r="C18" s="124" t="s">
        <v>47</v>
      </c>
      <c r="D18" s="124" t="s">
        <v>76</v>
      </c>
      <c r="E18" s="100">
        <v>5.5</v>
      </c>
      <c r="F18" s="101">
        <v>5.75</v>
      </c>
      <c r="G18" s="101">
        <v>5.5</v>
      </c>
      <c r="H18" s="101">
        <v>5</v>
      </c>
      <c r="I18" s="88"/>
    </row>
    <row r="19" spans="3:9" x14ac:dyDescent="0.2">
      <c r="C19" s="124" t="s">
        <v>47</v>
      </c>
      <c r="D19" s="124" t="s">
        <v>77</v>
      </c>
      <c r="E19" s="100">
        <v>5.5</v>
      </c>
      <c r="F19" s="101">
        <v>5.5</v>
      </c>
      <c r="G19" s="101">
        <v>5.25</v>
      </c>
      <c r="H19" s="101">
        <v>5</v>
      </c>
      <c r="I19" s="88"/>
    </row>
    <row r="20" spans="3:9" x14ac:dyDescent="0.2">
      <c r="C20" s="124" t="s">
        <v>47</v>
      </c>
      <c r="D20" s="124" t="s">
        <v>78</v>
      </c>
      <c r="E20" s="100">
        <v>6.5</v>
      </c>
      <c r="F20" s="101">
        <v>6.5</v>
      </c>
      <c r="G20" s="101">
        <v>6</v>
      </c>
      <c r="H20" s="101">
        <v>6</v>
      </c>
      <c r="I20" s="88"/>
    </row>
    <row r="21" spans="3:9" x14ac:dyDescent="0.2">
      <c r="C21" s="124" t="s">
        <v>47</v>
      </c>
      <c r="D21" s="124" t="s">
        <v>79</v>
      </c>
      <c r="E21" s="100">
        <v>8</v>
      </c>
      <c r="F21" s="101">
        <v>8</v>
      </c>
      <c r="G21" s="101">
        <v>7.5</v>
      </c>
      <c r="H21" s="101">
        <v>7.5</v>
      </c>
      <c r="I21" s="88"/>
    </row>
    <row r="22" spans="3:9" x14ac:dyDescent="0.2">
      <c r="C22" s="124" t="s">
        <v>47</v>
      </c>
      <c r="D22" s="124" t="s">
        <v>80</v>
      </c>
      <c r="E22" s="100">
        <v>6.5</v>
      </c>
      <c r="F22" s="101">
        <v>6.5</v>
      </c>
      <c r="G22" s="101">
        <v>6.4</v>
      </c>
      <c r="H22" s="101">
        <v>6</v>
      </c>
      <c r="I22" s="88"/>
    </row>
    <row r="23" spans="3:9" x14ac:dyDescent="0.2">
      <c r="C23" s="124" t="s">
        <v>47</v>
      </c>
      <c r="D23" s="190" t="s">
        <v>81</v>
      </c>
      <c r="E23" s="100">
        <v>6</v>
      </c>
      <c r="F23" s="101">
        <v>6</v>
      </c>
      <c r="G23" s="101">
        <v>5.6</v>
      </c>
      <c r="H23" s="101">
        <v>5.5</v>
      </c>
      <c r="I23" s="88"/>
    </row>
    <row r="24" spans="3:9" x14ac:dyDescent="0.2">
      <c r="C24" s="117" t="s">
        <v>48</v>
      </c>
      <c r="D24" s="124" t="s">
        <v>73</v>
      </c>
      <c r="E24" s="105">
        <v>128</v>
      </c>
      <c r="F24" s="106">
        <v>186</v>
      </c>
      <c r="G24" s="106">
        <v>244</v>
      </c>
      <c r="H24" s="106">
        <v>144</v>
      </c>
      <c r="I24" s="88"/>
    </row>
    <row r="25" spans="3:9" x14ac:dyDescent="0.2">
      <c r="C25" s="124" t="s">
        <v>48</v>
      </c>
      <c r="D25" s="124" t="s">
        <v>74</v>
      </c>
      <c r="E25" s="108">
        <v>488</v>
      </c>
      <c r="F25" s="109">
        <v>633</v>
      </c>
      <c r="G25" s="109">
        <v>767</v>
      </c>
      <c r="H25" s="109">
        <v>323</v>
      </c>
      <c r="I25" s="88"/>
    </row>
    <row r="26" spans="3:9" x14ac:dyDescent="0.2">
      <c r="C26" s="124" t="s">
        <v>48</v>
      </c>
      <c r="D26" s="124" t="s">
        <v>75</v>
      </c>
      <c r="E26" s="108">
        <v>457</v>
      </c>
      <c r="F26" s="109">
        <v>570</v>
      </c>
      <c r="G26" s="109">
        <v>675</v>
      </c>
      <c r="H26" s="109">
        <v>385</v>
      </c>
      <c r="I26" s="88"/>
    </row>
    <row r="27" spans="3:9" x14ac:dyDescent="0.2">
      <c r="C27" s="124" t="s">
        <v>48</v>
      </c>
      <c r="D27" s="124" t="s">
        <v>76</v>
      </c>
      <c r="E27" s="108">
        <v>364</v>
      </c>
      <c r="F27" s="109">
        <v>502</v>
      </c>
      <c r="G27" s="109">
        <v>602</v>
      </c>
      <c r="H27" s="109">
        <v>276</v>
      </c>
      <c r="I27" s="88"/>
    </row>
    <row r="28" spans="3:9" x14ac:dyDescent="0.2">
      <c r="C28" s="124" t="s">
        <v>48</v>
      </c>
      <c r="D28" s="124" t="s">
        <v>77</v>
      </c>
      <c r="E28" s="108">
        <v>418</v>
      </c>
      <c r="F28" s="109">
        <v>531</v>
      </c>
      <c r="G28" s="109">
        <v>627</v>
      </c>
      <c r="H28" s="109">
        <v>351</v>
      </c>
      <c r="I28" s="88"/>
    </row>
    <row r="29" spans="3:9" x14ac:dyDescent="0.2">
      <c r="C29" s="124" t="s">
        <v>48</v>
      </c>
      <c r="D29" s="124" t="s">
        <v>78</v>
      </c>
      <c r="E29" s="108">
        <v>654</v>
      </c>
      <c r="F29" s="109">
        <v>921</v>
      </c>
      <c r="G29" s="109">
        <v>1034</v>
      </c>
      <c r="H29" s="109">
        <v>525</v>
      </c>
      <c r="I29" s="88"/>
    </row>
    <row r="30" spans="3:9" x14ac:dyDescent="0.2">
      <c r="C30" s="124" t="s">
        <v>48</v>
      </c>
      <c r="D30" s="124" t="s">
        <v>79</v>
      </c>
      <c r="E30" s="108">
        <v>608</v>
      </c>
      <c r="F30" s="109">
        <v>784</v>
      </c>
      <c r="G30" s="109">
        <v>854</v>
      </c>
      <c r="H30" s="109">
        <v>402</v>
      </c>
      <c r="I30" s="88"/>
    </row>
    <row r="31" spans="3:9" x14ac:dyDescent="0.2">
      <c r="C31" s="124" t="s">
        <v>48</v>
      </c>
      <c r="D31" s="124" t="s">
        <v>80</v>
      </c>
      <c r="E31" s="108">
        <v>998</v>
      </c>
      <c r="F31" s="109">
        <v>1386</v>
      </c>
      <c r="G31" s="109">
        <v>1461</v>
      </c>
      <c r="H31" s="109">
        <v>720</v>
      </c>
      <c r="I31" s="88"/>
    </row>
    <row r="32" spans="3:9" x14ac:dyDescent="0.2">
      <c r="C32" s="124" t="s">
        <v>48</v>
      </c>
      <c r="D32" s="124" t="s">
        <v>81</v>
      </c>
      <c r="E32" s="108">
        <v>513</v>
      </c>
      <c r="F32" s="109">
        <v>728</v>
      </c>
      <c r="G32" s="109">
        <v>795</v>
      </c>
      <c r="H32" s="109">
        <v>330</v>
      </c>
      <c r="I32" s="88"/>
    </row>
    <row r="33" spans="2:8" x14ac:dyDescent="0.2">
      <c r="B33" s="88"/>
      <c r="C33" s="88"/>
      <c r="D33" s="88"/>
      <c r="E33" s="107"/>
      <c r="F33" s="107"/>
      <c r="G33" s="107"/>
      <c r="H33" s="107"/>
    </row>
    <row r="34" spans="2:8" s="22" customFormat="1" x14ac:dyDescent="0.2">
      <c r="B34" s="88"/>
      <c r="C34" s="124"/>
      <c r="D34" s="124"/>
      <c r="E34" s="59"/>
      <c r="F34" s="59"/>
      <c r="G34" s="59"/>
      <c r="H34" s="59"/>
    </row>
    <row r="35" spans="2:8" x14ac:dyDescent="0.2">
      <c r="B35" s="88"/>
      <c r="C35" s="88" t="s">
        <v>49</v>
      </c>
      <c r="D35" s="88"/>
      <c r="E35" s="88"/>
      <c r="F35" s="88"/>
      <c r="G35" s="88"/>
      <c r="H35" s="88"/>
    </row>
    <row r="36" spans="2:8" x14ac:dyDescent="0.2">
      <c r="B36" s="88"/>
      <c r="C36" s="88" t="s">
        <v>50</v>
      </c>
      <c r="D36" s="88"/>
      <c r="E36" s="88"/>
      <c r="F36" s="88"/>
      <c r="G36" s="88"/>
      <c r="H36" s="88"/>
    </row>
    <row r="37" spans="2:8" s="8" customFormat="1" x14ac:dyDescent="0.2">
      <c r="B37" s="88"/>
      <c r="C37" s="88"/>
      <c r="D37" s="88"/>
      <c r="E37" s="88"/>
      <c r="F37" s="88"/>
      <c r="G37" s="88"/>
      <c r="H37" s="88"/>
    </row>
    <row r="38" spans="2:8" s="8" customFormat="1" x14ac:dyDescent="0.2">
      <c r="B38" s="88"/>
      <c r="C38" s="88" t="s">
        <v>311</v>
      </c>
      <c r="D38" s="148"/>
      <c r="E38" s="88"/>
      <c r="F38" s="88"/>
      <c r="G38" s="88"/>
      <c r="H38" s="88"/>
    </row>
    <row r="39" spans="2:8" x14ac:dyDescent="0.2">
      <c r="C39" s="78" t="s">
        <v>329</v>
      </c>
    </row>
  </sheetData>
  <conditionalFormatting sqref="E6:H14">
    <cfRule type="duplicateValues" dxfId="82" priority="63"/>
  </conditionalFormatting>
  <hyperlinks>
    <hyperlink ref="A1" location="Contents!A1" display="Contents" xr:uid="{00000000-0004-0000-0800-000000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87CF0-B38D-46D5-86BE-ADBFDB57DEF7}">
  <sheetPr codeName="Sheet10"/>
  <dimension ref="A1:I61"/>
  <sheetViews>
    <sheetView workbookViewId="0"/>
  </sheetViews>
  <sheetFormatPr defaultColWidth="9.140625" defaultRowHeight="12.75" x14ac:dyDescent="0.2"/>
  <cols>
    <col min="1" max="2" width="9.140625" style="7"/>
    <col min="3" max="3" width="21.42578125" style="7" customWidth="1"/>
    <col min="4" max="4" width="29" style="7" customWidth="1"/>
    <col min="5" max="9" width="21.42578125" style="7" customWidth="1"/>
    <col min="10" max="16384" width="9.140625" style="7"/>
  </cols>
  <sheetData>
    <row r="1" spans="1:9" x14ac:dyDescent="0.2">
      <c r="A1" s="87" t="s">
        <v>33</v>
      </c>
      <c r="B1" s="88"/>
      <c r="C1" s="88"/>
      <c r="D1" s="88"/>
      <c r="E1" s="88"/>
      <c r="F1" s="88"/>
      <c r="G1" s="88"/>
      <c r="H1" s="88"/>
      <c r="I1" s="88"/>
    </row>
    <row r="2" spans="1:9" x14ac:dyDescent="0.2">
      <c r="A2" s="88"/>
      <c r="B2" s="88" t="s">
        <v>278</v>
      </c>
      <c r="C2" s="88"/>
      <c r="D2" s="88"/>
      <c r="E2" s="88"/>
      <c r="F2" s="88"/>
      <c r="G2" s="88"/>
      <c r="H2" s="88"/>
      <c r="I2" s="88"/>
    </row>
    <row r="3" spans="1:9" x14ac:dyDescent="0.2">
      <c r="A3" s="88"/>
      <c r="B3" s="88" t="s">
        <v>59</v>
      </c>
      <c r="C3" s="88"/>
      <c r="D3" s="88"/>
      <c r="E3" s="88"/>
      <c r="F3" s="88"/>
      <c r="G3" s="88"/>
      <c r="H3" s="88"/>
      <c r="I3" s="88"/>
    </row>
    <row r="4" spans="1:9" x14ac:dyDescent="0.2">
      <c r="A4" s="88"/>
      <c r="B4" s="88"/>
      <c r="C4" s="88"/>
      <c r="D4" s="88"/>
      <c r="E4" s="88"/>
      <c r="F4" s="88"/>
      <c r="G4" s="88"/>
      <c r="H4" s="88"/>
      <c r="I4" s="88"/>
    </row>
    <row r="5" spans="1:9" ht="25.5" customHeight="1" x14ac:dyDescent="0.2">
      <c r="A5" s="88"/>
      <c r="B5" s="88"/>
      <c r="C5" s="88"/>
      <c r="D5" s="88"/>
      <c r="E5" s="332" t="s">
        <v>331</v>
      </c>
      <c r="F5" s="333"/>
      <c r="G5" s="333"/>
      <c r="H5" s="333"/>
      <c r="I5" s="333"/>
    </row>
    <row r="6" spans="1:9" ht="25.5" customHeight="1" x14ac:dyDescent="0.2">
      <c r="A6" s="88"/>
      <c r="B6" s="88"/>
      <c r="C6" s="93"/>
      <c r="D6" s="93"/>
      <c r="E6" s="92" t="s">
        <v>40</v>
      </c>
      <c r="F6" s="93" t="s">
        <v>41</v>
      </c>
      <c r="G6" s="93" t="s">
        <v>42</v>
      </c>
      <c r="H6" s="93" t="s">
        <v>43</v>
      </c>
      <c r="I6" s="93" t="s">
        <v>45</v>
      </c>
    </row>
    <row r="7" spans="1:9" ht="15" customHeight="1" x14ac:dyDescent="0.25">
      <c r="A7" s="88"/>
      <c r="B7" s="88"/>
      <c r="C7" s="117" t="s">
        <v>39</v>
      </c>
      <c r="D7" s="117" t="s">
        <v>73</v>
      </c>
      <c r="E7" s="96">
        <v>7.1621669554770904</v>
      </c>
      <c r="F7" s="192">
        <v>5.8268806869950831</v>
      </c>
      <c r="G7" s="193">
        <v>5.3174680363353071</v>
      </c>
      <c r="H7" s="194" t="s">
        <v>44</v>
      </c>
      <c r="I7" s="97">
        <v>5.1287829709733614</v>
      </c>
    </row>
    <row r="8" spans="1:9" ht="15" customHeight="1" x14ac:dyDescent="0.25">
      <c r="A8" s="88"/>
      <c r="B8" s="88"/>
      <c r="C8" s="124" t="s">
        <v>39</v>
      </c>
      <c r="D8" s="124" t="s">
        <v>74</v>
      </c>
      <c r="E8" s="100">
        <v>6.6451730812884966</v>
      </c>
      <c r="F8" s="101">
        <v>5.6363905773075933</v>
      </c>
      <c r="G8" s="101">
        <v>5.5875080083057256</v>
      </c>
      <c r="H8" s="195" t="s">
        <v>44</v>
      </c>
      <c r="I8" s="101">
        <v>5.2076701749014447</v>
      </c>
    </row>
    <row r="9" spans="1:9" ht="15" customHeight="1" x14ac:dyDescent="0.25">
      <c r="A9" s="88"/>
      <c r="B9" s="88"/>
      <c r="C9" s="124" t="s">
        <v>39</v>
      </c>
      <c r="D9" s="124" t="s">
        <v>75</v>
      </c>
      <c r="E9" s="100">
        <v>6.6961977295313151</v>
      </c>
      <c r="F9" s="101">
        <v>5.7226586017056134</v>
      </c>
      <c r="G9" s="101">
        <v>5.2702818369958928</v>
      </c>
      <c r="H9" s="195" t="s">
        <v>44</v>
      </c>
      <c r="I9" s="101">
        <v>5.1648315072547328</v>
      </c>
    </row>
    <row r="10" spans="1:9" ht="15" customHeight="1" x14ac:dyDescent="0.25">
      <c r="A10" s="88"/>
      <c r="B10" s="88"/>
      <c r="C10" s="124" t="s">
        <v>39</v>
      </c>
      <c r="D10" s="124" t="s">
        <v>76</v>
      </c>
      <c r="E10" s="100">
        <v>7.0631779526854892</v>
      </c>
      <c r="F10" s="101">
        <v>5.9924099654840157</v>
      </c>
      <c r="G10" s="101">
        <v>6.1975384142230263</v>
      </c>
      <c r="H10" s="195" t="s">
        <v>44</v>
      </c>
      <c r="I10" s="101">
        <v>5.3020397036602303</v>
      </c>
    </row>
    <row r="11" spans="1:9" ht="15" customHeight="1" x14ac:dyDescent="0.25">
      <c r="A11" s="88"/>
      <c r="B11" s="88"/>
      <c r="C11" s="124" t="s">
        <v>39</v>
      </c>
      <c r="D11" s="124" t="s">
        <v>77</v>
      </c>
      <c r="E11" s="100">
        <v>7.2632351534019968</v>
      </c>
      <c r="F11" s="101">
        <v>5.9242060466744224</v>
      </c>
      <c r="G11" s="101">
        <v>6.6269863942777416</v>
      </c>
      <c r="H11" s="195" t="s">
        <v>44</v>
      </c>
      <c r="I11" s="101">
        <v>5.1621350460844768</v>
      </c>
    </row>
    <row r="12" spans="1:9" ht="15" customHeight="1" x14ac:dyDescent="0.25">
      <c r="A12" s="88"/>
      <c r="B12" s="88"/>
      <c r="C12" s="124" t="s">
        <v>39</v>
      </c>
      <c r="D12" s="124" t="s">
        <v>78</v>
      </c>
      <c r="E12" s="100">
        <v>7.7007555011837301</v>
      </c>
      <c r="F12" s="101">
        <v>6.8081417412404424</v>
      </c>
      <c r="G12" s="101">
        <v>6.8509896704269186</v>
      </c>
      <c r="H12" s="195" t="s">
        <v>44</v>
      </c>
      <c r="I12" s="101">
        <v>6.1616042325194913</v>
      </c>
    </row>
    <row r="13" spans="1:9" ht="15" customHeight="1" x14ac:dyDescent="0.2">
      <c r="A13" s="88"/>
      <c r="B13" s="88"/>
      <c r="C13" s="124" t="s">
        <v>39</v>
      </c>
      <c r="D13" s="124" t="s">
        <v>79</v>
      </c>
      <c r="E13" s="100">
        <v>9.1683526828831479</v>
      </c>
      <c r="F13" s="101">
        <v>7.9043531226050803</v>
      </c>
      <c r="G13" s="101">
        <v>9.3709738290634341</v>
      </c>
      <c r="H13" s="104">
        <v>8.7611026395427096</v>
      </c>
      <c r="I13" s="101">
        <v>7.8351325301716548</v>
      </c>
    </row>
    <row r="14" spans="1:9" ht="15" customHeight="1" x14ac:dyDescent="0.2">
      <c r="A14" s="88"/>
      <c r="B14" s="88"/>
      <c r="C14" s="124" t="s">
        <v>39</v>
      </c>
      <c r="D14" s="124" t="s">
        <v>80</v>
      </c>
      <c r="E14" s="100">
        <v>7.7570063640569051</v>
      </c>
      <c r="F14" s="101">
        <v>7.0310792542386942</v>
      </c>
      <c r="G14" s="101">
        <v>7.5527781038191391</v>
      </c>
      <c r="H14" s="104">
        <v>7.724557695620093</v>
      </c>
      <c r="I14" s="101">
        <v>6.284876767566919</v>
      </c>
    </row>
    <row r="15" spans="1:9" ht="15" customHeight="1" x14ac:dyDescent="0.25">
      <c r="A15" s="88"/>
      <c r="B15" s="88"/>
      <c r="C15" s="124" t="s">
        <v>39</v>
      </c>
      <c r="D15" s="124" t="s">
        <v>81</v>
      </c>
      <c r="E15" s="100">
        <v>7.4869679138291589</v>
      </c>
      <c r="F15" s="101">
        <v>6.3426574285593169</v>
      </c>
      <c r="G15" s="101">
        <v>6.1236930890667729</v>
      </c>
      <c r="H15" s="195" t="s">
        <v>44</v>
      </c>
      <c r="I15" s="101">
        <v>5.7767201426314054</v>
      </c>
    </row>
    <row r="16" spans="1:9" ht="15" customHeight="1" x14ac:dyDescent="0.25">
      <c r="A16" s="88"/>
      <c r="B16" s="88"/>
      <c r="C16" s="117" t="s">
        <v>47</v>
      </c>
      <c r="D16" s="117" t="s">
        <v>73</v>
      </c>
      <c r="E16" s="96">
        <v>6.33</v>
      </c>
      <c r="F16" s="193">
        <v>5.75</v>
      </c>
      <c r="G16" s="193">
        <v>5.5</v>
      </c>
      <c r="H16" s="194" t="s">
        <v>44</v>
      </c>
      <c r="I16" s="97">
        <v>5</v>
      </c>
    </row>
    <row r="17" spans="3:9" ht="15" x14ac:dyDescent="0.25">
      <c r="C17" s="124" t="s">
        <v>47</v>
      </c>
      <c r="D17" s="124" t="s">
        <v>74</v>
      </c>
      <c r="E17" s="100">
        <v>6.24</v>
      </c>
      <c r="F17" s="101">
        <v>5.5</v>
      </c>
      <c r="G17" s="101">
        <v>5</v>
      </c>
      <c r="H17" s="195" t="s">
        <v>44</v>
      </c>
      <c r="I17" s="101">
        <v>5</v>
      </c>
    </row>
    <row r="18" spans="3:9" ht="15" x14ac:dyDescent="0.25">
      <c r="C18" s="124" t="s">
        <v>47</v>
      </c>
      <c r="D18" s="124" t="s">
        <v>75</v>
      </c>
      <c r="E18" s="100">
        <v>6.5</v>
      </c>
      <c r="F18" s="101">
        <v>5.75</v>
      </c>
      <c r="G18" s="101">
        <v>5</v>
      </c>
      <c r="H18" s="195" t="s">
        <v>44</v>
      </c>
      <c r="I18" s="101">
        <v>5</v>
      </c>
    </row>
    <row r="19" spans="3:9" ht="15" x14ac:dyDescent="0.25">
      <c r="C19" s="124" t="s">
        <v>47</v>
      </c>
      <c r="D19" s="124" t="s">
        <v>76</v>
      </c>
      <c r="E19" s="100">
        <v>6.75</v>
      </c>
      <c r="F19" s="101">
        <v>6</v>
      </c>
      <c r="G19" s="101">
        <v>5.5</v>
      </c>
      <c r="H19" s="195" t="s">
        <v>44</v>
      </c>
      <c r="I19" s="101">
        <v>5</v>
      </c>
    </row>
    <row r="20" spans="3:9" ht="15" x14ac:dyDescent="0.25">
      <c r="C20" s="124" t="s">
        <v>47</v>
      </c>
      <c r="D20" s="124" t="s">
        <v>77</v>
      </c>
      <c r="E20" s="100">
        <v>7</v>
      </c>
      <c r="F20" s="101">
        <v>5.5</v>
      </c>
      <c r="G20" s="101">
        <v>6.5</v>
      </c>
      <c r="H20" s="195" t="s">
        <v>44</v>
      </c>
      <c r="I20" s="101">
        <v>5</v>
      </c>
    </row>
    <row r="21" spans="3:9" ht="15" x14ac:dyDescent="0.25">
      <c r="C21" s="124" t="s">
        <v>47</v>
      </c>
      <c r="D21" s="124" t="s">
        <v>78</v>
      </c>
      <c r="E21" s="100">
        <v>7.5</v>
      </c>
      <c r="F21" s="101">
        <v>6.33</v>
      </c>
      <c r="G21" s="101">
        <v>6</v>
      </c>
      <c r="H21" s="195" t="s">
        <v>44</v>
      </c>
      <c r="I21" s="101">
        <v>6</v>
      </c>
    </row>
    <row r="22" spans="3:9" x14ac:dyDescent="0.2">
      <c r="C22" s="124" t="s">
        <v>47</v>
      </c>
      <c r="D22" s="124" t="s">
        <v>79</v>
      </c>
      <c r="E22" s="100">
        <v>8.75</v>
      </c>
      <c r="F22" s="101">
        <v>7.5</v>
      </c>
      <c r="G22" s="101">
        <v>7.5</v>
      </c>
      <c r="H22" s="104">
        <v>8.5</v>
      </c>
      <c r="I22" s="101">
        <v>7.5</v>
      </c>
    </row>
    <row r="23" spans="3:9" x14ac:dyDescent="0.2">
      <c r="C23" s="124" t="s">
        <v>47</v>
      </c>
      <c r="D23" s="124" t="s">
        <v>80</v>
      </c>
      <c r="E23" s="100">
        <v>7.63</v>
      </c>
      <c r="F23" s="101">
        <v>6.5</v>
      </c>
      <c r="G23" s="101">
        <v>7</v>
      </c>
      <c r="H23" s="104">
        <v>8.25</v>
      </c>
      <c r="I23" s="101">
        <v>6</v>
      </c>
    </row>
    <row r="24" spans="3:9" ht="15" x14ac:dyDescent="0.25">
      <c r="C24" s="124" t="s">
        <v>47</v>
      </c>
      <c r="D24" s="124" t="s">
        <v>81</v>
      </c>
      <c r="E24" s="100">
        <v>7.43</v>
      </c>
      <c r="F24" s="101">
        <v>6</v>
      </c>
      <c r="G24" s="101">
        <v>5.5</v>
      </c>
      <c r="H24" s="195" t="s">
        <v>44</v>
      </c>
      <c r="I24" s="101">
        <v>5.5</v>
      </c>
    </row>
    <row r="25" spans="3:9" x14ac:dyDescent="0.2">
      <c r="C25" s="117" t="s">
        <v>48</v>
      </c>
      <c r="D25" s="117" t="s">
        <v>73</v>
      </c>
      <c r="E25" s="105">
        <v>47</v>
      </c>
      <c r="F25" s="106">
        <v>18</v>
      </c>
      <c r="G25" s="106">
        <v>17</v>
      </c>
      <c r="H25" s="106">
        <v>8</v>
      </c>
      <c r="I25" s="106">
        <v>84</v>
      </c>
    </row>
    <row r="26" spans="3:9" x14ac:dyDescent="0.2">
      <c r="C26" s="124" t="s">
        <v>48</v>
      </c>
      <c r="D26" s="124" t="s">
        <v>74</v>
      </c>
      <c r="E26" s="108">
        <v>226</v>
      </c>
      <c r="F26" s="109">
        <v>72</v>
      </c>
      <c r="G26" s="109">
        <v>36</v>
      </c>
      <c r="H26" s="109">
        <v>7</v>
      </c>
      <c r="I26" s="109">
        <v>279</v>
      </c>
    </row>
    <row r="27" spans="3:9" x14ac:dyDescent="0.2">
      <c r="C27" s="124" t="s">
        <v>48</v>
      </c>
      <c r="D27" s="124" t="s">
        <v>75</v>
      </c>
      <c r="E27" s="108">
        <v>153</v>
      </c>
      <c r="F27" s="109">
        <v>75</v>
      </c>
      <c r="G27" s="109">
        <v>23</v>
      </c>
      <c r="H27" s="109">
        <v>3</v>
      </c>
      <c r="I27" s="109">
        <v>302</v>
      </c>
    </row>
    <row r="28" spans="3:9" x14ac:dyDescent="0.2">
      <c r="C28" s="124" t="s">
        <v>48</v>
      </c>
      <c r="D28" s="124" t="s">
        <v>76</v>
      </c>
      <c r="E28" s="108">
        <v>176</v>
      </c>
      <c r="F28" s="109">
        <v>47</v>
      </c>
      <c r="G28" s="109">
        <v>48</v>
      </c>
      <c r="H28" s="109">
        <v>8</v>
      </c>
      <c r="I28" s="109">
        <v>208</v>
      </c>
    </row>
    <row r="29" spans="3:9" x14ac:dyDescent="0.2">
      <c r="C29" s="124" t="s">
        <v>48</v>
      </c>
      <c r="D29" s="124" t="s">
        <v>77</v>
      </c>
      <c r="E29" s="108">
        <v>154</v>
      </c>
      <c r="F29" s="109">
        <v>85</v>
      </c>
      <c r="G29" s="109">
        <v>18</v>
      </c>
      <c r="H29" s="109">
        <v>4</v>
      </c>
      <c r="I29" s="109">
        <v>262</v>
      </c>
    </row>
    <row r="30" spans="3:9" x14ac:dyDescent="0.2">
      <c r="C30" s="124" t="s">
        <v>48</v>
      </c>
      <c r="D30" s="124" t="s">
        <v>78</v>
      </c>
      <c r="E30" s="108">
        <v>229</v>
      </c>
      <c r="F30" s="109">
        <v>146</v>
      </c>
      <c r="G30" s="109">
        <v>47</v>
      </c>
      <c r="H30" s="109">
        <v>7</v>
      </c>
      <c r="I30" s="109">
        <v>478</v>
      </c>
    </row>
    <row r="31" spans="3:9" x14ac:dyDescent="0.2">
      <c r="C31" s="124" t="s">
        <v>48</v>
      </c>
      <c r="D31" s="124" t="s">
        <v>79</v>
      </c>
      <c r="E31" s="108">
        <v>289</v>
      </c>
      <c r="F31" s="109">
        <v>69</v>
      </c>
      <c r="G31" s="109">
        <v>19</v>
      </c>
      <c r="H31" s="109">
        <v>10</v>
      </c>
      <c r="I31" s="109">
        <v>378</v>
      </c>
    </row>
    <row r="32" spans="3:9" x14ac:dyDescent="0.2">
      <c r="C32" s="124" t="s">
        <v>48</v>
      </c>
      <c r="D32" s="124" t="s">
        <v>80</v>
      </c>
      <c r="E32" s="108">
        <v>322</v>
      </c>
      <c r="F32" s="109">
        <v>198</v>
      </c>
      <c r="G32" s="109">
        <v>67</v>
      </c>
      <c r="H32" s="109">
        <v>10</v>
      </c>
      <c r="I32" s="109">
        <v>758</v>
      </c>
    </row>
    <row r="33" spans="2:9" x14ac:dyDescent="0.2">
      <c r="B33" s="88"/>
      <c r="C33" s="124" t="s">
        <v>48</v>
      </c>
      <c r="D33" s="124" t="s">
        <v>81</v>
      </c>
      <c r="E33" s="108">
        <v>201</v>
      </c>
      <c r="F33" s="109">
        <v>123</v>
      </c>
      <c r="G33" s="109">
        <v>75</v>
      </c>
      <c r="H33" s="109">
        <v>3</v>
      </c>
      <c r="I33" s="109">
        <v>305</v>
      </c>
    </row>
    <row r="34" spans="2:9" s="22" customFormat="1" x14ac:dyDescent="0.2">
      <c r="B34" s="88"/>
      <c r="C34" s="124"/>
      <c r="D34" s="124"/>
      <c r="E34" s="59"/>
      <c r="F34" s="59"/>
      <c r="G34" s="59"/>
      <c r="H34" s="111"/>
      <c r="I34" s="59"/>
    </row>
    <row r="36" spans="2:9" x14ac:dyDescent="0.2">
      <c r="B36" s="88"/>
      <c r="C36" s="88" t="s">
        <v>49</v>
      </c>
      <c r="D36" s="88"/>
      <c r="E36" s="88"/>
      <c r="F36" s="88"/>
      <c r="G36" s="88"/>
      <c r="H36" s="88"/>
      <c r="I36" s="88"/>
    </row>
    <row r="37" spans="2:9" x14ac:dyDescent="0.2">
      <c r="B37" s="88"/>
      <c r="C37" s="88" t="s">
        <v>50</v>
      </c>
      <c r="D37" s="88"/>
      <c r="E37" s="88"/>
      <c r="F37" s="88"/>
      <c r="G37" s="88"/>
      <c r="H37" s="88"/>
      <c r="I37" s="88"/>
    </row>
    <row r="38" spans="2:9" x14ac:dyDescent="0.2">
      <c r="B38" s="88"/>
      <c r="C38" s="149"/>
      <c r="D38" s="88"/>
      <c r="E38" s="88"/>
      <c r="F38" s="88"/>
      <c r="G38" s="88"/>
      <c r="H38" s="88"/>
      <c r="I38" s="88"/>
    </row>
    <row r="39" spans="2:9" x14ac:dyDescent="0.2">
      <c r="B39" s="88"/>
      <c r="C39" s="88" t="s">
        <v>311</v>
      </c>
      <c r="D39" s="88"/>
      <c r="E39" s="198"/>
      <c r="F39" s="198"/>
      <c r="G39" s="198"/>
      <c r="H39" s="198"/>
      <c r="I39" s="198"/>
    </row>
    <row r="40" spans="2:9" x14ac:dyDescent="0.2">
      <c r="B40" s="88"/>
      <c r="C40" s="78" t="s">
        <v>324</v>
      </c>
      <c r="D40" s="88"/>
      <c r="E40" s="199"/>
      <c r="F40" s="199"/>
      <c r="G40" s="199"/>
      <c r="H40" s="199"/>
      <c r="I40" s="199"/>
    </row>
    <row r="43" spans="2:9" s="22" customFormat="1" x14ac:dyDescent="0.2">
      <c r="B43" s="88"/>
      <c r="C43" s="88"/>
      <c r="D43" s="88"/>
      <c r="E43" s="88"/>
      <c r="F43" s="88"/>
      <c r="G43" s="88"/>
      <c r="H43" s="88"/>
      <c r="I43" s="88"/>
    </row>
    <row r="47" spans="2:9" s="8" customFormat="1" x14ac:dyDescent="0.2">
      <c r="B47" s="88"/>
      <c r="C47" s="88"/>
      <c r="D47" s="88"/>
      <c r="E47" s="88"/>
      <c r="F47" s="88"/>
      <c r="G47" s="88"/>
      <c r="H47" s="88"/>
      <c r="I47" s="88"/>
    </row>
    <row r="48" spans="2:9" s="8" customFormat="1" x14ac:dyDescent="0.2">
      <c r="B48" s="88"/>
      <c r="C48" s="88"/>
      <c r="D48" s="88"/>
      <c r="E48" s="88"/>
      <c r="F48" s="88"/>
      <c r="G48" s="88"/>
      <c r="H48" s="88"/>
      <c r="I48" s="88"/>
    </row>
    <row r="57" s="21" customFormat="1" x14ac:dyDescent="0.2"/>
    <row r="58" s="21" customFormat="1" x14ac:dyDescent="0.2"/>
    <row r="59" s="21" customFormat="1" x14ac:dyDescent="0.2"/>
    <row r="60" s="21" customFormat="1" x14ac:dyDescent="0.2"/>
    <row r="61" s="21" customFormat="1" x14ac:dyDescent="0.2"/>
  </sheetData>
  <mergeCells count="1">
    <mergeCell ref="E5:I5"/>
  </mergeCells>
  <conditionalFormatting sqref="E7:G15">
    <cfRule type="expression" dxfId="81" priority="3">
      <formula>E25&lt;30</formula>
    </cfRule>
    <cfRule type="expression" dxfId="80" priority="4">
      <formula>E25&lt;10</formula>
    </cfRule>
  </conditionalFormatting>
  <conditionalFormatting sqref="E16:G24">
    <cfRule type="expression" dxfId="79" priority="1">
      <formula>E25&lt;10</formula>
    </cfRule>
    <cfRule type="expression" dxfId="78" priority="2">
      <formula>E25&lt;30</formula>
    </cfRule>
  </conditionalFormatting>
  <conditionalFormatting sqref="E25:I33">
    <cfRule type="cellIs" dxfId="77" priority="11" operator="lessThan">
      <formula>30</formula>
    </cfRule>
  </conditionalFormatting>
  <hyperlinks>
    <hyperlink ref="A1" location="Contents!A1" display="Contents" xr:uid="{00000000-0004-0000-0900-000000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9DCF724A698748B6703ED91E993FF0" ma:contentTypeVersion="4" ma:contentTypeDescription="Create a new document." ma:contentTypeScope="" ma:versionID="0031cae320b96835314ca0f8323524ad">
  <xsd:schema xmlns:xsd="http://www.w3.org/2001/XMLSchema" xmlns:xs="http://www.w3.org/2001/XMLSchema" xmlns:p="http://schemas.microsoft.com/office/2006/metadata/properties" xmlns:ns2="e3313719-50f7-46ed-9bd7-097669d8ce83" targetNamespace="http://schemas.microsoft.com/office/2006/metadata/properties" ma:root="true" ma:fieldsID="6bf9e4d98c6306264143767ef3709bf8" ns2:_="">
    <xsd:import namespace="e3313719-50f7-46ed-9bd7-097669d8ce8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313719-50f7-46ed-9bd7-097669d8ce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85F1162-EC58-4026-94A3-94699EF859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313719-50f7-46ed-9bd7-097669d8ce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2B0506-33E5-4F0F-9CE4-4A7E86B99AD2}">
  <ds:schemaRefs>
    <ds:schemaRef ds:uri="http://schemas.microsoft.com/sharepoint/v3/contenttype/forms"/>
  </ds:schemaRefs>
</ds:datastoreItem>
</file>

<file path=customXml/itemProps3.xml><?xml version="1.0" encoding="utf-8"?>
<ds:datastoreItem xmlns:ds="http://schemas.openxmlformats.org/officeDocument/2006/customXml" ds:itemID="{7FECBCB5-46C2-4087-8F1E-A74E1D3E44F0}">
  <ds:schemaRefs>
    <ds:schemaRef ds:uri="http://purl.org/dc/terms/"/>
    <ds:schemaRef ds:uri="http://schemas.microsoft.com/office/2006/metadata/properties"/>
    <ds:schemaRef ds:uri="http://schemas.microsoft.com/office/2006/documentManagement/types"/>
    <ds:schemaRef ds:uri="http://purl.org/dc/elements/1.1/"/>
    <ds:schemaRef ds:uri="http://www.w3.org/XML/1998/namespace"/>
    <ds:schemaRef ds:uri="http://schemas.microsoft.com/office/infopath/2007/PartnerControls"/>
    <ds:schemaRef ds:uri="e3313719-50f7-46ed-9bd7-097669d8ce83"/>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Contents</vt:lpstr>
      <vt:lpstr>Notes and definitions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Su-Min Lee</dc:creator>
  <cp:keywords/>
  <dc:description/>
  <cp:lastModifiedBy>CANLIN, John</cp:lastModifiedBy>
  <cp:revision/>
  <dcterms:created xsi:type="dcterms:W3CDTF">2022-07-29T09:09:44Z</dcterms:created>
  <dcterms:modified xsi:type="dcterms:W3CDTF">2024-12-16T22:54:23Z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0x010100FE9DCF724A698748B6703ED91E993FF0</vt:lpwstr>
  </property>
</Properties>
</file>