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showObjects="none" codeName="ThisWorkbook" defaultThemeVersion="166925"/>
  <mc:AlternateContent xmlns:mc="http://schemas.openxmlformats.org/markup-compatibility/2006">
    <mc:Choice Requires="x15">
      <x15ac:absPath xmlns:x15ac="http://schemas.microsoft.com/office/spreadsheetml/2010/11/ac" url="https://educationgovuk-my.sharepoint.com/personal/john_canlin_education_gov_uk/Documents/"/>
    </mc:Choice>
  </mc:AlternateContent>
  <xr:revisionPtr revIDLastSave="0" documentId="8_{3A839189-C72A-4384-8601-2E99B0F5BD95}" xr6:coauthVersionLast="47" xr6:coauthVersionMax="47" xr10:uidLastSave="{00000000-0000-0000-0000-000000000000}"/>
  <bookViews>
    <workbookView xWindow="-120" yWindow="-120" windowWidth="19440" windowHeight="14880" tabRatio="870" xr2:uid="{00000000-000D-0000-FFFF-FFFF00000000}"/>
  </bookViews>
  <sheets>
    <sheet name="Contents" sheetId="1" r:id="rId1"/>
    <sheet name="Notes and definitions" sheetId="184" r:id="rId2"/>
    <sheet name="Table 1-1" sheetId="18" r:id="rId3"/>
    <sheet name="Table 1-2" sheetId="168" r:id="rId4"/>
    <sheet name="Table 1-3" sheetId="170" r:id="rId5"/>
    <sheet name="Table 1-4" sheetId="119" r:id="rId6"/>
    <sheet name="Table 1-5" sheetId="121" r:id="rId7"/>
    <sheet name="Table 1-6" sheetId="123" r:id="rId8"/>
    <sheet name="Table 1-7" sheetId="124" r:id="rId9"/>
    <sheet name="Table 1-8" sheetId="130" r:id="rId10"/>
    <sheet name="Table 1-9" sheetId="133" r:id="rId11"/>
    <sheet name="Table 2-1" sheetId="52" r:id="rId12"/>
    <sheet name="Table 2-1S" sheetId="180" r:id="rId13"/>
    <sheet name="Table 2-2" sheetId="169" r:id="rId14"/>
    <sheet name="Table 2-3" sheetId="171" r:id="rId15"/>
    <sheet name="Table 2-4A" sheetId="181" r:id="rId16"/>
    <sheet name="Table 2-4B" sheetId="199" r:id="rId17"/>
    <sheet name="Table 2-5" sheetId="91" r:id="rId18"/>
    <sheet name="Table 2-6" sheetId="92" r:id="rId19"/>
    <sheet name="Table 2-7" sheetId="93" r:id="rId20"/>
    <sheet name="Table 2-8" sheetId="94" r:id="rId21"/>
    <sheet name="Table 2-9" sheetId="200" r:id="rId22"/>
    <sheet name="Table 3-1" sheetId="165" r:id="rId23"/>
    <sheet name="Table 3-2" sheetId="159" r:id="rId24"/>
    <sheet name="Table 3-3" sheetId="63" r:id="rId25"/>
    <sheet name="Table 3-4" sheetId="126" r:id="rId26"/>
    <sheet name="Table 3-5" sheetId="162" r:id="rId27"/>
    <sheet name="Table 3-6" sheetId="167" r:id="rId28"/>
    <sheet name="Table 4-1" sheetId="182" r:id="rId29"/>
    <sheet name="Table 4-2" sheetId="96" r:id="rId30"/>
    <sheet name="Table 4-3" sheetId="97" r:id="rId31"/>
    <sheet name="Table 4-4" sheetId="103" r:id="rId32"/>
    <sheet name="Table 4-5" sheetId="198" r:id="rId33"/>
    <sheet name="Table 4-6" sheetId="105" r:id="rId34"/>
    <sheet name="Table 4-7" sheetId="106" r:id="rId35"/>
    <sheet name="Table 4-8" sheetId="154" r:id="rId36"/>
    <sheet name="Table 4-9" sheetId="155" r:id="rId37"/>
    <sheet name="Table 4-10" sheetId="156" r:id="rId38"/>
    <sheet name="Table 4-11" sheetId="157" r:id="rId39"/>
    <sheet name="Table 4-12" sheetId="197" r:id="rId40"/>
    <sheet name="Table 4-12S" sheetId="183" r:id="rId41"/>
    <sheet name="Table 4-13" sheetId="66" r:id="rId42"/>
    <sheet name="Table 4-14" sheetId="99" r:id="rId43"/>
    <sheet name="Table 4-15" sheetId="100" r:id="rId44"/>
    <sheet name="Table 4-16" sheetId="204" r:id="rId45"/>
    <sheet name="Table 5-1" sheetId="107" r:id="rId46"/>
    <sheet name="Table 5-2" sheetId="108" r:id="rId47"/>
    <sheet name="Table 5-3" sheetId="109" r:id="rId48"/>
    <sheet name="Table 5-4" sheetId="143" r:id="rId49"/>
    <sheet name="Table 6-1" sheetId="201" r:id="rId50"/>
    <sheet name="Table 6-2" sheetId="102" r:id="rId51"/>
    <sheet name="Table 6-3" sheetId="202" r:id="rId52"/>
    <sheet name="Table 7-1" sheetId="135" r:id="rId53"/>
    <sheet name="Table 7-2" sheetId="189" r:id="rId54"/>
    <sheet name="Table 7-3" sheetId="137" r:id="rId55"/>
    <sheet name="Table 7-4" sheetId="139" r:id="rId56"/>
    <sheet name="Table 7-5" sheetId="141" r:id="rId57"/>
    <sheet name="Table 7-6" sheetId="142" r:id="rId58"/>
    <sheet name="Table 7-7" sheetId="115" r:id="rId59"/>
    <sheet name="Table 7-8" sheetId="163" r:id="rId60"/>
    <sheet name="Table 8-1" sheetId="116" r:id="rId61"/>
    <sheet name="Table 8-2" sheetId="117" r:id="rId62"/>
    <sheet name="Table 8-3" sheetId="147" r:id="rId63"/>
    <sheet name="Table 8-4" sheetId="148" r:id="rId64"/>
    <sheet name="Table 8-5" sheetId="149" r:id="rId65"/>
    <sheet name="Table 8-6" sheetId="150" r:id="rId66"/>
    <sheet name="Table 8-7" sheetId="175" r:id="rId67"/>
  </sheets>
  <definedNames>
    <definedName name="_xlnm._FilterDatabase" localSheetId="11" hidden="1">'Table 2-1'!$B$6:$K$26</definedName>
    <definedName name="_xlnm._FilterDatabase" localSheetId="39" hidden="1">'Table 4-12'!$E$5:$K$5</definedName>
    <definedName name="_xlnm._FilterDatabase" localSheetId="29" hidden="1">'Table 4-2'!$A$1:$I$16</definedName>
    <definedName name="_xlnm._FilterDatabase" localSheetId="30" hidden="1">'Table 4-3'!$C$5:$N$11</definedName>
    <definedName name="_xlnm._FilterDatabase" localSheetId="55" hidden="1">'Table 7-4'!$D$5:$F$31</definedName>
    <definedName name="contents">#N/A</definedName>
    <definedName name="tabname">#N/A</definedName>
    <definedName name="tabno">#N/A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00" l="1"/>
  <c r="D11" i="200"/>
  <c r="D10" i="200"/>
  <c r="D9" i="200"/>
  <c r="D8" i="200"/>
  <c r="D7" i="200"/>
  <c r="D6" i="200"/>
  <c r="G24" i="169"/>
  <c r="G21" i="169"/>
  <c r="G18" i="169"/>
  <c r="G15" i="169"/>
  <c r="G12" i="169"/>
  <c r="G9" i="169"/>
  <c r="G6" i="169"/>
  <c r="I14" i="175" l="1"/>
  <c r="I12" i="175"/>
  <c r="I11" i="175"/>
  <c r="I10" i="175"/>
  <c r="I8" i="175"/>
  <c r="I6" i="175"/>
  <c r="J36" i="183"/>
  <c r="J35" i="183"/>
  <c r="J34" i="183"/>
  <c r="J32" i="183"/>
  <c r="J31" i="183"/>
  <c r="J30" i="183"/>
  <c r="J28" i="183"/>
  <c r="J27" i="183"/>
  <c r="J26" i="183"/>
  <c r="J24" i="183"/>
  <c r="J23" i="183"/>
  <c r="J22" i="183"/>
  <c r="J20" i="183"/>
  <c r="J19" i="183"/>
  <c r="J18" i="183"/>
  <c r="J16" i="183"/>
  <c r="J15" i="183"/>
  <c r="J14" i="183"/>
  <c r="J12" i="183"/>
  <c r="J11" i="183"/>
  <c r="J10" i="183"/>
  <c r="J8" i="183"/>
  <c r="J7" i="183"/>
  <c r="J6" i="183"/>
  <c r="O12" i="182"/>
  <c r="N12" i="182"/>
  <c r="M12" i="182"/>
  <c r="L12" i="182"/>
  <c r="K12" i="182"/>
  <c r="J12" i="182"/>
  <c r="I12" i="182"/>
  <c r="H12" i="182"/>
  <c r="G12" i="182"/>
  <c r="F12" i="182"/>
  <c r="E12" i="182"/>
  <c r="D12" i="182"/>
  <c r="O11" i="182"/>
  <c r="N11" i="182"/>
  <c r="M11" i="182"/>
  <c r="L11" i="182"/>
  <c r="K11" i="182"/>
  <c r="J11" i="182"/>
  <c r="I11" i="182"/>
  <c r="H11" i="182"/>
  <c r="G11" i="182"/>
  <c r="F11" i="182"/>
  <c r="E11" i="182"/>
  <c r="D11" i="182"/>
  <c r="O10" i="182"/>
  <c r="N10" i="182"/>
  <c r="M10" i="182"/>
  <c r="L10" i="182"/>
  <c r="K10" i="182"/>
  <c r="J10" i="182"/>
  <c r="I10" i="182"/>
  <c r="H10" i="182"/>
  <c r="G10" i="182"/>
  <c r="F10" i="182"/>
  <c r="E10" i="182"/>
  <c r="D10" i="182"/>
  <c r="O9" i="182"/>
  <c r="N9" i="182"/>
  <c r="M9" i="182"/>
  <c r="L9" i="182"/>
  <c r="K9" i="182"/>
  <c r="J9" i="182"/>
  <c r="I9" i="182"/>
  <c r="H9" i="182"/>
  <c r="G9" i="182"/>
  <c r="F9" i="182"/>
  <c r="E9" i="182"/>
  <c r="D9" i="182"/>
  <c r="O8" i="182"/>
  <c r="N8" i="182"/>
  <c r="M8" i="182"/>
  <c r="L8" i="182"/>
  <c r="K8" i="182"/>
  <c r="J8" i="182"/>
  <c r="I8" i="182"/>
  <c r="I13" i="182" s="1"/>
  <c r="H8" i="182"/>
  <c r="H13" i="182" s="1"/>
  <c r="G8" i="182"/>
  <c r="G13" i="182" s="1"/>
  <c r="F8" i="182"/>
  <c r="E8" i="182"/>
  <c r="D8" i="182"/>
  <c r="O7" i="182"/>
  <c r="N7" i="182"/>
  <c r="M7" i="182"/>
  <c r="L7" i="182"/>
  <c r="K7" i="182"/>
  <c r="J7" i="182"/>
  <c r="I7" i="182"/>
  <c r="H7" i="182"/>
  <c r="G7" i="182"/>
  <c r="F7" i="182"/>
  <c r="E7" i="182"/>
  <c r="D7" i="182"/>
  <c r="O6" i="182"/>
  <c r="N6" i="182"/>
  <c r="M6" i="182"/>
  <c r="L6" i="182"/>
  <c r="K6" i="182"/>
  <c r="J6" i="182"/>
  <c r="I6" i="182"/>
  <c r="H6" i="182"/>
  <c r="G6" i="182"/>
  <c r="F6" i="182"/>
  <c r="E6" i="182"/>
  <c r="D6" i="182"/>
  <c r="M14" i="93"/>
  <c r="U12" i="171"/>
  <c r="T12" i="171"/>
  <c r="S12" i="171"/>
  <c r="R12" i="171"/>
  <c r="Q12" i="171"/>
  <c r="P12" i="171"/>
  <c r="O12" i="171"/>
  <c r="N12" i="171"/>
  <c r="M12" i="171"/>
  <c r="U11" i="171"/>
  <c r="T11" i="171"/>
  <c r="S11" i="171"/>
  <c r="R11" i="171"/>
  <c r="Q11" i="171"/>
  <c r="P11" i="171"/>
  <c r="O11" i="171"/>
  <c r="N11" i="171"/>
  <c r="M11" i="171"/>
  <c r="U10" i="171"/>
  <c r="T10" i="171"/>
  <c r="S10" i="171"/>
  <c r="R10" i="171"/>
  <c r="Q10" i="171"/>
  <c r="P10" i="171"/>
  <c r="O10" i="171"/>
  <c r="N10" i="171"/>
  <c r="M10" i="171"/>
  <c r="U9" i="171"/>
  <c r="T9" i="171"/>
  <c r="S9" i="171"/>
  <c r="R9" i="171"/>
  <c r="Q9" i="171"/>
  <c r="P9" i="171"/>
  <c r="O9" i="171"/>
  <c r="N9" i="171"/>
  <c r="M9" i="171"/>
  <c r="U8" i="171"/>
  <c r="T8" i="171"/>
  <c r="S8" i="171"/>
  <c r="R8" i="171"/>
  <c r="Q8" i="171"/>
  <c r="P8" i="171"/>
  <c r="O8" i="171"/>
  <c r="N8" i="171"/>
  <c r="M8" i="171"/>
  <c r="U7" i="171"/>
  <c r="T7" i="171"/>
  <c r="S7" i="171"/>
  <c r="R7" i="171"/>
  <c r="Q7" i="171"/>
  <c r="P7" i="171"/>
  <c r="O7" i="171"/>
  <c r="N7" i="171"/>
  <c r="M7" i="171"/>
  <c r="U6" i="171"/>
  <c r="T6" i="171"/>
  <c r="S6" i="171"/>
  <c r="R6" i="171"/>
  <c r="Q6" i="171"/>
  <c r="P6" i="171"/>
  <c r="O6" i="171"/>
  <c r="N6" i="171"/>
  <c r="M6" i="171"/>
  <c r="I12" i="180"/>
  <c r="H12" i="180"/>
  <c r="G12" i="180"/>
  <c r="F12" i="180"/>
  <c r="E12" i="180"/>
  <c r="D12" i="180"/>
  <c r="I11" i="180"/>
  <c r="H11" i="180"/>
  <c r="G11" i="180"/>
  <c r="F11" i="180"/>
  <c r="E11" i="180"/>
  <c r="D11" i="180"/>
  <c r="I10" i="180"/>
  <c r="H10" i="180"/>
  <c r="G10" i="180"/>
  <c r="F10" i="180"/>
  <c r="E10" i="180"/>
  <c r="D10" i="180"/>
  <c r="I9" i="180"/>
  <c r="H9" i="180"/>
  <c r="G9" i="180"/>
  <c r="F9" i="180"/>
  <c r="E9" i="180"/>
  <c r="D9" i="180"/>
  <c r="I8" i="180"/>
  <c r="H8" i="180"/>
  <c r="G8" i="180"/>
  <c r="F8" i="180"/>
  <c r="E8" i="180"/>
  <c r="D8" i="180"/>
  <c r="I7" i="180"/>
  <c r="H7" i="180"/>
  <c r="G7" i="180"/>
  <c r="F7" i="180"/>
  <c r="E7" i="180"/>
  <c r="D7" i="180"/>
  <c r="I6" i="180"/>
  <c r="H6" i="180"/>
  <c r="G6" i="180"/>
  <c r="F6" i="180"/>
  <c r="E6" i="180"/>
  <c r="D6" i="180"/>
  <c r="M14" i="170"/>
  <c r="L14" i="170"/>
  <c r="K14" i="170"/>
  <c r="J14" i="170"/>
  <c r="I14" i="170"/>
  <c r="M13" i="170"/>
  <c r="L13" i="170"/>
  <c r="K13" i="170"/>
  <c r="J13" i="170"/>
  <c r="I13" i="170"/>
  <c r="M12" i="170"/>
  <c r="L12" i="170"/>
  <c r="K12" i="170"/>
  <c r="J12" i="170"/>
  <c r="I12" i="170"/>
  <c r="M11" i="170"/>
  <c r="L11" i="170"/>
  <c r="K11" i="170"/>
  <c r="J11" i="170"/>
  <c r="I11" i="170"/>
  <c r="M10" i="170"/>
  <c r="L10" i="170"/>
  <c r="K10" i="170"/>
  <c r="J10" i="170"/>
  <c r="I10" i="170"/>
  <c r="L9" i="170"/>
  <c r="K9" i="170"/>
  <c r="J9" i="170"/>
  <c r="I9" i="170"/>
  <c r="M8" i="170"/>
  <c r="L8" i="170"/>
  <c r="K8" i="170"/>
  <c r="J8" i="170"/>
  <c r="I8" i="170"/>
  <c r="M7" i="170"/>
  <c r="L7" i="170"/>
  <c r="K7" i="170"/>
  <c r="J7" i="170"/>
  <c r="I7" i="170"/>
  <c r="U14" i="168"/>
  <c r="T14" i="168"/>
  <c r="S14" i="168"/>
  <c r="R14" i="168"/>
  <c r="Q14" i="168"/>
  <c r="P14" i="168"/>
  <c r="O14" i="168"/>
  <c r="N14" i="168"/>
  <c r="M14" i="168"/>
  <c r="U13" i="168"/>
  <c r="T13" i="168"/>
  <c r="S13" i="168"/>
  <c r="R13" i="168"/>
  <c r="Q13" i="168"/>
  <c r="P13" i="168"/>
  <c r="O13" i="168"/>
  <c r="N13" i="168"/>
  <c r="M13" i="168"/>
  <c r="U12" i="168"/>
  <c r="T12" i="168"/>
  <c r="S12" i="168"/>
  <c r="R12" i="168"/>
  <c r="Q12" i="168"/>
  <c r="P12" i="168"/>
  <c r="O12" i="168"/>
  <c r="N12" i="168"/>
  <c r="M12" i="168"/>
  <c r="U11" i="168"/>
  <c r="T11" i="168"/>
  <c r="S11" i="168"/>
  <c r="R11" i="168"/>
  <c r="Q11" i="168"/>
  <c r="P11" i="168"/>
  <c r="O11" i="168"/>
  <c r="N11" i="168"/>
  <c r="M11" i="168"/>
  <c r="U10" i="168"/>
  <c r="T10" i="168"/>
  <c r="S10" i="168"/>
  <c r="R10" i="168"/>
  <c r="Q10" i="168"/>
  <c r="P10" i="168"/>
  <c r="O10" i="168"/>
  <c r="N10" i="168"/>
  <c r="M10" i="168"/>
  <c r="T9" i="168"/>
  <c r="R9" i="168"/>
  <c r="Q9" i="168"/>
  <c r="O9" i="168"/>
  <c r="N9" i="168"/>
  <c r="U8" i="168"/>
  <c r="T8" i="168"/>
  <c r="S8" i="168"/>
  <c r="R8" i="168"/>
  <c r="Q8" i="168"/>
  <c r="P8" i="168"/>
  <c r="O8" i="168"/>
  <c r="N8" i="168"/>
  <c r="M8" i="168"/>
  <c r="U7" i="168"/>
  <c r="T7" i="168"/>
  <c r="S7" i="168"/>
  <c r="R7" i="168"/>
  <c r="Q7" i="168"/>
  <c r="P7" i="168"/>
  <c r="O7" i="168"/>
  <c r="N7" i="168"/>
  <c r="M7" i="168"/>
  <c r="I14" i="18"/>
  <c r="H14" i="18"/>
  <c r="G14" i="18"/>
  <c r="P86" i="1"/>
  <c r="B86" i="1" s="1"/>
  <c r="P85" i="1"/>
  <c r="B85" i="1"/>
  <c r="P84" i="1"/>
  <c r="B84" i="1" s="1"/>
  <c r="P83" i="1"/>
  <c r="B83" i="1" s="1"/>
  <c r="P82" i="1"/>
  <c r="B82" i="1" s="1"/>
  <c r="P81" i="1"/>
  <c r="B81" i="1" s="1"/>
  <c r="P80" i="1"/>
  <c r="B80" i="1" s="1"/>
  <c r="P77" i="1"/>
  <c r="B77" i="1" s="1"/>
  <c r="P76" i="1"/>
  <c r="B76" i="1" s="1"/>
  <c r="P75" i="1"/>
  <c r="B75" i="1" s="1"/>
  <c r="P74" i="1"/>
  <c r="B74" i="1" s="1"/>
  <c r="P73" i="1"/>
  <c r="B73" i="1" s="1"/>
  <c r="P72" i="1"/>
  <c r="B72" i="1" s="1"/>
  <c r="P71" i="1"/>
  <c r="B71" i="1" s="1"/>
  <c r="P70" i="1"/>
  <c r="B70" i="1" s="1"/>
  <c r="P67" i="1"/>
  <c r="B67" i="1" s="1"/>
  <c r="P66" i="1"/>
  <c r="B66" i="1" s="1"/>
  <c r="P65" i="1"/>
  <c r="B65" i="1" s="1"/>
  <c r="P62" i="1"/>
  <c r="B62" i="1" s="1"/>
  <c r="P61" i="1"/>
  <c r="B61" i="1" s="1"/>
  <c r="P60" i="1"/>
  <c r="B60" i="1" s="1"/>
  <c r="P59" i="1"/>
  <c r="B59" i="1" s="1"/>
  <c r="P56" i="1"/>
  <c r="B56" i="1" s="1"/>
  <c r="P55" i="1"/>
  <c r="B55" i="1" s="1"/>
  <c r="P54" i="1"/>
  <c r="B54" i="1" s="1"/>
  <c r="P53" i="1"/>
  <c r="B53" i="1" s="1"/>
  <c r="P52" i="1"/>
  <c r="B52" i="1" s="1"/>
  <c r="P51" i="1"/>
  <c r="B51" i="1" s="1"/>
  <c r="P50" i="1"/>
  <c r="B50" i="1" s="1"/>
  <c r="P49" i="1"/>
  <c r="B49" i="1" s="1"/>
  <c r="P48" i="1"/>
  <c r="B48" i="1" s="1"/>
  <c r="P47" i="1"/>
  <c r="B47" i="1" s="1"/>
  <c r="P46" i="1"/>
  <c r="B46" i="1" s="1"/>
  <c r="P45" i="1"/>
  <c r="B45" i="1" s="1"/>
  <c r="P44" i="1"/>
  <c r="B44" i="1" s="1"/>
  <c r="P43" i="1"/>
  <c r="B43" i="1" s="1"/>
  <c r="P42" i="1"/>
  <c r="B42" i="1" s="1"/>
  <c r="P41" i="1"/>
  <c r="B41" i="1" s="1"/>
  <c r="P38" i="1"/>
  <c r="B38" i="1" s="1"/>
  <c r="P37" i="1"/>
  <c r="B37" i="1" s="1"/>
  <c r="P36" i="1"/>
  <c r="B36" i="1" s="1"/>
  <c r="P35" i="1"/>
  <c r="B35" i="1" s="1"/>
  <c r="P34" i="1"/>
  <c r="B34" i="1" s="1"/>
  <c r="P33" i="1"/>
  <c r="B33" i="1" s="1"/>
  <c r="P30" i="1"/>
  <c r="B30" i="1" s="1"/>
  <c r="P29" i="1"/>
  <c r="B29" i="1" s="1"/>
  <c r="P28" i="1"/>
  <c r="B28" i="1" s="1"/>
  <c r="P27" i="1"/>
  <c r="B27" i="1" s="1"/>
  <c r="P26" i="1"/>
  <c r="B26" i="1" s="1"/>
  <c r="P25" i="1"/>
  <c r="B25" i="1" s="1"/>
  <c r="P24" i="1"/>
  <c r="B24" i="1" s="1"/>
  <c r="P23" i="1"/>
  <c r="B23" i="1" s="1"/>
  <c r="P22" i="1"/>
  <c r="B22" i="1" s="1"/>
  <c r="P21" i="1"/>
  <c r="B21" i="1" s="1"/>
  <c r="P18" i="1"/>
  <c r="B18" i="1" s="1"/>
  <c r="P17" i="1"/>
  <c r="B17" i="1" s="1"/>
  <c r="P16" i="1"/>
  <c r="B16" i="1" s="1"/>
  <c r="P15" i="1"/>
  <c r="B15" i="1" s="1"/>
  <c r="P14" i="1"/>
  <c r="B14" i="1" s="1"/>
  <c r="P13" i="1"/>
  <c r="B13" i="1" s="1"/>
  <c r="P12" i="1"/>
  <c r="B12" i="1" s="1"/>
  <c r="P11" i="1"/>
  <c r="B11" i="1" s="1"/>
  <c r="P10" i="1"/>
  <c r="B10" i="1" s="1"/>
  <c r="C65" i="1" a="1"/>
  <c r="C24" i="1" a="1"/>
  <c r="C37" i="1" a="1"/>
  <c r="C86" i="1" a="1"/>
  <c r="C22" i="1" a="1"/>
  <c r="C51" i="1" a="1"/>
  <c r="C10" i="1" a="1"/>
  <c r="C66" i="1" a="1"/>
  <c r="C84" i="1" a="1"/>
  <c r="C53" i="1" a="1"/>
  <c r="C26" i="1" a="1"/>
  <c r="C83" i="1" a="1"/>
  <c r="C54" i="1" a="1"/>
  <c r="C17" i="1" a="1"/>
  <c r="C25" i="1" a="1"/>
  <c r="C44" i="1" a="1"/>
  <c r="C55" i="1" a="1"/>
  <c r="C67" i="1" a="1"/>
  <c r="C56" i="1" a="1"/>
  <c r="C61" i="1" a="1"/>
  <c r="C15" i="1" a="1"/>
  <c r="C36" i="1" a="1"/>
  <c r="C70" i="1" a="1"/>
  <c r="C28" i="1" a="1"/>
  <c r="C76" i="1" a="1"/>
  <c r="C59" i="1" a="1"/>
  <c r="C34" i="1" a="1"/>
  <c r="C47" i="1" a="1"/>
  <c r="C16" i="1" a="1"/>
  <c r="C45" i="1" a="1"/>
  <c r="C38" i="1" a="1"/>
  <c r="C21" i="1" a="1"/>
  <c r="C73" i="1" a="1"/>
  <c r="C62" i="1" a="1"/>
  <c r="C60" i="1" a="1"/>
  <c r="C49" i="1" a="1"/>
  <c r="C43" i="1" a="1"/>
  <c r="C75" i="1" a="1"/>
  <c r="C77" i="1" a="1"/>
  <c r="C71" i="1" a="1"/>
  <c r="C30" i="1" a="1"/>
  <c r="C81" i="1" a="1"/>
  <c r="C46" i="1" a="1"/>
  <c r="C14" i="1" a="1"/>
  <c r="C27" i="1" a="1"/>
  <c r="C11" i="1" a="1"/>
  <c r="C42" i="1" a="1"/>
  <c r="C50" i="1" a="1"/>
  <c r="C85" i="1" a="1"/>
  <c r="C48" i="1" a="1"/>
  <c r="C80" i="1" a="1"/>
  <c r="C12" i="1" a="1"/>
  <c r="C29" i="1" a="1"/>
  <c r="C52" i="1" a="1"/>
  <c r="C74" i="1" a="1"/>
  <c r="C33" i="1" a="1"/>
  <c r="C82" i="1" a="1"/>
  <c r="C13" i="1" a="1"/>
  <c r="C18" i="1" a="1"/>
  <c r="C72" i="1" a="1"/>
  <c r="C35" i="1" a="1"/>
  <c r="C41" i="1" a="1"/>
  <c r="C23" i="1" a="1"/>
  <c r="E13" i="180" l="1"/>
  <c r="M13" i="182"/>
  <c r="N13" i="182"/>
  <c r="O13" i="182"/>
  <c r="F13" i="180"/>
  <c r="I13" i="180"/>
  <c r="H13" i="180"/>
  <c r="C14" i="1"/>
  <c r="C36" i="1"/>
  <c r="C47" i="1"/>
  <c r="C61" i="1"/>
  <c r="C12" i="1"/>
  <c r="C23" i="1"/>
  <c r="C34" i="1"/>
  <c r="C45" i="1"/>
  <c r="C59" i="1"/>
  <c r="C76" i="1"/>
  <c r="C13" i="1"/>
  <c r="C24" i="1"/>
  <c r="C35" i="1"/>
  <c r="C46" i="1"/>
  <c r="C60" i="1"/>
  <c r="C72" i="1"/>
  <c r="C77" i="1"/>
  <c r="C25" i="1"/>
  <c r="C51" i="1"/>
  <c r="C80" i="1"/>
  <c r="C16" i="1"/>
  <c r="C27" i="1"/>
  <c r="C38" i="1"/>
  <c r="C49" i="1"/>
  <c r="C53" i="1"/>
  <c r="C65" i="1"/>
  <c r="C73" i="1"/>
  <c r="C82" i="1"/>
  <c r="C48" i="1"/>
  <c r="C17" i="1"/>
  <c r="C28" i="1"/>
  <c r="C41" i="1"/>
  <c r="C50" i="1"/>
  <c r="C66" i="1"/>
  <c r="C83" i="1"/>
  <c r="C10" i="1"/>
  <c r="C21" i="1"/>
  <c r="C30" i="1"/>
  <c r="C43" i="1"/>
  <c r="C55" i="1"/>
  <c r="C70" i="1"/>
  <c r="C74" i="1"/>
  <c r="C85" i="1"/>
  <c r="C15" i="1"/>
  <c r="C26" i="1"/>
  <c r="C37" i="1"/>
  <c r="C52" i="1"/>
  <c r="C62" i="1"/>
  <c r="C81" i="1"/>
  <c r="C18" i="1"/>
  <c r="C29" i="1"/>
  <c r="C42" i="1"/>
  <c r="C54" i="1"/>
  <c r="C67" i="1"/>
  <c r="C84" i="1"/>
  <c r="C11" i="1"/>
  <c r="C22" i="1"/>
  <c r="C33" i="1"/>
  <c r="C44" i="1"/>
  <c r="C56" i="1"/>
  <c r="C71" i="1"/>
  <c r="C75" i="1"/>
  <c r="C86" i="1"/>
  <c r="D13" i="180"/>
  <c r="G13" i="18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<sst xmlns="http://schemas.openxmlformats.org/spreadsheetml/2006/main" count="2894" uniqueCount="676">
  <si>
    <t>Main summary tables</t>
  </si>
  <si>
    <t>Coverage: England</t>
  </si>
  <si>
    <t>Chapter 1: Market overview</t>
  </si>
  <si>
    <t>Table 1-1</t>
  </si>
  <si>
    <t>Table 1-2</t>
  </si>
  <si>
    <t>Table 1-3</t>
  </si>
  <si>
    <t>Table 1-4</t>
  </si>
  <si>
    <t>Table 1-5</t>
  </si>
  <si>
    <t>Table 1-6</t>
  </si>
  <si>
    <t>Table 1-7</t>
  </si>
  <si>
    <t>Table 1-8</t>
  </si>
  <si>
    <t>Table 1-9</t>
  </si>
  <si>
    <t>Chapter 2: Registered, booked, and spare places</t>
  </si>
  <si>
    <t>Table 2-1</t>
  </si>
  <si>
    <t>Table 2-2</t>
  </si>
  <si>
    <t>Table 2-3</t>
  </si>
  <si>
    <t>Table 2-5</t>
  </si>
  <si>
    <t>Table 2-6</t>
  </si>
  <si>
    <t>Table 2-7</t>
  </si>
  <si>
    <t>Table 2-8</t>
  </si>
  <si>
    <t>Table 2-9</t>
  </si>
  <si>
    <t>Chapter 3: Childminders</t>
  </si>
  <si>
    <t>Table 3-1</t>
  </si>
  <si>
    <t>Table 3-2</t>
  </si>
  <si>
    <t>Table 3-3</t>
  </si>
  <si>
    <t>Table 3-4</t>
  </si>
  <si>
    <t>Table 3-5</t>
  </si>
  <si>
    <t>Table 3-6</t>
  </si>
  <si>
    <t>Chapter 4: Workforce</t>
  </si>
  <si>
    <t>Table 4-1</t>
  </si>
  <si>
    <t>Table 4-2</t>
  </si>
  <si>
    <t>Table 4-3</t>
  </si>
  <si>
    <t>Table 4-4</t>
  </si>
  <si>
    <t>Table 4-5</t>
  </si>
  <si>
    <t>Table 4-6</t>
  </si>
  <si>
    <t>Table 4-7</t>
  </si>
  <si>
    <t>Table 4-8</t>
  </si>
  <si>
    <t>Table 4-9</t>
  </si>
  <si>
    <t>Table 4-10</t>
  </si>
  <si>
    <t>Table 4-11</t>
  </si>
  <si>
    <t>Table 4-12</t>
  </si>
  <si>
    <t>Table 4-13</t>
  </si>
  <si>
    <t>Table 4-15</t>
  </si>
  <si>
    <t>Table 4-16</t>
  </si>
  <si>
    <t>Chapter 5: Staff-child ratios</t>
  </si>
  <si>
    <t>Table 5-1</t>
  </si>
  <si>
    <t>Table 5-2</t>
  </si>
  <si>
    <t>Table 5-3</t>
  </si>
  <si>
    <t>Chapter 6: Overview of provider finances</t>
  </si>
  <si>
    <t>Table 6-1</t>
  </si>
  <si>
    <t>Table 6-2</t>
  </si>
  <si>
    <t>Table 6-3</t>
  </si>
  <si>
    <t>Chapter 7: Government support</t>
  </si>
  <si>
    <t>Table 7-2</t>
  </si>
  <si>
    <t>Table 7-4</t>
  </si>
  <si>
    <t>Table 7-6</t>
  </si>
  <si>
    <t>Table 7-7</t>
  </si>
  <si>
    <t>Table 7-8</t>
  </si>
  <si>
    <t>Chapter 8: SEND</t>
  </si>
  <si>
    <t>Table 8-1</t>
  </si>
  <si>
    <t>Table 8-2</t>
  </si>
  <si>
    <t>Table 8-3</t>
  </si>
  <si>
    <t>Table 8-4</t>
  </si>
  <si>
    <t>Table 8-5</t>
  </si>
  <si>
    <t>Table 8-6</t>
  </si>
  <si>
    <t>Table 8-7</t>
  </si>
  <si>
    <t>Contents</t>
  </si>
  <si>
    <t>England</t>
  </si>
  <si>
    <t>All school-based providers</t>
  </si>
  <si>
    <t xml:space="preserve">  Maintained nursery school</t>
  </si>
  <si>
    <t>All group-based providers</t>
  </si>
  <si>
    <t xml:space="preserve">  School/college/LA/other unclassified</t>
  </si>
  <si>
    <t>Childminders</t>
  </si>
  <si>
    <t>Total</t>
  </si>
  <si>
    <t>Unweighted base</t>
  </si>
  <si>
    <t>Notes:</t>
  </si>
  <si>
    <t>Region</t>
  </si>
  <si>
    <t>Deprivation band</t>
  </si>
  <si>
    <t>East Midlands</t>
  </si>
  <si>
    <t>East of England</t>
  </si>
  <si>
    <t>London</t>
  </si>
  <si>
    <t>North East</t>
  </si>
  <si>
    <t>North West</t>
  </si>
  <si>
    <t>South East</t>
  </si>
  <si>
    <t>South West</t>
  </si>
  <si>
    <t>West Midlands</t>
  </si>
  <si>
    <t>Yorkshire and The Humber</t>
  </si>
  <si>
    <t>Most deprived</t>
  </si>
  <si>
    <t>Deprived</t>
  </si>
  <si>
    <t>Average</t>
  </si>
  <si>
    <t>Less deprived</t>
  </si>
  <si>
    <t>Least deprived</t>
  </si>
  <si>
    <t>*</t>
  </si>
  <si>
    <t>Base: All group-based providers</t>
  </si>
  <si>
    <t>Maintained nursery school</t>
  </si>
  <si>
    <t>Private group-based</t>
  </si>
  <si>
    <t>Voluntary group-based</t>
  </si>
  <si>
    <t>Source question: Who runs your nursery provision? Is it delivered…</t>
  </si>
  <si>
    <t>Year</t>
  </si>
  <si>
    <t>Proportion</t>
  </si>
  <si>
    <t>6 to 10</t>
  </si>
  <si>
    <t>11 to 20</t>
  </si>
  <si>
    <t>21 to 50</t>
  </si>
  <si>
    <t>51 to 100</t>
  </si>
  <si>
    <t>101 and above</t>
  </si>
  <si>
    <t>Mean</t>
  </si>
  <si>
    <t xml:space="preserve">Source question: Including your own site, how many branches are there in this chain? </t>
  </si>
  <si>
    <t>Both term time and school holidays</t>
  </si>
  <si>
    <t>All Childminders</t>
  </si>
  <si>
    <t>Source question: Do you normally care for children during term time, school holidays or both?</t>
  </si>
  <si>
    <t>Base: All providers</t>
  </si>
  <si>
    <t>Median</t>
  </si>
  <si>
    <t>Opening time</t>
  </si>
  <si>
    <t>Closing time</t>
  </si>
  <si>
    <t>Before 07:00</t>
  </si>
  <si>
    <t>07:00-07:29</t>
  </si>
  <si>
    <t>07:30-07:59</t>
  </si>
  <si>
    <t>08:00-08:29</t>
  </si>
  <si>
    <t>08:30-08:59</t>
  </si>
  <si>
    <t>09:00 and after</t>
  </si>
  <si>
    <t>Before 12:00</t>
  </si>
  <si>
    <t>12:00-14:59</t>
  </si>
  <si>
    <t>15:00-15:59</t>
  </si>
  <si>
    <t>16:00-16:59</t>
  </si>
  <si>
    <t>17:00-17:59</t>
  </si>
  <si>
    <t>18:00-18:59</t>
  </si>
  <si>
    <t>19:00 and after</t>
  </si>
  <si>
    <t>Mean opening hours</t>
  </si>
  <si>
    <t xml:space="preserve">Base: All providers </t>
  </si>
  <si>
    <t>Number of registered nursery places</t>
  </si>
  <si>
    <t>Number of registered places</t>
  </si>
  <si>
    <t>Registered places</t>
  </si>
  <si>
    <t xml:space="preserve">Maintained nursery school </t>
  </si>
  <si>
    <t>Nursery (full day)</t>
  </si>
  <si>
    <t>Before school provision</t>
  </si>
  <si>
    <t>After school provision</t>
  </si>
  <si>
    <t>Nursery (morning)</t>
  </si>
  <si>
    <t>Nursery (afternoon)</t>
  </si>
  <si>
    <t>Sessional (morning)</t>
  </si>
  <si>
    <t>Sessional (afternoon)</t>
  </si>
  <si>
    <t>Mean across the week</t>
  </si>
  <si>
    <t>Monday</t>
  </si>
  <si>
    <t>Tuesday</t>
  </si>
  <si>
    <t>Wednesday</t>
  </si>
  <si>
    <t>Thursday</t>
  </si>
  <si>
    <t>Friday</t>
  </si>
  <si>
    <t>None</t>
  </si>
  <si>
    <t>One</t>
  </si>
  <si>
    <t>Two</t>
  </si>
  <si>
    <t>Three or more</t>
  </si>
  <si>
    <t>Source question: How many, if any, of these under school-aged bookings on that day were your own children?</t>
  </si>
  <si>
    <t>Base: All childminders</t>
  </si>
  <si>
    <t>Source question: How many, if any, childminding assistants do you regularly work with at that address? How many of the childminding assistants that you work with are employed specifically by you, rather than by the other childminder you work with?</t>
  </si>
  <si>
    <t xml:space="preserve">Base: All childminders </t>
  </si>
  <si>
    <t>Proportion of childminders who regularly work with another registered childminder</t>
  </si>
  <si>
    <t>Total number of childminders who regularly work with another registered childminder</t>
  </si>
  <si>
    <t>Mean number of other childminders if working with another registered childminder</t>
  </si>
  <si>
    <t>Median number of other childminders if working with another registered childminder</t>
  </si>
  <si>
    <t>Source question: Do you regularly work with any other registered childminders or childminding assistants at the address at which you normally childmind? How many, if any, registered childminders do you regularly work with at that address?</t>
  </si>
  <si>
    <t>Source question: Are you currently considering employing a childminding assistant to support you with your childminding or allow you to take on more children?</t>
  </si>
  <si>
    <t>Source question: How many years have [person] been working as a [role2]?</t>
  </si>
  <si>
    <t>Total number of paid staff</t>
  </si>
  <si>
    <t>Yorkshire and Humberside</t>
  </si>
  <si>
    <t>Source question: Excluding apprentices, how many paid staff are involved in the delivery of your provision?</t>
  </si>
  <si>
    <t>Mean number of paid staff per provider</t>
  </si>
  <si>
    <t>Source question: Excluding apprentices, how many paid staff are currently involved in the delivery of your [provision]?</t>
  </si>
  <si>
    <t>Proportion of providers</t>
  </si>
  <si>
    <t>Total number of temporary staff</t>
  </si>
  <si>
    <t>Source Question: Excluding apprentices, how many paid staff do you currently employ on a temporary basis? Please only include people working with the children, not specialist staff such as accountants.</t>
  </si>
  <si>
    <t>Base: All school-based and all group-based providers</t>
  </si>
  <si>
    <t>Total number of volunteers</t>
  </si>
  <si>
    <t>Source question: How many unpaid volunteers, including any students working on placement, are helping you currently? Please only include volunteers working with the children.</t>
  </si>
  <si>
    <t>Total number of apprentices</t>
  </si>
  <si>
    <t>Proportion of apprentices at Level 2</t>
  </si>
  <si>
    <t>Proportion of apprentices at Level 3</t>
  </si>
  <si>
    <t>Source Question: How many apprentices does your setting employ on each of the following apprenticeships?</t>
  </si>
  <si>
    <t xml:space="preserve">Base: All group-based providers allocated to variant 2 and all school-based providers allocated to variant 1. See accompanying technical report for details of the variants. </t>
  </si>
  <si>
    <t>Group based providers</t>
  </si>
  <si>
    <t>School based providers</t>
  </si>
  <si>
    <t>Senior manager</t>
  </si>
  <si>
    <t>Level 4 or higher staff member</t>
  </si>
  <si>
    <t>Level 3 staff member</t>
  </si>
  <si>
    <t>Level 2 or lower staff member</t>
  </si>
  <si>
    <t>Level 6 or higher staff member</t>
  </si>
  <si>
    <t>Level 4 or 5 staff member</t>
  </si>
  <si>
    <t>Source Question:  How many hours per week is [STAFF] contracted to work for?</t>
  </si>
  <si>
    <t>No UK Early Years qualification</t>
  </si>
  <si>
    <t>Level 1</t>
  </si>
  <si>
    <t>Level 2</t>
  </si>
  <si>
    <t>Level 3</t>
  </si>
  <si>
    <t>Level 4</t>
  </si>
  <si>
    <t>Level 5</t>
  </si>
  <si>
    <t>Headteacher/EYC</t>
  </si>
  <si>
    <t>Other teacher/nurse</t>
  </si>
  <si>
    <t>Senior Manager</t>
  </si>
  <si>
    <t>Non-senior manager</t>
  </si>
  <si>
    <t>Childminder assistants</t>
  </si>
  <si>
    <t>Source question: Excluding apprentices, how many of the paid staff involved in the delivery of your provision hold their highest UK Early Years or teaching related qualification at each of the following levels?</t>
  </si>
  <si>
    <t xml:space="preserve">Base: Group-based providers allocated to variant 2.  Childminder figures based on all childminders. Assistant figures based on childminders allocated to variant 1. See accompanying technical report for details of the variants. </t>
  </si>
  <si>
    <t>Female</t>
  </si>
  <si>
    <t>Male</t>
  </si>
  <si>
    <t xml:space="preserve">Source question:  How many of your paid staff/the paid staff involved in delivering your nursery provision excluding any apprentices, identify as… </t>
  </si>
  <si>
    <t xml:space="preserve">Base: School-based providers allocated to variant 1, group-based providers allocated to variant 2 and all childminders. See accompanying technical report for details of the variants. </t>
  </si>
  <si>
    <t>White British</t>
  </si>
  <si>
    <t>White Other</t>
  </si>
  <si>
    <t>Mixed</t>
  </si>
  <si>
    <t>Black</t>
  </si>
  <si>
    <t>Asian</t>
  </si>
  <si>
    <t>School-based provider</t>
  </si>
  <si>
    <t>Group-based provider</t>
  </si>
  <si>
    <t>Source question:  How many of your paid staff/the paid staff involved in delivering your nursery provision excluding any apprentices, belong to the following ethnic groups…</t>
  </si>
  <si>
    <t>25-39 years</t>
  </si>
  <si>
    <t>40-49 years</t>
  </si>
  <si>
    <t>50+ years</t>
  </si>
  <si>
    <t xml:space="preserve">Source question: What age band does [staff] fall into? </t>
  </si>
  <si>
    <t>Childminding assistants</t>
  </si>
  <si>
    <t xml:space="preserve">Source question: The next questions are about how much [staff] is paid. This is gross pay – so before tax and National Insurance is removed. </t>
  </si>
  <si>
    <t>Less than 1:3</t>
  </si>
  <si>
    <t>1:3</t>
  </si>
  <si>
    <t>More than 1:3</t>
  </si>
  <si>
    <t>Source question: What was your average staff to child ratio for children aged under 2 years old on [reference day]?</t>
  </si>
  <si>
    <t>Less than 1:4</t>
  </si>
  <si>
    <t>At least 1:4 but less than 1:6</t>
  </si>
  <si>
    <t>At least 1:6 but less than 1:8</t>
  </si>
  <si>
    <t>At least 1:8 but less than 1:10</t>
  </si>
  <si>
    <t>1:10 or more</t>
  </si>
  <si>
    <t>Source question: What was your average staff to child ratio for children aged 3 or 4 years old on [reference day]?</t>
  </si>
  <si>
    <t>Aware and have used the allowance at least once in the last year</t>
  </si>
  <si>
    <t>Aware but have not used the allowance in the last year</t>
  </si>
  <si>
    <t>Aware but not sure if the allowance was used in the last year</t>
  </si>
  <si>
    <t>Not aware</t>
  </si>
  <si>
    <t xml:space="preserve">Source question: The Early Years Foundation Stage (EYFS) framework allows providers to go below the statutory ratios under exceptional circumstances, provided the quality of care, safety and security of childcare is maintained. Were you aware of this? </t>
  </si>
  <si>
    <t xml:space="preserve">Base: School-based providers allocated to variant 2 and group-based providers allocated to variant 1 or 3. See accompanying technical report for details of the variants. </t>
  </si>
  <si>
    <t>Staff costs including wages, National Insurance payments and pension contributions</t>
  </si>
  <si>
    <t>Rent or mortgage payments</t>
  </si>
  <si>
    <t>Percentage of total costs</t>
  </si>
  <si>
    <t>Source question: How much do you spend on [cost item]? How much do you pay in [cost item]?</t>
  </si>
  <si>
    <t>15 hours free entitlement for 2-year-olds</t>
  </si>
  <si>
    <t>15 hours free entitlement for 3- to 4-year-olds</t>
  </si>
  <si>
    <t>30 hours free entitlement for 3- to 4-year-olds</t>
  </si>
  <si>
    <t>Throughout the year (both during and out of school term time)</t>
  </si>
  <si>
    <t>During school term time only</t>
  </si>
  <si>
    <t xml:space="preserve">Source question: Can parents use these funded hours… </t>
  </si>
  <si>
    <t>No restrictions (any time of day and for sessions of any length)</t>
  </si>
  <si>
    <t>Funded hours restricted in some way</t>
  </si>
  <si>
    <t>Source question: As long as places are available, can parents use these funded hours at any time of the day that you normally provide childcare?</t>
  </si>
  <si>
    <t>Proportion of providers signed up to receive TFC payments</t>
  </si>
  <si>
    <t xml:space="preserve">Source question: Has your provision signed up to receive Tax Free Childcare payments? </t>
  </si>
  <si>
    <t>Source question: For how many children in your setting are parents currently paying fees using Tax Free Childcare?</t>
  </si>
  <si>
    <t>Source question:  How many children registered with your provision/in your nursery/that you look after have Special Educational Needs or Disabilities?</t>
  </si>
  <si>
    <t>Minor Special Educational Needs or Disabilities</t>
  </si>
  <si>
    <t>Moderate Special Educational Needs or Disabilities</t>
  </si>
  <si>
    <t>Severe Special Educational Needs or Disabilities</t>
  </si>
  <si>
    <t>Source question:  Does your provision care for children with…</t>
  </si>
  <si>
    <t xml:space="preserve">Source question:  Over the past 12 months, have you provided support for parents to apply for an Education, Health and Care plan (EHC)? </t>
  </si>
  <si>
    <t>Colleague formally designated as a SENCO</t>
  </si>
  <si>
    <t>Access to an external SENCO</t>
  </si>
  <si>
    <t>No access to an internal or external SENCO</t>
  </si>
  <si>
    <t>Source question:  Do you have access to a SENCO/SENDCO</t>
  </si>
  <si>
    <t>Internal SENCO</t>
  </si>
  <si>
    <t>External SENCO</t>
  </si>
  <si>
    <t xml:space="preserve">Source question:  Does this/any of these internal SENCO/SENDCO(s) have any accredited qualifications to perform the role e.g. a Level 3 EY SENCO Award? </t>
  </si>
  <si>
    <t xml:space="preserve">Base: All providers allocated to variant 1 with access to a SENCO/SENDCO. See accompanying technical report for details of the variants. </t>
  </si>
  <si>
    <t>Source question: Apart from childminding, do you do any other paid jobs to supplement your income?</t>
  </si>
  <si>
    <t>Number of providers</t>
  </si>
  <si>
    <t xml:space="preserve">  Nursery class childcare settings</t>
  </si>
  <si>
    <t>Nursery class childcare settings</t>
  </si>
  <si>
    <t xml:space="preserve">Average number of children aged two
</t>
  </si>
  <si>
    <t>Proportion of apprentices at Level 5</t>
  </si>
  <si>
    <t>Mean hourly pay</t>
  </si>
  <si>
    <t>Median hourly pay</t>
  </si>
  <si>
    <t>Materials used in the course of childcare provision, such as books, toys or equipment</t>
  </si>
  <si>
    <t>Training costs such as classes, courses or materials</t>
  </si>
  <si>
    <t>Business rates payments</t>
  </si>
  <si>
    <t>Energy bills</t>
  </si>
  <si>
    <t>Cost of recruiting staff</t>
  </si>
  <si>
    <t>Other costs associated with delivering childcare provision</t>
  </si>
  <si>
    <t>-</t>
  </si>
  <si>
    <t>Level 3 or above</t>
  </si>
  <si>
    <t xml:space="preserve">  Voluntary group-based </t>
  </si>
  <si>
    <t xml:space="preserve">  Private group-based </t>
  </si>
  <si>
    <t xml:space="preserve">  Private group-based</t>
  </si>
  <si>
    <t xml:space="preserve">All providers </t>
  </si>
  <si>
    <t>Base: All providers with two-year-olds registered with their setting</t>
  </si>
  <si>
    <t>Definitions</t>
  </si>
  <si>
    <t>School-based providers</t>
  </si>
  <si>
    <t xml:space="preserve">Significance testing </t>
  </si>
  <si>
    <r>
      <rPr>
        <b/>
        <sz val="10"/>
        <color theme="1"/>
        <rFont val="Calibri"/>
        <family val="2"/>
        <scheme val="minor"/>
      </rPr>
      <t>Private group-based providers:</t>
    </r>
    <r>
      <rPr>
        <sz val="10"/>
        <color theme="1"/>
        <rFont val="Calibri"/>
        <family val="2"/>
        <scheme val="minor"/>
      </rPr>
      <t xml:space="preserve"> These are private companies and include employer-run childcare for employees.</t>
    </r>
  </si>
  <si>
    <r>
      <rPr>
        <b/>
        <sz val="10"/>
        <color theme="1"/>
        <rFont val="Calibri"/>
        <family val="2"/>
        <scheme val="minor"/>
      </rPr>
      <t>Voluntary group-based providers:</t>
    </r>
    <r>
      <rPr>
        <sz val="10"/>
        <color theme="1"/>
        <rFont val="Calibri"/>
        <family val="2"/>
        <scheme val="minor"/>
      </rPr>
      <t xml:space="preserve"> These are voluntary organisations, including community groups, charities, churches, or religious groups.</t>
    </r>
  </si>
  <si>
    <r>
      <t> </t>
    </r>
    <r>
      <rPr>
        <b/>
        <sz val="10"/>
        <color theme="1"/>
        <rFont val="Calibri"/>
        <family val="2"/>
        <scheme val="minor"/>
      </rPr>
      <t>Maintained nursery schools:</t>
    </r>
    <r>
      <rPr>
        <sz val="10"/>
        <color theme="1"/>
        <rFont val="Calibri"/>
        <family val="2"/>
        <scheme val="minor"/>
      </rPr>
      <t xml:space="preserve"> These are purpose-built maintained schools specifically for children in their early years and with a qualified teacher present.</t>
    </r>
  </si>
  <si>
    <t>Note:</t>
  </si>
  <si>
    <t>Source questions:</t>
  </si>
  <si>
    <r>
      <t> </t>
    </r>
    <r>
      <rPr>
        <b/>
        <sz val="10"/>
        <color theme="1"/>
        <rFont val="Calibri"/>
        <family val="2"/>
        <scheme val="minor"/>
      </rPr>
      <t>Nursery class childcare settings:</t>
    </r>
    <r>
      <rPr>
        <sz val="10"/>
        <color theme="1"/>
        <rFont val="Calibri"/>
        <family val="2"/>
        <scheme val="minor"/>
      </rPr>
      <t xml:space="preserve"> These are other maintained schools, and non-maintained schools, offering nursery provision. </t>
    </r>
  </si>
  <si>
    <t xml:space="preserve">Number of registered places </t>
  </si>
  <si>
    <t>Less than 1:5</t>
  </si>
  <si>
    <t>1:5</t>
  </si>
  <si>
    <t>More than 1:5</t>
  </si>
  <si>
    <t>Unweighted base (England)</t>
  </si>
  <si>
    <t>Regional unweighted bases</t>
  </si>
  <si>
    <t>Under 25 years</t>
  </si>
  <si>
    <t>Years: 2018, 2019, 2021, 2022, 2023 and 2024</t>
  </si>
  <si>
    <t>Table 1-1: Number of providers (2018, 2019, 2021, 2022, 2023 and 2024)</t>
  </si>
  <si>
    <t>Table 1-2: Number and proportion of providers by region (2024)</t>
  </si>
  <si>
    <t>P-value (2023 to 2024 change vs. no change)</t>
  </si>
  <si>
    <t>2023 to 2024</t>
  </si>
  <si>
    <t>Table 1-8: Average number of weeks providers expect to be open during the year (2024)</t>
  </si>
  <si>
    <t>Table 8-6: Proportion of providers with access to an internal or external SENCO (2024)</t>
  </si>
  <si>
    <t>Table 3-2: Proportion of childminders doing other jobs to supplement their incomes (2022, 2023 and 2024)</t>
  </si>
  <si>
    <t>Table 3-3: Proportion of childminders employing an assistant (2018, 2019, 2021, 2022, 2023 and 2024)</t>
  </si>
  <si>
    <t>Table 2-1: Number of registered places by region (2022,  2023 and 2024)</t>
  </si>
  <si>
    <t>Table 3-5: Proportion of childminders that are considering employing a childminding assistant (2022,  2023 and 2024)</t>
  </si>
  <si>
    <t>P-value (2022 to 2023 change vs. no change)</t>
  </si>
  <si>
    <t>Survey of Childcare and Early Years Providers 2024</t>
  </si>
  <si>
    <t>P-value (change from previous year vs. no change)</t>
  </si>
  <si>
    <t>P-value (2022 to 2023 change to mean vs. no change)</t>
  </si>
  <si>
    <t>P-value (2023 to 2024 change to mean vs. no change)</t>
  </si>
  <si>
    <t xml:space="preserve">Source question: How many, if any, 2 year olds receive Government-funded hours under the 15 hours Free Entitlement? </t>
  </si>
  <si>
    <t xml:space="preserve">Source question (2021-2023): Do any of the 3 or 4 year olds in your provision receive Government-funded hours under the universal 15 hours Free Entitlement? </t>
  </si>
  <si>
    <t xml:space="preserve">Source question (2024): How many, if any, of the 3 or 4 year olds receive Government-funded hours under the 15 hours Free Entitlement? </t>
  </si>
  <si>
    <t xml:space="preserve">Source question (2021-2023): Do any of the 2 year olds in your provision receive Government-funded hours under the 15 hours Free Entitlement? </t>
  </si>
  <si>
    <t xml:space="preserve">Source question (2024): How many, if any, 2 year olds receive Government-funded hours under the 15 hours Free Entitlement? </t>
  </si>
  <si>
    <t xml:space="preserve">Source question (2021-2023): Do any of the 3 or 4 year olds in your provision receive the extended 30 hours free entitlement? </t>
  </si>
  <si>
    <t xml:space="preserve">Source question (2024): How many, if any, of the 3 or 4 year olds receive the extended 30 hours Free Entitlement? </t>
  </si>
  <si>
    <t>Table 8-7: Proportion of providers with SENCOs with formal qualifications (2024)</t>
  </si>
  <si>
    <t>Table 7-1</t>
  </si>
  <si>
    <t>Table 7-3</t>
  </si>
  <si>
    <t>Table 7-5</t>
  </si>
  <si>
    <t>Table 5-4</t>
  </si>
  <si>
    <t>Table 4-14</t>
  </si>
  <si>
    <t>Source question:  How many children registered with your provision have an Education, Health and Care plan?</t>
  </si>
  <si>
    <t>Table 4-3: Average number of paid staff per provider (2018, 2019, 2021, 2022, 2023 and 2024)</t>
  </si>
  <si>
    <t>Table 4-2: Total number of paid staff by region (2018, 2019, 2021, 2022,  2023 and 2024)</t>
  </si>
  <si>
    <t>Table 4-1: Total number of paid staff (2018, 2019, 2021, 2022, 2023 and 2024)</t>
  </si>
  <si>
    <t xml:space="preserve">Number of registered nursery places/registered places: How many children are you allowed to look after in your [provision type] at one time?  </t>
  </si>
  <si>
    <t>Number of registered childminder places in 2022 and 2024: How many places for children under the age of 8 have you personally got registered with Ofsted?</t>
  </si>
  <si>
    <t>Number of registered childminder places in 2023: How many children are you allowed to look after at one time?</t>
  </si>
  <si>
    <t>Unweighted Base (number of other childminders if working with at least one other childminder)</t>
  </si>
  <si>
    <t>All providers excluding childminders</t>
  </si>
  <si>
    <t>Level 6 or higher</t>
  </si>
  <si>
    <t>Childminding staff</t>
  </si>
  <si>
    <t xml:space="preserve">All group-based providers </t>
  </si>
  <si>
    <t>Group-based providers</t>
  </si>
  <si>
    <t xml:space="preserve">  Voluntary group-based</t>
  </si>
  <si>
    <t>All childminders</t>
  </si>
  <si>
    <t>Table 2-4A</t>
  </si>
  <si>
    <t>Table 2-4B</t>
  </si>
  <si>
    <t>Nursery</t>
  </si>
  <si>
    <t>Unweighed base</t>
  </si>
  <si>
    <t>2022 to 2024</t>
  </si>
  <si>
    <t xml:space="preserve">Source question: Is [provider name] part of a chain? </t>
  </si>
  <si>
    <t>Notes and definitions</t>
  </si>
  <si>
    <t>Symbols used in the tables</t>
  </si>
  <si>
    <t>Figures that are not applicable are shown as "-".  Level 5 apprenticeships, for instance, are relatively new, and information about these apprenticeships only began being collected on the 2023 Survey.  Therefore, in Table 4-7 ("The proportion of apprentices employed on different levels of apprenticeship"), the proportion of Level 5 apprentices in 2021 and 2022 is shown as "-".</t>
  </si>
  <si>
    <t>"Other group-based providers" are separately identified in a small number of the tables (Table 1-1, Table 1-2 and Table 1-3).</t>
  </si>
  <si>
    <t>In other tables, they are not shown separately, but are included in the "all group-based providers" total.  In these tables, "private group-based provider" and "voluntary group-based provider" figures do not add up to the "all group-based provider" total.</t>
  </si>
  <si>
    <t>The two types of school-based provider included in these tables are:</t>
  </si>
  <si>
    <t>Providers were asked to include children with and without formal support in place, as well as those whose needs had not yet been formally identified but who their staff had identified as potentially having SEND.</t>
  </si>
  <si>
    <r>
      <t xml:space="preserve">Statutory staff:child ratios: </t>
    </r>
    <r>
      <rPr>
        <sz val="10"/>
        <color theme="1"/>
        <rFont val="Calibri"/>
        <family val="2"/>
        <scheme val="minor"/>
      </rPr>
      <t>Registered early years and childcare settings have to operate at minimum staff to child ratios.  These ratios vary, depending on the age of the children and qualification levels of the staff.</t>
    </r>
  </si>
  <si>
    <t>In other words, any differences observed are sufficiently large that there is no more than a 5% probability of them occurring by chance rather than as a result of genuine differences between the two years.</t>
  </si>
  <si>
    <t>Survey variants</t>
  </si>
  <si>
    <t>There are a "core" set of questions, which are included in all variants of the Survey.  Other questions are only included in certain variants.</t>
  </si>
  <si>
    <t>The Technical Report accompanying this report describes which questions are asked in the different variants of the Survey, and how many providers completed each variant.</t>
  </si>
  <si>
    <t>Time series</t>
  </si>
  <si>
    <t>Although the Survey of Childcare and Early Years Providers has been running since 1998, significant changes to the content of the Survey were made in 2016, and to the coverage of the Survey in 2019.</t>
  </si>
  <si>
    <t>The earliest data that can be compared with the current Survey are from 2018.  Where available, and appropriate, these figures have been shown in the tables.  The Survey was not run in 2020.</t>
  </si>
  <si>
    <t>Survey coverage</t>
  </si>
  <si>
    <t>For some of the figures in these tables, for instance the number of registered childcare providers (Table 1-1) and the number of registered childcare places (Table 2-1), other sources of data are available.</t>
  </si>
  <si>
    <t>For school-based providers, figures are collected on the Annual School Census and published by DfE on "Explore Education Statistics".</t>
  </si>
  <si>
    <t>The tables refer to childcare provision in England.</t>
  </si>
  <si>
    <r>
      <rPr>
        <b/>
        <sz val="10"/>
        <color theme="1"/>
        <rFont val="Calibri"/>
        <family val="2"/>
        <scheme val="minor"/>
      </rPr>
      <t>Childminders</t>
    </r>
    <r>
      <rPr>
        <sz val="10"/>
        <color theme="1"/>
        <rFont val="Calibri"/>
        <family val="2"/>
        <scheme val="minor"/>
      </rPr>
      <t xml:space="preserve">: Ofsted-registered childminders providing early years childcare and operating on domestic settings.  Childminders registered with a childminder agency are not included in the Survey. </t>
    </r>
  </si>
  <si>
    <t>Childcare providers and inspections: management information</t>
  </si>
  <si>
    <t>Table 7-4: Proportion of providers looking after children funded under the 30-hour entitlement for  3- and 4-year-old children (2021, 2022, 2023 and 2024)</t>
  </si>
  <si>
    <t>Table 7-1: Proportion of providers looking after children funded under the 15-hour entitlement for 2-year-olds (2021, 2022, 2023, and 2024)</t>
  </si>
  <si>
    <t>Table 7-3: Proportion of providers looking after children funded under the 15-hour entitlement for 3- to 4-year-olds (2021, 2022, 2023 and 2024)</t>
  </si>
  <si>
    <t>Table 7-5: Proportion of providers where parents can use funded hours throughout the year, by entitlement (2024)</t>
  </si>
  <si>
    <t>Table 7-6: Proportion of providers where parents can use funded hours throughout the day, by entitlement (2024)</t>
  </si>
  <si>
    <t>Table 7-7: Proportion of providers signed up to receive Tax-Free Childcare payments (2018, 2019, 2021, 2022, 2023 and 2024)</t>
  </si>
  <si>
    <t>Table 7-8: Proportion and average number of children with parents paying fees using TFC (2024)</t>
  </si>
  <si>
    <t>Geographical coverage</t>
  </si>
  <si>
    <r>
      <t xml:space="preserve">Group-based providers: </t>
    </r>
    <r>
      <rPr>
        <sz val="10"/>
        <color theme="1"/>
        <rFont val="Calibri"/>
        <family val="2"/>
        <scheme val="minor"/>
      </rPr>
      <t>These are other childcare providers (such as playgroups and day nurseries) operating on non-domestic premises.</t>
    </r>
  </si>
  <si>
    <t>The two main types of group-based providers covered by the survey are:</t>
  </si>
  <si>
    <t xml:space="preserve">There are a smaller number of “other group-based providers” (run by, for instance, colleges, local authorities, “private not-for-profit” organisations etc.) </t>
  </si>
  <si>
    <t>"Core" and "short" surveys</t>
  </si>
  <si>
    <t>Statistics based on an unweighted base (survey sample size) of fewer than 10 providers are omitted from the tables and replaced with an asterisk (*) while those with unweighted bases of between 10 and 29 providers are presented in italic and bold font and should be treated with caution.</t>
  </si>
  <si>
    <t>Table 1-9 (Mean opening hours)</t>
  </si>
  <si>
    <r>
      <t xml:space="preserve">Most of the tables in this spreadsheet are based on responses received to just the "core" survey.  Several, however, are based on responses received to both the "core" </t>
    </r>
    <r>
      <rPr>
        <u/>
        <sz val="10"/>
        <color theme="1"/>
        <rFont val="Calibri"/>
        <family val="2"/>
        <scheme val="minor"/>
      </rPr>
      <t>and</t>
    </r>
    <r>
      <rPr>
        <sz val="10"/>
        <color theme="1"/>
        <rFont val="Calibri"/>
        <family val="2"/>
        <scheme val="minor"/>
      </rPr>
      <t xml:space="preserve"> "short" surveys:</t>
    </r>
  </si>
  <si>
    <t>Table 1-1 (number of providers), T1-2 (number of providers by region) and T1-3 (number of providers by deprivation band)</t>
  </si>
  <si>
    <t>Table 1-8 (Average number of weeks providers expect to be open during the year)</t>
  </si>
  <si>
    <t>1. See "notes and definitions" for an explanation of the figures in this table, including definitions of the different provider types.</t>
  </si>
  <si>
    <t>There has been a bigger change, however, in estimates of the number of "private" and "voluntary" group-based providers.  Although they were allocated to the "core" and "short" versions of the survey randomly, "voluntary" group-based providers</t>
  </si>
  <si>
    <t>made up a bigger share of responses to the "short" version of the 2023 survey than they did the "core" version of the survey.  As a result, when based on both the "core" and "short" versions of the 2023 survey, the estimated number</t>
  </si>
  <si>
    <t>In many of the tables, the statistical significance of differences between 2022 and 2023 figures and 2023 and 2024 figures (compared to no difference) have been tested and illustrated using a p-value.</t>
  </si>
  <si>
    <t>If a p-value is less than 0.05, and shown in bold font, this means that changes between these years are statistically significant at the 5% significance level.</t>
  </si>
  <si>
    <t>In order to reduce the time burden of completing the Survey, while still ensuring a large enough response to enable detailed analysis, the Survey is split into a small number of "variants".</t>
  </si>
  <si>
    <t>In these situations, figures for 2024 cannot be compared with those for earlier years and so only statistics for 2024 are shown in the tables.  Where appropriate, this has been explained in footnotes to the tables.</t>
  </si>
  <si>
    <r>
      <t xml:space="preserve">The figures in these tables refer to childcare providers that look after at least one pre-school child aged 0-4.  Providers that only run reception provision or "wrap-around" (before-school and after-school) childcare to </t>
    </r>
    <r>
      <rPr>
        <u/>
        <sz val="10"/>
        <color theme="1"/>
        <rFont val="Calibri"/>
        <family val="2"/>
        <scheme val="minor"/>
      </rPr>
      <t>school-age</t>
    </r>
    <r>
      <rPr>
        <sz val="10"/>
        <color theme="1"/>
        <rFont val="Calibri"/>
        <family val="2"/>
        <scheme val="minor"/>
      </rPr>
      <t xml:space="preserve"> children are excluded.</t>
    </r>
  </si>
  <si>
    <t>There are slight differences between the sets of figures. Ofsted, for instance, report the number of registered childcare places recorded during inspections, which take place every few years, while the Survey asks providers for an up-to-date figure for the number of places that they have registered with Ofsted.</t>
  </si>
  <si>
    <t>Comparisons with other sources</t>
  </si>
  <si>
    <r>
      <t xml:space="preserve">When figures from the 2023 survey were published in December 2023, Table 1-1 (number of providers) was based on response received to just the "core" survey.  In this year's tables, figures for 2023 have been revised - these (like 2024 figures) are now based on responses to that year's "core" </t>
    </r>
    <r>
      <rPr>
        <u/>
        <sz val="10"/>
        <color theme="1"/>
        <rFont val="Calibri"/>
        <family val="2"/>
        <scheme val="minor"/>
      </rPr>
      <t>and</t>
    </r>
    <r>
      <rPr>
        <sz val="10"/>
        <color theme="1"/>
        <rFont val="Calibri"/>
        <family val="2"/>
        <scheme val="minor"/>
      </rPr>
      <t xml:space="preserve"> "short" surveys.</t>
    </r>
  </si>
  <si>
    <t>Overall, the 2023 figures in Table 1-1 only show a small change compared with the figures published in December 2023.  Estimates of the number of school-based providers and childminders in 2023 have both increased by 0.4% while estimates of the number of group-based providers have increased by 0.1%.</t>
  </si>
  <si>
    <t>Minimum staff to child ratios for 2 year old children changed in September 2023, to 1:5.  When fieldwork for the 2024 survey took place these new statutory ratios had been introduced.  When fieldwork for the 2023 survey took place (between April and July 2023) the minimum staff to child ratio for 2 year old children was 1:4.</t>
  </si>
  <si>
    <t>Details of the statutory "ratios" for other age-groups are provided on Explore Education Statistics.</t>
  </si>
  <si>
    <r>
      <t xml:space="preserve">Free entitlement funding: </t>
    </r>
    <r>
      <rPr>
        <sz val="10"/>
        <color theme="1"/>
        <rFont val="Calibri"/>
        <family val="2"/>
        <scheme val="minor"/>
      </rPr>
      <t>The Government funds free childcare for eligible parents of children aged between 9 months and 4 years.  The number of providers looking after children funded in this way are reported in these tables while tables in the "fees and funding rates" spreadsheet show the average hourly funding rates paid to providers by their local authorities.</t>
    </r>
  </si>
  <si>
    <r>
      <t>More details of the different "entitlements" are provided on Explore Education Statistics.  In particular, eligibility for "entitlement" funding is being expanded.  Fieldwork for the 2024 survey took place</t>
    </r>
    <r>
      <rPr>
        <u/>
        <sz val="10"/>
        <color theme="1"/>
        <rFont val="Calibri"/>
        <family val="2"/>
        <scheme val="minor"/>
      </rPr>
      <t xml:space="preserve"> after</t>
    </r>
    <r>
      <rPr>
        <sz val="10"/>
        <color theme="1"/>
        <rFont val="Calibri"/>
        <family val="2"/>
        <scheme val="minor"/>
      </rPr>
      <t xml:space="preserve"> the first wave of</t>
    </r>
  </si>
  <si>
    <t>For group-based providers and childminders, figures are available from Ofsted's childcare registers and published on their website: https://www.gov.uk/government/collections/early-years-and-childcare-statistics</t>
  </si>
  <si>
    <r>
      <t xml:space="preserve">Childminders, in particular, may be registered on Ofsted's Early Years Register (thereby </t>
    </r>
    <r>
      <rPr>
        <u/>
        <sz val="10"/>
        <color theme="1"/>
        <rFont val="Calibri"/>
        <family val="2"/>
        <scheme val="minor"/>
      </rPr>
      <t>allowing</t>
    </r>
    <r>
      <rPr>
        <sz val="10"/>
        <color theme="1"/>
        <rFont val="Calibri"/>
        <family val="2"/>
        <scheme val="minor"/>
      </rPr>
      <t xml:space="preserve"> them to look after pre-school children) but not have any pre-school children </t>
    </r>
    <r>
      <rPr>
        <u/>
        <sz val="10"/>
        <color theme="1"/>
        <rFont val="Calibri"/>
        <family val="2"/>
        <scheme val="minor"/>
      </rPr>
      <t>attend</t>
    </r>
    <r>
      <rPr>
        <sz val="10"/>
        <color theme="1"/>
        <rFont val="Calibri"/>
        <family val="2"/>
        <scheme val="minor"/>
      </rPr>
      <t xml:space="preserve"> them at the time of the Survey.</t>
    </r>
  </si>
  <si>
    <t>2. This table shows the proportion of providers that are part of a chain of providers, broken down by the size of the chain that they are part of.</t>
  </si>
  <si>
    <t>So, for instance, in 2024, 16% of group-based providers that were part of a chain were in a chain of 101 or more providers.</t>
  </si>
  <si>
    <t>3. No "p-value" is shown for the change between 2023 and 2024 in the proportion of voluntary group-based providers that are part of a chain of 101 or more providers.</t>
  </si>
  <si>
    <t>This is because, unlike the median, the mean is skewed by a small number of chains with a very large number of providers.</t>
  </si>
  <si>
    <t>This is because no voluntary group-based providers were part of a chain of 101 or more providers, either in 2023 or 2024.</t>
  </si>
  <si>
    <t>On a typical weekday, how many hours is your setting currently open for?</t>
  </si>
  <si>
    <t>Table 2-5: Proportion of providers with spare full-day places by day of the week (2024)</t>
  </si>
  <si>
    <t>Table 2-6: Proportion of available full-day places that are spare capacity by day of the week (2024)</t>
  </si>
  <si>
    <t>Table 2-7: Proportion of available full-day places that are spare capacity by region (2024)</t>
  </si>
  <si>
    <t>Table 2-9: Total number of spare full-day places by day of the week (2024)</t>
  </si>
  <si>
    <t>Table 4-4: Proportion of providers employing temporary staff and total number of temporary staff (school-based providers and group-based providers) (2021, 2022, 2023 and 2024)</t>
  </si>
  <si>
    <t>Table 4-5: Proportion of providers employing volunteers and total number of volunteers (school-based providers and group-based providers) (2021, 2022, 2023 and 2024)</t>
  </si>
  <si>
    <t>Table 4-6: Proportion of providers employing apprentices and total number of apprentices (school-based providers and group-based providers) (2021, 2022, 2023 and 2024)</t>
  </si>
  <si>
    <t>Table 4-7: Proportion of apprentices employed on each level of apprenticeship (school-based providers and group-based providers) (2021, 2022, 2023 and 2024)</t>
  </si>
  <si>
    <t>Table 4-8: Number of staff recruited in the last 12 months (total in England and average per provider) (school-based providers and group-based providers) (2024)</t>
  </si>
  <si>
    <t>Table 4-9: Number of staff leaving in the last 12 months (total in England and average per provider) (school-based providers and group-based providers) (2024)</t>
  </si>
  <si>
    <t>Table 4-10: Turnover rate (2024) (school-based providers and group-based providers)</t>
  </si>
  <si>
    <t>Table 5-3: Staff:child ratios for 3 to 4 year olds (school-based providers and group-based providers) (2021, 2022, 2023 and 2024)</t>
  </si>
  <si>
    <t>Table 8-3: Number and proportion of children with an Education, Health and Care Plan (Total and average per provider) (2024)</t>
  </si>
  <si>
    <t>Table 8-5: Proportion of providers providing support to help parents apply for an Education, Health and Care plan (2024)</t>
  </si>
  <si>
    <t>Proportion of providers where at least one staff member has formal qualifications related to SEND</t>
  </si>
  <si>
    <t>Proportion of providers where no staff have formal qualifications, but at least one staff member has informal qualifications related to SEND</t>
  </si>
  <si>
    <t>Proportion of providers where no staff have formal qualifications, but at least one staff member is working towards an accredited or informal qualification related to SEND</t>
  </si>
  <si>
    <t>Proportion of providers where no staff with formal qualifications and no staff are working towards an accredited or informal qualification related to SEND</t>
  </si>
  <si>
    <t>Nursery provision run solely by the school</t>
  </si>
  <si>
    <t>Nursery provision run either in partnership with, or solely by, another provider</t>
  </si>
  <si>
    <t>Average number of pre-school children aged three and four</t>
  </si>
  <si>
    <t>4. Figures for childminders exclude those registered with a Childminding Agency.  On 30 June 2024 there were 1,320 of these.  For more information, see Ofsted statistics:</t>
  </si>
  <si>
    <t>2. Figures for 2023 and 2024 are based on responses to both the "core" and "short" versions of the survey.  Figures for 2022 and earlier years are based on responses to just the "core"</t>
  </si>
  <si>
    <t>Table 1-3: Number and proportion of providers by deprivation band (2024)</t>
  </si>
  <si>
    <t>2. "Proportion" figures show the proportion of providers in each region broken down by provider type.</t>
  </si>
  <si>
    <t>2. "Proportion" figures show the proportion of providers in each deprivation band broken down by provider type.</t>
  </si>
  <si>
    <t>Table 1-4: Number of providers running nursery provision in partnership with other providers (school-based providers) (2022, 2023 and 2024)</t>
  </si>
  <si>
    <r>
      <t xml:space="preserve">or private sector provider" etc.  Due to small sample sizes, this year's table only shows estimates of the number of providers running nursery provision in partnership with </t>
    </r>
    <r>
      <rPr>
        <u/>
        <sz val="10"/>
        <color theme="1"/>
        <rFont val="Calibri"/>
        <family val="2"/>
        <scheme val="minor"/>
      </rPr>
      <t>any</t>
    </r>
    <r>
      <rPr>
        <sz val="10"/>
        <color theme="1"/>
        <rFont val="Calibri"/>
        <family val="2"/>
        <scheme val="minor"/>
      </rPr>
      <t xml:space="preserve"> other provider.</t>
    </r>
  </si>
  <si>
    <t>2. Tables published in 2022 and 2023 showed a breakdown of the "other" providers that nursery provision was run in partnership with e.g. "with another school", "with another voluntary, community</t>
  </si>
  <si>
    <t>2. Due to differences between the way that the survey was completed in 2023 and the way that previous years'</t>
  </si>
  <si>
    <t>Table 1-5: Number and proportion of providers that are part of a chain (group-based providers) (2023 and 2024)</t>
  </si>
  <si>
    <t>surveys were completed, figures in this table cannot be compared with those for previous years.</t>
  </si>
  <si>
    <t>Mean chain size</t>
  </si>
  <si>
    <t>Median chain size</t>
  </si>
  <si>
    <t>Number of providers in chain</t>
  </si>
  <si>
    <t>This does not, however, mean that 16% of chains have 101 or more providers.</t>
  </si>
  <si>
    <t>Source question: How many weeks would you expect to be open in the current academic year?</t>
  </si>
  <si>
    <t xml:space="preserve">2. A very small number of providers are open during school holidays only, therefore totals might not sum to exactly 100%. </t>
  </si>
  <si>
    <t xml:space="preserve">Source questions: </t>
  </si>
  <si>
    <t xml:space="preserve">What time did your provision start on that [REFERENCE DAY]? What time did your provision finish on that [REFERENCE DAY]? </t>
  </si>
  <si>
    <r>
      <t xml:space="preserve">2. "Year" refers to the </t>
    </r>
    <r>
      <rPr>
        <u/>
        <sz val="10"/>
        <color theme="1"/>
        <rFont val="Calibri"/>
        <family val="2"/>
        <scheme val="minor"/>
      </rPr>
      <t>current academic year</t>
    </r>
    <r>
      <rPr>
        <sz val="10"/>
        <color theme="1"/>
        <rFont val="Calibri"/>
        <family val="2"/>
        <scheme val="minor"/>
      </rPr>
      <t xml:space="preserve"> (in the 2024 Survey, this is the academic year that started in September 2023).</t>
    </r>
  </si>
  <si>
    <t>Table 1-9: Distribution of childcare provider opening and closing times and mean opening hours (2024)</t>
  </si>
  <si>
    <t>3. The number of registered childminder places in 2023 is not directly comparable with figures for 2022 and 2024.  In the 2023 Survey, childminders were asked "How many children are you allowed to look after at one time?"</t>
  </si>
  <si>
    <t>Percentage of registered children - children aged two</t>
  </si>
  <si>
    <t>Percentage of registered children - pre-school children aged three and four</t>
  </si>
  <si>
    <t>Table 2-3: Average number of registered children per provider by age group (2022,  2023 and 2024)</t>
  </si>
  <si>
    <t>Percentage of registered children - children aged under two</t>
  </si>
  <si>
    <t xml:space="preserve">Average number of children aged under two
</t>
  </si>
  <si>
    <t xml:space="preserve">Source question: Of the children you currently have registered, how many are aged…? </t>
  </si>
  <si>
    <t>Total booked full-day places</t>
  </si>
  <si>
    <t>Table 2-4A: Total booked full-day places and average booked full-day places per provider (2019, 2021, 2022,  2023 and 2024)</t>
  </si>
  <si>
    <t>Mean number of registered children aged under two</t>
  </si>
  <si>
    <t>Mean number of registered children aged two</t>
  </si>
  <si>
    <t>Mean number of registered pre-school children aged three and four</t>
  </si>
  <si>
    <t>Table 1-6: Proportion of providers that are a part of a chain by chain size, and average chain size (group-based providers) (2023 and 2024)</t>
  </si>
  <si>
    <t>Mean weeks</t>
  </si>
  <si>
    <t>Median weeks</t>
  </si>
  <si>
    <t>Total registered places</t>
  </si>
  <si>
    <t>Mean registered places per provider</t>
  </si>
  <si>
    <t>Table 1-7: Number and proportion of providers providing care during term-time only, and the number and proportion providing care during both term-time and school holidays (2024)</t>
  </si>
  <si>
    <t>Term-time only</t>
  </si>
  <si>
    <t>Number</t>
  </si>
  <si>
    <t>Mean booked full-day places per provider</t>
  </si>
  <si>
    <t>Total booked places</t>
  </si>
  <si>
    <t>Mean booked places</t>
  </si>
  <si>
    <t>Table 2-4B: Total booked morning and afernoon places and average booked morning and afternoon places per provider (2024)</t>
  </si>
  <si>
    <r>
      <t xml:space="preserve">2. These figures refer to the number of registered </t>
    </r>
    <r>
      <rPr>
        <u/>
        <sz val="10"/>
        <color theme="1"/>
        <rFont val="Calibri"/>
        <family val="2"/>
        <scheme val="minor"/>
      </rPr>
      <t>places</t>
    </r>
    <r>
      <rPr>
        <sz val="10"/>
        <color theme="1"/>
        <rFont val="Calibri"/>
        <family val="2"/>
        <scheme val="minor"/>
      </rPr>
      <t xml:space="preserve"> that childcare providers have i.e. the number of children that are allowed to attend at one time, as opposed to the number of registered </t>
    </r>
    <r>
      <rPr>
        <u/>
        <sz val="10"/>
        <color theme="1"/>
        <rFont val="Calibri"/>
        <family val="2"/>
        <scheme val="minor"/>
      </rPr>
      <t>children</t>
    </r>
    <r>
      <rPr>
        <sz val="10"/>
        <color theme="1"/>
        <rFont val="Calibri"/>
        <family val="2"/>
        <scheme val="minor"/>
      </rPr>
      <t xml:space="preserve"> that they have i.e. the number of children "on the providers' books".</t>
    </r>
  </si>
  <si>
    <r>
      <t xml:space="preserve">3. "Booked places" refers to the number of children </t>
    </r>
    <r>
      <rPr>
        <u/>
        <sz val="10"/>
        <color theme="1"/>
        <rFont val="Calibri"/>
        <family val="2"/>
        <scheme val="minor"/>
      </rPr>
      <t>booked to attend</t>
    </r>
    <r>
      <rPr>
        <sz val="10"/>
        <color theme="1"/>
        <rFont val="Calibri"/>
        <family val="2"/>
        <scheme val="minor"/>
      </rPr>
      <t xml:space="preserve"> the provider on the reference day rather than either the number of </t>
    </r>
    <r>
      <rPr>
        <u/>
        <sz val="10"/>
        <color theme="1"/>
        <rFont val="Calibri"/>
        <family val="2"/>
        <scheme val="minor"/>
      </rPr>
      <t>registered</t>
    </r>
    <r>
      <rPr>
        <sz val="10"/>
        <color theme="1"/>
        <rFont val="Calibri"/>
        <family val="2"/>
        <scheme val="minor"/>
      </rPr>
      <t xml:space="preserve"> places at the provider i.e. the number of children that are allowed to attend at one time</t>
    </r>
  </si>
  <si>
    <t>or the number of registered children at the provider i.e. the number of children "on the provider's books".  It includes children who were booked to attend but absent due to illness or some other reason.</t>
  </si>
  <si>
    <r>
      <t xml:space="preserve">2. "Booked places" refers to the number of children </t>
    </r>
    <r>
      <rPr>
        <u/>
        <sz val="10"/>
        <color theme="1"/>
        <rFont val="Calibri"/>
        <family val="2"/>
        <scheme val="minor"/>
      </rPr>
      <t>booked to attend</t>
    </r>
    <r>
      <rPr>
        <sz val="10"/>
        <color theme="1"/>
        <rFont val="Calibri"/>
        <family val="2"/>
        <scheme val="minor"/>
      </rPr>
      <t xml:space="preserve"> the provider on the reference day rather than either the number of </t>
    </r>
    <r>
      <rPr>
        <u/>
        <sz val="10"/>
        <color theme="1"/>
        <rFont val="Calibri"/>
        <family val="2"/>
        <scheme val="minor"/>
      </rPr>
      <t>registered</t>
    </r>
    <r>
      <rPr>
        <sz val="10"/>
        <color theme="1"/>
        <rFont val="Calibri"/>
        <family val="2"/>
        <scheme val="minor"/>
      </rPr>
      <t xml:space="preserve"> places at the provider i.e. the number of children that are allowed to attend at one time</t>
    </r>
  </si>
  <si>
    <r>
      <t xml:space="preserve">4. "Mean booked morning places" and "mean booked afternoon places" are the mean number of places </t>
    </r>
    <r>
      <rPr>
        <u/>
        <sz val="10"/>
        <color theme="1"/>
        <rFont val="Calibri"/>
        <family val="2"/>
        <scheme val="minor"/>
      </rPr>
      <t>at providers who run morning-only and afternoon-only sessions.</t>
    </r>
  </si>
  <si>
    <r>
      <t xml:space="preserve">or the number of registered </t>
    </r>
    <r>
      <rPr>
        <u/>
        <sz val="10"/>
        <color theme="1"/>
        <rFont val="Calibri"/>
        <family val="2"/>
        <scheme val="minor"/>
      </rPr>
      <t>children</t>
    </r>
    <r>
      <rPr>
        <sz val="10"/>
        <color theme="1"/>
        <rFont val="Calibri"/>
        <family val="2"/>
        <scheme val="minor"/>
      </rPr>
      <t xml:space="preserve"> at the provider i.e. the number of children "on the provider's books".  It includes children who were booked to attend but absent due to illness or some other reason.</t>
    </r>
  </si>
  <si>
    <t>School-based providers: How many, if any, extra children that needed “full-day” care would your nursery have been willing and able to take on that day?</t>
  </si>
  <si>
    <t>Group-based providers: How many, if any, extra children that needed “full-day” care would you have been willing and able to take on that day?</t>
  </si>
  <si>
    <t>Childminders: How many, if any, extra under school-aged children that needed childcare throughout the whole day would you have been willing and able to take on that day</t>
  </si>
  <si>
    <t xml:space="preserve">School-based providers and group-based providers: How many children are you allowed to look after in your [provision type] at one time?  </t>
  </si>
  <si>
    <t>Source question:</t>
  </si>
  <si>
    <t>School-based providers: How many under school-aged children were booked/scheduled to attend your nursery's full-day care on that [reference day]?</t>
  </si>
  <si>
    <t>Group-based providers: How many under school-aged children were booked/scheduled to attend your full-day care on that [reference day]?</t>
  </si>
  <si>
    <t>Childminders: How many different under school-aged children were booked to attend your childminding provision on that [REFERENCE_DAY]</t>
  </si>
  <si>
    <t>Registered places, registered children and booked places:</t>
  </si>
  <si>
    <r>
      <rPr>
        <b/>
        <sz val="10"/>
        <color theme="1"/>
        <rFont val="Calibri"/>
        <family val="2"/>
        <scheme val="minor"/>
      </rPr>
      <t>Registered places</t>
    </r>
    <r>
      <rPr>
        <sz val="10"/>
        <color theme="1"/>
        <rFont val="Calibri"/>
        <family val="2"/>
        <scheme val="minor"/>
      </rPr>
      <t>: The number of children that are allowed to attend a childcare provider at one time.</t>
    </r>
  </si>
  <si>
    <t>3. See "note 3" to Table 2-5 for an explanation of why spare morning and afternoon places are not shown in this year's tables.</t>
  </si>
  <si>
    <r>
      <t xml:space="preserve">2. For school-based providers and group-based providers, this table shows the proportion of full-day places at providers </t>
    </r>
    <r>
      <rPr>
        <u/>
        <sz val="10"/>
        <color theme="1"/>
        <rFont val="Calibri"/>
        <family val="2"/>
        <scheme val="minor"/>
      </rPr>
      <t xml:space="preserve">who ran full-day care on the reference day </t>
    </r>
    <r>
      <rPr>
        <sz val="10"/>
        <color theme="1"/>
        <rFont val="Calibri"/>
        <family val="2"/>
        <scheme val="minor"/>
      </rPr>
      <t xml:space="preserve">that were spare (including providers that had no spare capacity).  For childminders it shows the proportion of places at </t>
    </r>
    <r>
      <rPr>
        <u/>
        <sz val="10"/>
        <color theme="1"/>
        <rFont val="Calibri"/>
        <family val="2"/>
        <scheme val="minor"/>
      </rPr>
      <t>all</t>
    </r>
    <r>
      <rPr>
        <sz val="10"/>
        <color theme="1"/>
        <rFont val="Calibri"/>
        <family val="2"/>
        <scheme val="minor"/>
      </rPr>
      <t xml:space="preserve"> childminders who offered care on the reference day that were spare.</t>
    </r>
  </si>
  <si>
    <r>
      <t xml:space="preserve">2. For school-based providers and group-based providers, this table shows the mean number of full-day places at providers who </t>
    </r>
    <r>
      <rPr>
        <u/>
        <sz val="10"/>
        <color theme="1"/>
        <rFont val="Calibri"/>
        <family val="2"/>
        <scheme val="minor"/>
      </rPr>
      <t xml:space="preserve">ran full-day care on the reference day </t>
    </r>
    <r>
      <rPr>
        <sz val="10"/>
        <color theme="1"/>
        <rFont val="Calibri"/>
        <family val="2"/>
        <scheme val="minor"/>
      </rPr>
      <t xml:space="preserve">that were spare (including providers that had no spare places).  For childminders it shows the mean number of places at </t>
    </r>
    <r>
      <rPr>
        <u/>
        <sz val="10"/>
        <color theme="1"/>
        <rFont val="Calibri"/>
        <family val="2"/>
        <scheme val="minor"/>
      </rPr>
      <t>all</t>
    </r>
    <r>
      <rPr>
        <sz val="10"/>
        <color theme="1"/>
        <rFont val="Calibri"/>
        <family val="2"/>
        <scheme val="minor"/>
      </rPr>
      <t xml:space="preserve"> childminders who offered care on the reference day that were spare.</t>
    </r>
  </si>
  <si>
    <t>Table 3-1: Number of booked places at childminders that were for their own child/children (per childminder) (2024)</t>
  </si>
  <si>
    <t>1. See "notes and definitions" for an explanation of the figures in this table, including descriptions of "P-values"</t>
  </si>
  <si>
    <t>Proportion of childminders employing an assistant</t>
  </si>
  <si>
    <t>Table 3-4: Proportion of childminders working with other registered childminders and average number of other childminders (2022, 2023 and 2024)</t>
  </si>
  <si>
    <t xml:space="preserve">Base: All childminders without an assistant and allocated to variant 1 of the Survey. See accompanying technical report for details of the variants. </t>
  </si>
  <si>
    <t>3. "Childminding staff" refers to childminders and their assistants</t>
  </si>
  <si>
    <t xml:space="preserve">Base: All childminders allocated to variant 1 of the survey. See accompanying technical report for details of the variants. </t>
  </si>
  <si>
    <t>Number of years worked in the role</t>
  </si>
  <si>
    <t>Base: All school-based providers and group-based providers</t>
  </si>
  <si>
    <t>Base: All group-based providers that are part of a chain</t>
  </si>
  <si>
    <t xml:space="preserve">Base: All childminders allocated to variant 3 of the survey. See accompanying Technical Report for details of the variants. </t>
  </si>
  <si>
    <t>3. Mean numbers of staff in 2022, 2023 and 2024 are reported to 1 decimal place.  Mean number of staff figures for 2018, 2019 and 2021 are only available rounded to the nearest whole member of staff.</t>
  </si>
  <si>
    <t>2. Information on Level 5 apprentices began to be collected in 2023.</t>
  </si>
  <si>
    <t xml:space="preserve">The way that voluntary, private and ‘other’ group-based providers are defined changed between 2021 and 2022. This means that figures from 2022 onwards for these categories of provider cannot be directly compared with figures for earlier years.  Figures for the total ‘all group-based provider’ category are not affected and can be compared.  </t>
  </si>
  <si>
    <t>In 2022 and 2024, childminders were asked "How many places for children under the age of 8 have you personally got registered with Ofsted?"  This reduces estimates of the number of registered childminder places compared with figures for 2023, because it limits them to children under the age of 8.</t>
  </si>
  <si>
    <r>
      <rPr>
        <b/>
        <sz val="10"/>
        <color theme="1"/>
        <rFont val="Calibri"/>
        <family val="2"/>
        <scheme val="minor"/>
      </rPr>
      <t>Booked places</t>
    </r>
    <r>
      <rPr>
        <sz val="10"/>
        <color theme="1"/>
        <rFont val="Calibri"/>
        <family val="2"/>
        <scheme val="minor"/>
      </rPr>
      <t>: The number of children booked to attend the provider on an average weekday.</t>
    </r>
  </si>
  <si>
    <t>Average per day</t>
  </si>
  <si>
    <t>x</t>
  </si>
  <si>
    <r>
      <t xml:space="preserve">4. For school-based providers and group-based providers, "mean places"  are the mean number of full-day places </t>
    </r>
    <r>
      <rPr>
        <u/>
        <sz val="10"/>
        <color theme="1"/>
        <rFont val="Calibri"/>
        <family val="2"/>
        <scheme val="minor"/>
      </rPr>
      <t>at providers who ran full-day care on the reference day.</t>
    </r>
    <r>
      <rPr>
        <sz val="10"/>
        <color theme="1"/>
        <rFont val="Calibri"/>
        <family val="2"/>
        <scheme val="minor"/>
      </rPr>
      <t xml:space="preserve">  For childminders they are the mean number of places at all childminders who offered care on the reference day.</t>
    </r>
  </si>
  <si>
    <t>There are two versions of the survey.  The "core" survey contains questions on all of the topics covered by the survey. There is another, "short" version of the survey which asks providers for a limited amount of information.</t>
  </si>
  <si>
    <t>of "voluntary" group-based providers is around 400 (or 7%) higher than it was when based just on responses to the "core" survey.  There has been a corresponding fall in the estimated number of "private" group-based providers in 2023 compared with the number published in December 2023.</t>
  </si>
  <si>
    <r>
      <rPr>
        <b/>
        <sz val="10"/>
        <color theme="1"/>
        <rFont val="Calibri"/>
        <family val="2"/>
        <scheme val="minor"/>
      </rPr>
      <t>Registered children</t>
    </r>
    <r>
      <rPr>
        <sz val="10"/>
        <color theme="1"/>
        <rFont val="Calibri"/>
        <family val="2"/>
        <scheme val="minor"/>
      </rPr>
      <t>: The number of children "on the provider's books" i.e. attending at any time.</t>
    </r>
  </si>
  <si>
    <r>
      <t xml:space="preserve">Childcare staff </t>
    </r>
    <r>
      <rPr>
        <sz val="10"/>
        <color theme="1"/>
        <rFont val="Calibri"/>
        <family val="2"/>
        <scheme val="minor"/>
      </rPr>
      <t>refers to setting managers and staff working directly with children.  Other staff employed by providers, such as administrative staff and accountants, are excluded.</t>
    </r>
    <r>
      <rPr>
        <b/>
        <sz val="10"/>
        <color theme="1"/>
        <rFont val="Calibri"/>
        <family val="2"/>
        <scheme val="minor"/>
      </rPr>
      <t xml:space="preserve">  "Paid staff" (Table 4-1) </t>
    </r>
    <r>
      <rPr>
        <sz val="10"/>
        <color theme="1"/>
        <rFont val="Calibri"/>
        <family val="2"/>
        <scheme val="minor"/>
      </rPr>
      <t xml:space="preserve">includes temporary staff but excludes apprentices.  Apprentices are shown in a separate table (Table </t>
    </r>
    <r>
      <rPr>
        <b/>
        <sz val="10"/>
        <color theme="1"/>
        <rFont val="Calibri"/>
        <family val="2"/>
        <scheme val="minor"/>
      </rPr>
      <t>4-7).</t>
    </r>
  </si>
  <si>
    <r>
      <rPr>
        <sz val="10"/>
        <color theme="1"/>
        <rFont val="Calibri"/>
        <family val="2"/>
        <scheme val="minor"/>
      </rPr>
      <t xml:space="preserve">Where </t>
    </r>
    <r>
      <rPr>
        <b/>
        <sz val="10"/>
        <color theme="1"/>
        <rFont val="Calibri"/>
        <family val="2"/>
        <scheme val="minor"/>
      </rPr>
      <t>staff qualification levels</t>
    </r>
    <r>
      <rPr>
        <sz val="10"/>
        <color theme="1"/>
        <rFont val="Calibri"/>
        <family val="2"/>
        <scheme val="minor"/>
      </rPr>
      <t xml:space="preserve"> are reported in Table 4-12 these refer to "full and relevant" early years and teaching-related qualifications.</t>
    </r>
  </si>
  <si>
    <r>
      <rPr>
        <b/>
        <sz val="10"/>
        <color theme="1"/>
        <rFont val="Calibri"/>
        <family val="2"/>
        <scheme val="minor"/>
      </rPr>
      <t>Special Educational Needs or Disability (SEND)</t>
    </r>
    <r>
      <rPr>
        <sz val="10"/>
        <color theme="1"/>
        <rFont val="Calibri"/>
        <family val="2"/>
        <scheme val="minor"/>
      </rPr>
      <t>: A broad definition of SEND is used in the survey.</t>
    </r>
  </si>
  <si>
    <r>
      <t xml:space="preserve">the expansion in April 2024 (15 hours per week childcare for eligible parents of 2-year-olds) but </t>
    </r>
    <r>
      <rPr>
        <u/>
        <sz val="10"/>
        <color theme="1"/>
        <rFont val="Calibri"/>
        <family val="2"/>
        <scheme val="minor"/>
      </rPr>
      <t>before</t>
    </r>
    <r>
      <rPr>
        <sz val="10"/>
        <color theme="1"/>
        <rFont val="Calibri"/>
        <family val="2"/>
        <scheme val="minor"/>
      </rPr>
      <t xml:space="preserve"> the second wave of the expansion in September 2024 (15 hours per week childcare for eligible parents of children aged 9 to 24 months)</t>
    </r>
  </si>
  <si>
    <r>
      <t xml:space="preserve">In general, Ofsted figures refer to the number of providers </t>
    </r>
    <r>
      <rPr>
        <u/>
        <sz val="10"/>
        <rFont val="Calibri"/>
        <family val="2"/>
        <scheme val="minor"/>
      </rPr>
      <t>registered</t>
    </r>
    <r>
      <rPr>
        <sz val="10"/>
        <rFont val="Calibri"/>
        <family val="2"/>
        <scheme val="minor"/>
      </rPr>
      <t xml:space="preserve"> to deliver childcare to pre-school children while Provider Survey figures refer to the number of providers who reported</t>
    </r>
  </si>
  <si>
    <r>
      <t xml:space="preserve">that they actually </t>
    </r>
    <r>
      <rPr>
        <u/>
        <sz val="10"/>
        <color theme="1"/>
        <rFont val="Calibri"/>
        <family val="2"/>
        <scheme val="minor"/>
      </rPr>
      <t>delivered</t>
    </r>
    <r>
      <rPr>
        <sz val="10"/>
        <color theme="1"/>
        <rFont val="Calibri"/>
        <family val="2"/>
        <scheme val="minor"/>
      </rPr>
      <t xml:space="preserve"> childcare to pre-school children at the time of the Survey.  As a result, the number of providers reported on the Provider Survey is smaller than the number reported by Ofsted.</t>
    </r>
  </si>
  <si>
    <t>version of the survey.  See "notes and definitions" for an explanation of this change and the small change to estimates of the number of providers in 2023 from those published in December 2023.</t>
  </si>
  <si>
    <t>3. The way that voluntary, private and "other" group-based providers are defined changed between 2021 and 2022. The main effect of the change was to increase (by around 500) estimates of the number of "other" (school/college/LA/other unclassified) group-based providers with a corresponding fall in the number of "private" and "voluntary" group-based providers.</t>
  </si>
  <si>
    <r>
      <t xml:space="preserve">In the 2024 Survey, this question was asked to </t>
    </r>
    <r>
      <rPr>
        <u/>
        <sz val="10"/>
        <color theme="1"/>
        <rFont val="Calibri"/>
        <family val="2"/>
        <scheme val="minor"/>
      </rPr>
      <t>group-based providers</t>
    </r>
    <r>
      <rPr>
        <sz val="10"/>
        <color theme="1"/>
        <rFont val="Calibri"/>
        <family val="2"/>
        <scheme val="minor"/>
      </rPr>
      <t xml:space="preserve"> instead.</t>
    </r>
  </si>
  <si>
    <r>
      <t xml:space="preserve">School-based providers: How many under </t>
    </r>
    <r>
      <rPr>
        <sz val="10"/>
        <color rgb="FF000000"/>
        <rFont val="Calibri"/>
        <family val="2"/>
        <scheme val="minor"/>
      </rPr>
      <t xml:space="preserve">school-aged children were booked/scheduled to attend your nursery’s sessions that ran in the </t>
    </r>
    <r>
      <rPr>
        <u/>
        <sz val="10"/>
        <color rgb="FF000000"/>
        <rFont val="Calibri"/>
        <family val="2"/>
        <scheme val="minor"/>
      </rPr>
      <t>morning</t>
    </r>
    <r>
      <rPr>
        <sz val="10"/>
        <color rgb="FF000000"/>
        <rFont val="Calibri"/>
        <family val="2"/>
        <scheme val="minor"/>
      </rPr>
      <t xml:space="preserve"> on that [REFERENCE_DAY] / in the afternoon on that [REFERENCE_DAY]? This is the total number of different children booked/scheduled to attend morning sessions only / to attend afternoon sessions only/</t>
    </r>
  </si>
  <si>
    <r>
      <t xml:space="preserve">Group-based providers: How many under </t>
    </r>
    <r>
      <rPr>
        <sz val="10"/>
        <color rgb="FF000000"/>
        <rFont val="Calibri"/>
        <family val="2"/>
        <scheme val="minor"/>
      </rPr>
      <t xml:space="preserve">school-aged children were booked/scheduled to attend the sessions that ran in the </t>
    </r>
    <r>
      <rPr>
        <u/>
        <sz val="10"/>
        <color rgb="FF000000"/>
        <rFont val="Calibri"/>
        <family val="2"/>
        <scheme val="minor"/>
      </rPr>
      <t>morning</t>
    </r>
    <r>
      <rPr>
        <sz val="10"/>
        <color rgb="FF000000"/>
        <rFont val="Calibri"/>
        <family val="2"/>
        <scheme val="minor"/>
      </rPr>
      <t xml:space="preserve"> on that [REFERENCE_DAY] / in the afternoon on that [REFERENCE_DAY]? This is the total number of different children booked/scheduled to attend morning sessions only / attend afternoon sessions only</t>
    </r>
  </si>
  <si>
    <t>3. Figures for morning and afternoon sessions in 2024 differ significantly from figures for previous years published in December 2023. Based on "cognitive testing" with providers, the 2024 Survey instructed providers not to double-count children booked in full day sessions in their morning and afternoon figures.</t>
  </si>
  <si>
    <r>
      <t xml:space="preserve">3. The 2024 Survey instructed providers </t>
    </r>
    <r>
      <rPr>
        <u/>
        <sz val="10"/>
        <rFont val="Calibri"/>
        <family val="2"/>
        <scheme val="minor"/>
      </rPr>
      <t>not</t>
    </r>
    <r>
      <rPr>
        <sz val="10"/>
        <rFont val="Calibri"/>
        <family val="2"/>
        <scheme val="minor"/>
      </rPr>
      <t xml:space="preserve"> to double-count children booked in full day sessions in their morning and afternoon figures. As a consequence, the number of booked morning and afternoon places reported on the 2024 Survey was less than half the number reported on the 2023 Survey</t>
    </r>
  </si>
  <si>
    <r>
      <t xml:space="preserve">As a consequence, the number of booked morning and afternoon places reported on the 2024 Survey was less than half the number reported on the 2023 Survey suggesting that, rather than </t>
    </r>
    <r>
      <rPr>
        <u/>
        <sz val="10"/>
        <color theme="1"/>
        <rFont val="Calibri"/>
        <family val="2"/>
        <scheme val="minor"/>
      </rPr>
      <t>morning-only</t>
    </r>
    <r>
      <rPr>
        <sz val="10"/>
        <color theme="1"/>
        <rFont val="Calibri"/>
        <family val="2"/>
        <scheme val="minor"/>
      </rPr>
      <t xml:space="preserve"> and </t>
    </r>
    <r>
      <rPr>
        <u/>
        <sz val="10"/>
        <color theme="1"/>
        <rFont val="Calibri"/>
        <family val="2"/>
        <scheme val="minor"/>
      </rPr>
      <t>afternoon-only</t>
    </r>
    <r>
      <rPr>
        <sz val="10"/>
        <color theme="1"/>
        <rFont val="Calibri"/>
        <family val="2"/>
        <scheme val="minor"/>
      </rPr>
      <t xml:space="preserve"> sessions, previous figures included a significant number of children booked in full-day care i.e. children booked in </t>
    </r>
    <r>
      <rPr>
        <u/>
        <sz val="10"/>
        <color theme="1"/>
        <rFont val="Calibri"/>
        <family val="2"/>
        <scheme val="minor"/>
      </rPr>
      <t>both</t>
    </r>
    <r>
      <rPr>
        <sz val="10"/>
        <color theme="1"/>
        <rFont val="Calibri"/>
        <family val="2"/>
        <scheme val="minor"/>
      </rPr>
      <t xml:space="preserve"> morning </t>
    </r>
    <r>
      <rPr>
        <u/>
        <sz val="10"/>
        <color theme="1"/>
        <rFont val="Calibri"/>
        <family val="2"/>
        <scheme val="minor"/>
      </rPr>
      <t>and</t>
    </r>
    <r>
      <rPr>
        <sz val="10"/>
        <color theme="1"/>
        <rFont val="Calibri"/>
        <family val="2"/>
        <scheme val="minor"/>
      </rPr>
      <t xml:space="preserve"> afternoon sessions.</t>
    </r>
  </si>
  <si>
    <r>
      <t xml:space="preserve">in the afternoon.  Therefore, estimates of the number of spare morning and afternoon places are likely to include double-counting of spare full-day places and be over-estimates. In this year's tables, therefore, only spare </t>
    </r>
    <r>
      <rPr>
        <u/>
        <sz val="10"/>
        <color theme="1"/>
        <rFont val="Calibri"/>
        <family val="2"/>
        <scheme val="minor"/>
      </rPr>
      <t>full-day</t>
    </r>
    <r>
      <rPr>
        <sz val="10"/>
        <color theme="1"/>
        <rFont val="Calibri"/>
        <family val="2"/>
        <scheme val="minor"/>
      </rPr>
      <t xml:space="preserve"> places are reported.</t>
    </r>
  </si>
  <si>
    <r>
      <t xml:space="preserve">2. For school-based providers and group-based providers, this table shows the number of full-day places at providers who </t>
    </r>
    <r>
      <rPr>
        <u/>
        <sz val="10"/>
        <color theme="1"/>
        <rFont val="Calibri"/>
        <family val="2"/>
        <scheme val="minor"/>
      </rPr>
      <t xml:space="preserve">ran full-day care on the reference day </t>
    </r>
    <r>
      <rPr>
        <sz val="10"/>
        <color theme="1"/>
        <rFont val="Calibri"/>
        <family val="2"/>
        <scheme val="minor"/>
      </rPr>
      <t xml:space="preserve">that were spare.  For childminders it shows the mean number of places at </t>
    </r>
    <r>
      <rPr>
        <u/>
        <sz val="10"/>
        <color theme="1"/>
        <rFont val="Calibri"/>
        <family val="2"/>
        <scheme val="minor"/>
      </rPr>
      <t>all</t>
    </r>
    <r>
      <rPr>
        <sz val="10"/>
        <color theme="1"/>
        <rFont val="Calibri"/>
        <family val="2"/>
        <scheme val="minor"/>
      </rPr>
      <t xml:space="preserve"> childminders who offered care on the reference day that were spare.</t>
    </r>
  </si>
  <si>
    <t>2. The methodology for calculating the proportion of childminders employing an assistant has been updated and figures for 2022 and 2023 revised.</t>
  </si>
  <si>
    <t>3. "Childminding staff" refers to childminders and childminding assistants</t>
  </si>
  <si>
    <t>2. "Paid staff" excludes apprentices but includes temporary staff.  It only refers to staff who work directly with children.</t>
  </si>
  <si>
    <t>2. "Paid staff" excludes apprentices but includes temporary staff.  It only refers to staff who work directly with children</t>
  </si>
  <si>
    <t>2. "Temporary staff" excludes apprentices.  It only refers to staff who work directly with children.</t>
  </si>
  <si>
    <t>2. "Volunteers" only refers to volunteers who work directly with children.</t>
  </si>
  <si>
    <t>Source question: How many childcare apprentices are currently involved in the delivery of your provision?</t>
  </si>
  <si>
    <t>2. "Apprentices" only refers to apprentices who work directly with children.</t>
  </si>
  <si>
    <t>Base: All school-based providers who employ apprentices, and all group-based providers who employ apprentices</t>
  </si>
  <si>
    <t>Mean per provider</t>
  </si>
  <si>
    <t>Median per provider</t>
  </si>
  <si>
    <t xml:space="preserve">Base: All group-based providers allocated to variant 2 of the survey and all school-based providers allocated to variant 1 of the survey. See accompanying technical report for details of the variants. </t>
  </si>
  <si>
    <t xml:space="preserve">Base: All nursery class childcare settings (2022 and 2023); all nursery class childcare setttings allocated to variant 2 of the survey (2024). See accompanying Technical Report for details of the variants. </t>
  </si>
  <si>
    <t>3. Includes temporary staff employed directly by the provider but excludes agency staff or anyone returning from extended leave, such as maternity leave.</t>
  </si>
  <si>
    <t>2. Figures refer to paid childcare staff joining the provider that was surveyed - not necessarily the childcare sector as a whole</t>
  </si>
  <si>
    <t>2. Figures refer to paid childcare staff leaving the provider that was surveyed - not necessarily the childcare sector as a whole</t>
  </si>
  <si>
    <t>3. Includes temporary staff employed directly by the provider but excludes agency staff, staff who do not work directly with children and anyone going on extended leave, such as maternity leave.</t>
  </si>
  <si>
    <t>Source question: How many paid childcare staff (including any temporary staff employed directly by you, but excluding agency staff or anyone returning from extended leave) have you recruited in the past 12 months?</t>
  </si>
  <si>
    <t>Source question: How many paid childcare staff (including any temporary staff employed directly by you, but excluding agency staff or anyone going on extended leave) have left your employment in the past 12 months?</t>
  </si>
  <si>
    <t>3. Staff leaving includes temporary staff employed directly by the provider but excludes agency staff, staff who do not work directly with children and anyone going on extended leave, such as maternity leave.</t>
  </si>
  <si>
    <t>Source question:  How many paid childcare staff (including any temporary staff employed directly by you, but excluding agency staff or anyone going on extended leave) have left your employment in the past 12 months?</t>
  </si>
  <si>
    <t>2. Staff turnover rates are the number of paid staff who left employment during the period expressed as a percentage of the total number of paid staff employed at the start of the period.</t>
  </si>
  <si>
    <t>3. Providers were asked for the highest "full and relevant" early years or teaching-related qualification that staff members held.</t>
  </si>
  <si>
    <t>Table 4-11: Average number of contracted hours per week worked by paid staff by staff level (school-based providers and group-based providers) (2024)</t>
  </si>
  <si>
    <t>4. For staff members who do not have a contract or are on a zero-hours contract, providers were asked for the number of hours per week that they currently worked.</t>
  </si>
  <si>
    <t>In 2024, paid school-based provider staff qualified to Level 2 were contracted to work 30 hours per week (unchanged from 2023) and paid group-based provider staff qualified to Level 2 were contracted to work 33 hours per week (compared to 32 hours in 2023)</t>
  </si>
  <si>
    <r>
      <t xml:space="preserve">5. Figures for "Level 2 or lower staff member" cannot be directly compared with those for 2023 published in December 2023 as those only referred to staff qualified </t>
    </r>
    <r>
      <rPr>
        <u/>
        <sz val="10"/>
        <color theme="1"/>
        <rFont val="Calibri"/>
        <family val="2"/>
        <scheme val="minor"/>
      </rPr>
      <t>at Level 2</t>
    </r>
    <r>
      <rPr>
        <sz val="10"/>
        <color theme="1"/>
        <rFont val="Calibri"/>
        <family val="2"/>
        <scheme val="minor"/>
      </rPr>
      <t xml:space="preserve"> (rather than </t>
    </r>
    <r>
      <rPr>
        <u/>
        <sz val="10"/>
        <color theme="1"/>
        <rFont val="Calibri"/>
        <family val="2"/>
        <scheme val="minor"/>
      </rPr>
      <t>Level 2 or below</t>
    </r>
    <r>
      <rPr>
        <sz val="10"/>
        <color theme="1"/>
        <rFont val="Calibri"/>
        <family val="2"/>
        <scheme val="minor"/>
      </rPr>
      <t>)</t>
    </r>
  </si>
  <si>
    <t>Early years coordinator or headteacher</t>
  </si>
  <si>
    <r>
      <t xml:space="preserve">6. Figures for "early years coordinator or headteacher" cannot be directly compared with those for 2023 published in December 2023 as those only referred to headteachers.  On average, headteachers are contracted to work around 3 hours per week </t>
    </r>
    <r>
      <rPr>
        <u/>
        <sz val="10"/>
        <color theme="1"/>
        <rFont val="Calibri"/>
        <family val="2"/>
        <scheme val="minor"/>
      </rPr>
      <t>more</t>
    </r>
    <r>
      <rPr>
        <sz val="10"/>
        <color theme="1"/>
        <rFont val="Calibri"/>
        <family val="2"/>
        <scheme val="minor"/>
      </rPr>
      <t xml:space="preserve"> than early years coordinators.</t>
    </r>
  </si>
  <si>
    <t>Proportion of staff with a highest early years or teaching-related qualification at this level</t>
  </si>
  <si>
    <t xml:space="preserve">Base: Group-based providers allocated to variant 2 of the survey and school-based providers allocated to variant 1 of the survey with staff whose highest qualification was between Level 3 and Level 5. See accompanying technical report for details of the variants. </t>
  </si>
  <si>
    <t>Source question: How many of these staff whose highest full and relevant qualification is between Level 3 and Level 5 also hold a Level 2 qualification in maths? This would typically be a GCSE/O-level or international equivalent, to at least grade C / grade 4.</t>
  </si>
  <si>
    <t>Table 4-14: Gender of paid staff as a proportion of all Early Years staff (school-based providers and group-based providers) (2024)</t>
  </si>
  <si>
    <t>Table 4-13: Proportion of paid staff whose highest early years and teaching-related qualification is between Level 3 and Level 5 who also hold a Level 2 qualification in maths (2024)</t>
  </si>
  <si>
    <t>Table 4-12 summary: Proportion of paid staff qualified to different levels (2018, 2019, 2021, 2022, 2023 and 2024)</t>
  </si>
  <si>
    <t>Table 4-12: Proportion of paid staff qualified to different levels (2018, 2019, 2021, 2022, 2023 and 2024)</t>
  </si>
  <si>
    <r>
      <t xml:space="preserve">3. Refers to the highest </t>
    </r>
    <r>
      <rPr>
        <u/>
        <sz val="10"/>
        <color theme="1"/>
        <rFont val="Calibri"/>
        <family val="2"/>
        <scheme val="minor"/>
      </rPr>
      <t>early years or teaching-related</t>
    </r>
    <r>
      <rPr>
        <sz val="10"/>
        <color theme="1"/>
        <rFont val="Calibri"/>
        <family val="2"/>
        <scheme val="minor"/>
      </rPr>
      <t xml:space="preserve"> qualification held by staff</t>
    </r>
  </si>
  <si>
    <t>4. "EYC" refers to early years coordinator</t>
  </si>
  <si>
    <t>5. 2023 school-based provider figures have been removed. In 2022 and 2024, providers were asked about the qualifications held by their EYC if they had one; otherwise, they were asked about the qualifications held by their headteacher.  In 2023, all school-based providers reported the qualifications held by their headteacher.  On average, headteachers are more likely than EYCs to hold Level 6 qualifications so direct comparisons with 2023 figures cannot be made.</t>
  </si>
  <si>
    <t>6. Figures in this table are based on questions asked at provider level i.e. providers were asked for the number of their paid staff qualified to different levels. In previous years, they were based on questions asked at staff level i.e. providers were asked for the highest qualification held by specific members of staff.  As a result, "unweighted bases" have changed.</t>
  </si>
  <si>
    <t xml:space="preserve">Base: School-based providers allocated to variant 1 of the survey, group-based providers allocated to variant 2 of the survey and all childminders. See accompanying technical report for details of the variants. </t>
  </si>
  <si>
    <t>are not shown in the tables.  Instead, figures for "all school-based providers" and for "all group-based providers" are grouped together</t>
  </si>
  <si>
    <t>3. Due to the small number of males reported on the survey as working in maintained nursery schools and voluntary group-based providers, figures for these provider types</t>
  </si>
  <si>
    <t>Table 4-15: Ethnicity of paid staff as a proportion of all Early Years staff (2024)</t>
  </si>
  <si>
    <t>3. "Asian" includes Chinese staff.</t>
  </si>
  <si>
    <t>Table 4-16: Proportion of paid Early Years staff by age group (2021, 2022, and 2024)</t>
  </si>
  <si>
    <t>3. "Childminding staff" includes childminders and childminding assistants</t>
  </si>
  <si>
    <t>On average, headteachers are more likely than EYCs to hold Level 6 qualifications so figures for 2023 published in December 2023 over-estimated the proportion of school-based provider staff qualified to Level 6</t>
  </si>
  <si>
    <t>6. In the 2023 Survey, school-based providers and group-based providers were not asked for the age of staff qualified to below Level 2.  These staff tend, on average, to be younger than other staff.  So, the group-based provider figures for 2023 published in December 2023 under-estimated the proportion the proportion of staff aged under 25.</t>
  </si>
  <si>
    <t>5. 2023 figures have been removed. In 2021, 2022 and 2024, school-based providers were asked for the age of their EYC if they had one; otherwise, they were asked for the age of their headteacher.  In 2023, all school-based providers were asked for the age of their headteacher.  On average, headteachers are older than EYCs (they are roughly twice as likely as EYCs to be aged 50+) so figures for 2023 published in December 2023 over-estimated the proportion of school-based provider staff aged 50+.</t>
  </si>
  <si>
    <t xml:space="preserve">5. 2023 school-based provider figures have been removed. In 2022 and 2024, providers were asked about the qualifications held by their EYC if they had one; otherwise, they were asked about the qualifications held by their headteacher.  In 2023, however, all school-based providers were asked about the qualifications held by their headteacher.  </t>
  </si>
  <si>
    <t>Table 5-1: Staff:child ratios for children aged under 2 (group-based providers) (2021, 2022, 2023 and 2024)</t>
  </si>
  <si>
    <t>2. A ratio of less than 1:3 is more generous than the statutory minimum as there are fewer children per member of staff.</t>
  </si>
  <si>
    <t>3. Mean ratios in 2022, 2023 and 2024 are reported to 1 decimal place.  Mean ratios in 2021 are only available rounded to the nearest whole child.</t>
  </si>
  <si>
    <t>4. Ratios for 2022 and 2023 have been slightly revised and updated to remove outliers</t>
  </si>
  <si>
    <r>
      <t xml:space="preserve">2. Since September 2023, providers have been required to have at least one member of staff for every </t>
    </r>
    <r>
      <rPr>
        <u/>
        <sz val="10"/>
        <color theme="1"/>
        <rFont val="Calibri"/>
        <family val="2"/>
        <scheme val="minor"/>
      </rPr>
      <t>five</t>
    </r>
    <r>
      <rPr>
        <sz val="10"/>
        <color theme="1"/>
        <rFont val="Calibri"/>
        <family val="2"/>
        <scheme val="minor"/>
      </rPr>
      <t xml:space="preserve"> children aged 2.  At the time of the 2023 and earlier surveys, the maximum ratio was one member of staff for every </t>
    </r>
    <r>
      <rPr>
        <u/>
        <sz val="10"/>
        <color theme="1"/>
        <rFont val="Calibri"/>
        <family val="2"/>
        <scheme val="minor"/>
      </rPr>
      <t>four</t>
    </r>
    <r>
      <rPr>
        <sz val="10"/>
        <color theme="1"/>
        <rFont val="Calibri"/>
        <family val="2"/>
        <scheme val="minor"/>
      </rPr>
      <t xml:space="preserve"> children.</t>
    </r>
  </si>
  <si>
    <t>3. A ratio of less than 1:5 is more generous than the statutory minimum as there are fewer children per member of staff.</t>
  </si>
  <si>
    <t xml:space="preserve">Base: Group-based providers allocated to variant 1 or 3 of the survey. See accompanying technical report for details of the variants. Ratios for under twos are not shown for school-based providers due to small sample sizes </t>
  </si>
  <si>
    <t xml:space="preserve">Base: Group-based providers allocated to variant 1 or 3 of the survey. See accompanying technical report for details of the variants. Ratios for two-year-old children  are not shown for school-based providers due to small sample sizes </t>
  </si>
  <si>
    <t>Source question: What was your average staff to child ratio for children aged 2 on [reference day]?</t>
  </si>
  <si>
    <t xml:space="preserve">Base: School-based providers allocated to  variant 2 of the survey and group-based providers allocated to variant 1 or 3 of the survey. See accompanying technical report for details of the variants. </t>
  </si>
  <si>
    <t>2. The Early Years Foundation Stage (EYFS) framework allows providers to go below the statutory ratios under exceptional circumstances, provided the quality of care, safety and security of childcare is maintained.</t>
  </si>
  <si>
    <t>Childminder "staffing costs" are the sum of the amount that they pay their assistant(s) (if they have one) and the amount that they pay themselves in the form of a "salary".</t>
  </si>
  <si>
    <t>Proportion of staff</t>
  </si>
  <si>
    <t>Base: Group-based providers allocated to variant 2 of the survey and school-based providers and childminders allocated to variant 1 of the survey. See accompanying technical report for details of the variants.</t>
  </si>
  <si>
    <t>Where they reported wages on an annual basis, and where the information was available, in 2023 and 2024, an hourly equivalent wage was calculated based on the number of weeks per year that the staff member was contracted to work, as well as the number of hours that they were contracted to work, rather than assuming, as in previous years, that staff worked 52 weeks of the year.</t>
  </si>
  <si>
    <t>This increased mean hourly pay between 2022 and 2023, particularly for staff working for school-based providers, where term-time only work is more common.</t>
  </si>
  <si>
    <t>3. Eligibility for the 15-hour entitlement for 2-year-old children expanded in April 2024.  More information can be found at https://www.childcarechoices.gov.uk/</t>
  </si>
  <si>
    <t>3. A minority of providers (4.3%) said that they looked after more 2-year-olds receiving the 15-hour entitlement than they had 2-year-olds registered in total. Although, in most cases, this was by only a small number, these providers have been excluded from the tables.</t>
  </si>
  <si>
    <r>
      <t>2. This table shows the proportion of providers t</t>
    </r>
    <r>
      <rPr>
        <u/>
        <sz val="10"/>
        <color theme="1"/>
        <rFont val="Calibri"/>
        <family val="2"/>
        <scheme val="minor"/>
      </rPr>
      <t>hat look after a three-to-four-year-old</t>
    </r>
    <r>
      <rPr>
        <sz val="10"/>
        <color theme="1"/>
        <rFont val="Calibri"/>
        <family val="2"/>
        <scheme val="minor"/>
      </rPr>
      <t xml:space="preserve"> where at least one three-to-four-year-old receives the 15-hour entitlement for 3 to 4 year olds.</t>
    </r>
  </si>
  <si>
    <r>
      <t xml:space="preserve">2. This table shows the proportion of providers </t>
    </r>
    <r>
      <rPr>
        <u/>
        <sz val="10"/>
        <color theme="1"/>
        <rFont val="Calibri"/>
        <family val="2"/>
        <scheme val="minor"/>
      </rPr>
      <t>that look after a two-year-old</t>
    </r>
    <r>
      <rPr>
        <sz val="10"/>
        <color theme="1"/>
        <rFont val="Calibri"/>
        <family val="2"/>
        <scheme val="minor"/>
      </rPr>
      <t xml:space="preserve"> where at least one two-year-old receives the 15-hour entitlements for two year olds</t>
    </r>
  </si>
  <si>
    <t>Base: All providers with three- or four-year-olds registered with their setting</t>
  </si>
  <si>
    <r>
      <t xml:space="preserve">2. There are a very small number of providers where parents can only use funded hours </t>
    </r>
    <r>
      <rPr>
        <i/>
        <sz val="10"/>
        <color theme="1"/>
        <rFont val="Calibri"/>
        <family val="2"/>
        <scheme val="minor"/>
      </rPr>
      <t>outside</t>
    </r>
    <r>
      <rPr>
        <sz val="10"/>
        <color theme="1"/>
        <rFont val="Calibri"/>
        <family val="2"/>
        <scheme val="minor"/>
      </rPr>
      <t xml:space="preserve"> of the school term.  These are excluded from the tables. </t>
    </r>
  </si>
  <si>
    <t>2. Eligibility for the 15-hour entitlement for 2-year-old children expanded in April 2024.  More information can be found at https://www.childcarechoices.gov.uk/</t>
  </si>
  <si>
    <t>2. For information on Tax-Free Childcare see Explore Education Statistics</t>
  </si>
  <si>
    <t>3. No "p-value" is shown for the change between 2023 and 2024 in the proportion of maintained nursery schools providing childcare to at least one child with SEND</t>
  </si>
  <si>
    <t>This is because this proportion was 100% in both 2023 and 2024</t>
  </si>
  <si>
    <t>Table 8-1: Proportion of providers providing childcare to at least one child with SEND (2019, 2021, 2022, 2023 and 2024)</t>
  </si>
  <si>
    <t xml:space="preserve">Base: Group-based providers allocated to variant 1 or 3 of the survey, all school-based providers and all childminders. See accompanying technical report for details of the variants. </t>
  </si>
  <si>
    <t>2. Providers were asked how many of the children registered with their setting had Special Educational Needs or Disabilities (SEND). They were asked to include children with and without formal support in place, as well as those whose needs had not yet been formally identified but who their staff had identified as potentially having SEND.</t>
  </si>
  <si>
    <t>Table 8-2: Proportion and average number of children with SEND per provider (2022, 2023 and 2024)</t>
  </si>
  <si>
    <t>Proportion of children</t>
  </si>
  <si>
    <t>Mean children per provider</t>
  </si>
  <si>
    <t>2. This proportion is defined as the number of children with SEND divided by the number of registered places.</t>
  </si>
  <si>
    <t>3. "Mean per provider" refers to all providers, not just those providers that look after at least once child with SEND</t>
  </si>
  <si>
    <t>2. This proportion is defined as the number of children with an Education, Health and Care Plan divided by the number of registered places.</t>
  </si>
  <si>
    <t>3. "Mean per provider" refers to all providers, not just those providers that look after at least once child with an Education, Health and Care Plan</t>
  </si>
  <si>
    <t>Number of children</t>
  </si>
  <si>
    <t>Median children per provider</t>
  </si>
  <si>
    <t>2. "Minor", "moderate", and "severe" SENDs are based on providers' assessments of children's needs, rather than a strict definition.</t>
  </si>
  <si>
    <t xml:space="preserve">Base: All providers allocated to variant 1 of the survey. See accompanying technical report for details of the variants. </t>
  </si>
  <si>
    <t>3. The sum of the proportions for a provider type may be higher than 100%, as it is possible for a provider to have a colleague formally designated as a SENCO and also have access to an external SENCO.</t>
  </si>
  <si>
    <t>2. "SEN(D)CO" refers to Special Educational Needs (and Disabilities) Co-ordinator</t>
  </si>
  <si>
    <t>Table 2-1 summary: Total number of registered places (2022, 2023 and 2024)</t>
  </si>
  <si>
    <t>Table 2-2: Total registered places in England and average registered places per provider (2022, 2023 and 2024)</t>
  </si>
  <si>
    <r>
      <t xml:space="preserve">2. These figures refer to the total and average number of registered </t>
    </r>
    <r>
      <rPr>
        <u/>
        <sz val="10"/>
        <color theme="1"/>
        <rFont val="Calibri"/>
        <family val="2"/>
        <scheme val="minor"/>
      </rPr>
      <t>places</t>
    </r>
    <r>
      <rPr>
        <sz val="10"/>
        <color theme="1"/>
        <rFont val="Calibri"/>
        <family val="2"/>
        <scheme val="minor"/>
      </rPr>
      <t xml:space="preserve"> that childcare providers have i.e. the number of children that are allowed to attend at one time, as opposed to the total and average number of registered children that they have i.e. the number of children "on the providers' books". </t>
    </r>
  </si>
  <si>
    <t>2. Mean booked full-day places in 2022, 2023 and 2024 are reported to 1 decimal place.  Mean booked full-day places for 2019 and 2021 are only available rounded to the nearest whole place.</t>
  </si>
  <si>
    <t>Level 6 or above</t>
  </si>
  <si>
    <t>4. Excludes staff with "other" ethnicity who make up an estimated 0.2 per cent of paid school-based provider staff, 0.3 per cent of paid group-based provider staff and 0.6 per cent of childminders.</t>
  </si>
  <si>
    <t>Table 5-2: Staff:child ratios for 2 year olds (group-based providers) (2022, 2023 and 2024)</t>
  </si>
  <si>
    <t>How these definitions changed, and the impact that this had on figures, is described in the 2022 report.  The main effect of the change was to increase (by around 500) estimates of the number of "other" group-based providers, with a corresponding fall in the number of "private" and "voluntary" group-based providers.</t>
  </si>
  <si>
    <t>4. In 2022 and 2023, the Survey asked school-based providers for the number of registered places that they had in their before-school and after-school provision.</t>
  </si>
  <si>
    <t>Figures shown in this table cannot, therefore, be compared with the "number of booked morning places" and "number of booked afternoon places" shown in previous tables.</t>
  </si>
  <si>
    <t>Base: All school-based providers and group-based providers who run morning-only and / or afternoon-only sessions</t>
  </si>
  <si>
    <t>Base: All school-based providers and group-based providers who run full-day care on the reference day and all childminders</t>
  </si>
  <si>
    <t>Base: All school-based providers and group-based providers who run full-day care and all childminders</t>
  </si>
  <si>
    <r>
      <t xml:space="preserve">2. For school-based providers and group-based providers, this table shows the proportion of providers </t>
    </r>
    <r>
      <rPr>
        <u/>
        <sz val="10"/>
        <color theme="1"/>
        <rFont val="Calibri"/>
        <family val="2"/>
        <scheme val="minor"/>
      </rPr>
      <t>who ran full-day care on the reference day</t>
    </r>
    <r>
      <rPr>
        <sz val="10"/>
        <color theme="1"/>
        <rFont val="Calibri"/>
        <family val="2"/>
        <scheme val="minor"/>
      </rPr>
      <t xml:space="preserve"> that had spare full-day places.  For childminders it shows the proportion of </t>
    </r>
    <r>
      <rPr>
        <u/>
        <sz val="10"/>
        <color theme="1"/>
        <rFont val="Calibri"/>
        <family val="2"/>
        <scheme val="minor"/>
      </rPr>
      <t>all</t>
    </r>
    <r>
      <rPr>
        <sz val="10"/>
        <color theme="1"/>
        <rFont val="Calibri"/>
        <family val="2"/>
        <scheme val="minor"/>
      </rPr>
      <t xml:space="preserve"> childminders who offered care on the reference day that had spare full-day places.</t>
    </r>
  </si>
  <si>
    <t>The number of spare morning and afternoon places that providers reported, however, fell by significantly less than this.  This may be because providers think of a spare full-day place as also a spare place in the morning and another spare place</t>
  </si>
  <si>
    <t>Table 2-8: Average number of spare full-day places per provider by day of the week (2024)</t>
  </si>
  <si>
    <r>
      <t xml:space="preserve">2. This refers to childminders who </t>
    </r>
    <r>
      <rPr>
        <u/>
        <sz val="10"/>
        <rFont val="Calibri"/>
        <family val="2"/>
        <scheme val="minor"/>
      </rPr>
      <t>did not currently</t>
    </r>
    <r>
      <rPr>
        <sz val="10"/>
        <rFont val="Calibri"/>
        <family val="2"/>
        <scheme val="minor"/>
      </rPr>
      <t xml:space="preserve"> employ a childminding assistant but said that they were considering employing one</t>
    </r>
  </si>
  <si>
    <t>Table 3-6: Average number of years worked in the role (childminders and childminding assistants) (2022, 2023 and 2024)</t>
  </si>
  <si>
    <t>Staff:child ratio</t>
  </si>
  <si>
    <t>Table 5-4: Proportion of providers who are aware of and have used the exceptional circumstance allowance regarding staff to child ratios (2024)</t>
  </si>
  <si>
    <t>Food costs such as meals, snacks and refreshments</t>
  </si>
  <si>
    <t>2. This table shows a breakdown of the cost to childcare providers of delivering childcare rather than the cost to parents and the government of purchasing it.</t>
  </si>
  <si>
    <t>3. Childminder costs are not directly comparable with group-based provider and school-based provider costs.  Childminders were not asked, for instance, about their rent / mortgage or energy bills, because they work from their own home and would have to pay at least some of these costs, even if they didn't run a childminding business.</t>
  </si>
  <si>
    <t xml:space="preserve">4. Childminders do not have to pay business rates. </t>
  </si>
  <si>
    <t xml:space="preserve">5.  Nursery class childcare settings often deliver classes to school-age children alongside their nursery provision. For these providers, it is difficult to estimate how much of the providers' overhead costs - such as energy bills and business rates - are accounted for by nursery classes and how much are accounted for by other parts of the school. </t>
  </si>
  <si>
    <t>Therefore, unlike group-based providers, who were asked to report them separately, school-based providers are asked to estimate these costs and report them in their "other costs".</t>
  </si>
  <si>
    <t>Table 6-1: Breakdown of the annual cost of providing childcare (2024)</t>
  </si>
  <si>
    <t>4. In the 2024 Survey, changes were made to the way that information about staff salaries were collected and validated.  This has significantly reduced the proportion of paid staff estimated to be paid below the National Living Wage and figures in this table cannot be compared with earlier years.</t>
  </si>
  <si>
    <t>Table 6-2: Proportion of paid staff eligible for the National Living Wage that are paid below the National Living Wage (2024)</t>
  </si>
  <si>
    <t>Table 6-3: Average hourly pay for paid staff (2022, 2023, and 2024)</t>
  </si>
  <si>
    <t xml:space="preserve">3. Providers had the option to report the wages that they paid their staff either hourly, weekly or annually.  Where they reported wages on a weekly basis, an hourly equivalent wage was calculated based on the number of hours per week that the staff member was contracted to work.  </t>
  </si>
  <si>
    <r>
      <t xml:space="preserve">3. "Eligible" staff are those </t>
    </r>
    <r>
      <rPr>
        <u/>
        <sz val="10"/>
        <color theme="1"/>
        <rFont val="Calibri"/>
        <family val="2"/>
        <scheme val="minor"/>
      </rPr>
      <t>aged 21 and over</t>
    </r>
    <r>
      <rPr>
        <sz val="10"/>
        <color theme="1"/>
        <rFont val="Calibri"/>
        <family val="2"/>
        <scheme val="minor"/>
      </rPr>
      <t>.  Childminders are excluded from this table.  They are not eligible for the National Living Wage as they are self-employed.  Any childminding assistants that they employ, however, are eligilbe.</t>
    </r>
  </si>
  <si>
    <t>4. Further changes were made to the survey in 2024 to improve the validation of data collected on staff pay.  This reduced the number of staff estimated to be paid below the National Living Wage (as reported in Table 6-2) but also reduced the number of staff reported to be paid unusually high wages.</t>
  </si>
  <si>
    <t>5. Childminders are not shown in the table because, unlike other childcare staff, they are self-employed and are not therefore paid a "salary" in the same way that other childcare staff are.</t>
  </si>
  <si>
    <t>6. Mean hourly wages paid to childcare staff are higher than median hourly wages.  This is because, unlike medians, means are skewed by senior managers and early years co-ordinators being paid a much higher hourly wage, on average, than other staff.</t>
  </si>
  <si>
    <t>Table 7-2: Proportion of 2-year-olds receiving the 15-hour entitlement for 2-year-olds (2024)</t>
  </si>
  <si>
    <t>2. This table shows the number of 2-year-olds that receive free entitlement hours as a proportion of all registered 2-year-olds</t>
  </si>
  <si>
    <r>
      <t xml:space="preserve">2. This table shows the proportion of providers </t>
    </r>
    <r>
      <rPr>
        <u/>
        <sz val="10"/>
        <color theme="1"/>
        <rFont val="Calibri"/>
        <family val="2"/>
        <scheme val="minor"/>
      </rPr>
      <t>that look after a three- to four-year-old</t>
    </r>
    <r>
      <rPr>
        <sz val="10"/>
        <color theme="1"/>
        <rFont val="Calibri"/>
        <family val="2"/>
        <scheme val="minor"/>
      </rPr>
      <t xml:space="preserve"> where at least one three to four-year-old receives the 30-hour entitlement for 3 to 4 year olds.</t>
    </r>
  </si>
  <si>
    <t>Base: All providers that offer the free entitlements</t>
  </si>
  <si>
    <t>Table 8-4: Proportion of providers providing care for children with minor, moderate, and severe SEND (2024)</t>
  </si>
  <si>
    <t>The mean size of a chain is 54 providers.  This mean figure is a lot higher than the median chain size (a chain of 6 providers).</t>
  </si>
  <si>
    <r>
      <t xml:space="preserve">2. These figures refer to the average number of registered </t>
    </r>
    <r>
      <rPr>
        <u/>
        <sz val="10"/>
        <color theme="1"/>
        <rFont val="Calibri"/>
        <family val="2"/>
        <scheme val="minor"/>
      </rPr>
      <t>children</t>
    </r>
    <r>
      <rPr>
        <sz val="10"/>
        <color theme="1"/>
        <rFont val="Calibri"/>
        <family val="2"/>
        <scheme val="minor"/>
      </rPr>
      <t xml:space="preserve"> that providers have i.e. the number "on the providers' books" and attending at </t>
    </r>
    <r>
      <rPr>
        <u/>
        <sz val="10"/>
        <color theme="1"/>
        <rFont val="Calibri"/>
        <family val="2"/>
        <scheme val="minor"/>
      </rPr>
      <t>any</t>
    </r>
    <r>
      <rPr>
        <sz val="10"/>
        <color theme="1"/>
        <rFont val="Calibri"/>
        <family val="2"/>
        <scheme val="minor"/>
      </rPr>
      <t xml:space="preserve"> time as opposed to the number of registered </t>
    </r>
    <r>
      <rPr>
        <u/>
        <sz val="10"/>
        <color theme="1"/>
        <rFont val="Calibri"/>
        <family val="2"/>
        <scheme val="minor"/>
      </rPr>
      <t>places</t>
    </r>
    <r>
      <rPr>
        <sz val="10"/>
        <color theme="1"/>
        <rFont val="Calibri"/>
        <family val="2"/>
        <scheme val="minor"/>
      </rPr>
      <t xml:space="preserve"> that they have i.e. the number of children that are allowed to attend at </t>
    </r>
    <r>
      <rPr>
        <u/>
        <sz val="10"/>
        <color theme="1"/>
        <rFont val="Calibri"/>
        <family val="2"/>
        <scheme val="minor"/>
      </rPr>
      <t>one</t>
    </r>
    <r>
      <rPr>
        <sz val="10"/>
        <color theme="1"/>
        <rFont val="Calibri"/>
        <family val="2"/>
        <scheme val="minor"/>
      </rPr>
      <t xml:space="preserve"> time.</t>
    </r>
  </si>
  <si>
    <t>In some tables - those showing, for instance, the number of children booked on morning and afternoon childcare sessions (Table 2-4B) and the proportion of staff paid below the National Living Wage (Table 6-3)- the way that the Survey was carried, or way that statistics have been calculated, changed significantly in 2024.</t>
  </si>
  <si>
    <t>5. The number of booked full-day school-based provider places in 2023 is unavailable.</t>
  </si>
  <si>
    <t xml:space="preserve">2. A ratio of less than 1:8 is more generous than the statutory minimum as there are fewer children per member of staff.  The statutory ratio is 1:13 if the staff member is qualified to Level 6 or higher.  This is more likely to apply to school-based providers than group-based providers and may explain the relatively high proportion of school-based providers with ratios of 1:10 or more. </t>
  </si>
  <si>
    <t>4. As a proportion of providers offering the respective entitlements</t>
  </si>
  <si>
    <t>3. As a proportion of providers offering the respective entitlements</t>
  </si>
  <si>
    <t>3. Refers to providers who have an internal SEN(D)CO / have access to an external SEN(D)CO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</si>
</sst>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0.0"/>
    <numFmt numFmtId="166" formatCode="0.000"/>
    <numFmt numFmtId="167" formatCode="&quot;£&quot;#,##0.00"/>
    <numFmt numFmtId="168" formatCode="0.0%"/>
  </numFmts>
  <fonts count="109" x14ac:knownFonts="1">
    <font>
      <sz val="11"/>
      <color theme="1"/>
      <name val="Calibri"/>
      <family val="2"/>
      <scheme val="minor"/>
    </font>
    <font>
      <sz val="8"/>
      <name val="Calibri"/>
      <family val="2"/>
    </font>
    <font>
      <sz val="11"/>
      <color theme="1"/>
      <name val="Calibri"/>
      <family val="2"/>
      <scheme val="minor"/>
    </font>
    <font>
      <u/>
      <sz val="11"/>
      <color theme="10"/>
      <name val="Calibri"/>
      <family val="2"/>
      <scheme val="minor"/>
    </font>
    <font>
      <sz val="11"/>
      <color rgb="FF000000"/>
      <name val="Calibri"/>
      <family val="2"/>
    </font>
    <font>
      <b/>
      <sz val="10"/>
      <color rgb="FF000000"/>
      <name val="Calibri"/>
      <family val="2"/>
      <scheme val="minor"/>
    </font>
    <font>
      <sz val="10"/>
      <color rgb="FF000000"/>
      <name val="Calibri"/>
      <family val="2"/>
      <scheme val="minor"/>
    </font>
    <font>
      <sz val="10"/>
      <color theme="1"/>
      <name val="Calibri"/>
      <family val="2"/>
      <scheme val="minor"/>
    </font>
    <font>
      <u/>
      <sz val="10"/>
      <color theme="10"/>
      <name val="Calibri"/>
      <family val="2"/>
      <scheme val="minor"/>
    </font>
    <font>
      <b/>
      <sz val="10"/>
      <color theme="1"/>
      <name val="Calibri"/>
      <family val="2"/>
      <scheme val="minor"/>
    </font>
    <font>
      <i/>
      <sz val="10"/>
      <color theme="1"/>
      <name val="Calibri"/>
      <family val="2"/>
      <scheme val="minor"/>
    </font>
    <font>
      <sz val="11"/>
      <color rgb="FF000000"/>
      <name val="Calibri"/>
      <family val="2"/>
      <scheme val="minor"/>
    </font>
    <font>
      <b/>
      <sz val="14"/>
      <color rgb="FF000000"/>
      <name val="Calibri"/>
      <family val="2"/>
      <scheme val="minor"/>
    </font>
    <font>
      <sz val="10"/>
      <name val="Calibri"/>
      <family val="2"/>
    </font>
    <font>
      <sz val="11"/>
      <name val="Calibri"/>
      <family val="2"/>
      <scheme val="minor"/>
    </font>
    <font>
      <sz val="10"/>
      <name val="Calibri"/>
      <family val="2"/>
      <scheme val="minor"/>
    </font>
    <font>
      <sz val="10"/>
      <color rgb="FF131313"/>
      <name val="Arial"/>
      <family val="2"/>
    </font>
    <font>
      <sz val="10"/>
      <name val="Calibri"/>
      <family val="2"/>
    </font>
    <font>
      <sz val="10"/>
      <name val="Calibri"/>
      <family val="2"/>
    </font>
    <font>
      <sz val="10"/>
      <color rgb="FFFF0000"/>
      <name val="Calibri"/>
      <family val="2"/>
      <scheme val="minor"/>
    </font>
    <font>
      <sz val="10"/>
      <name val="Calibri"/>
      <family val="2"/>
    </font>
    <font>
      <sz val="10"/>
      <name val="Calibri"/>
      <family val="2"/>
    </font>
    <font>
      <sz val="10"/>
      <color rgb="FFC00000"/>
      <name val="Calibri"/>
      <family val="2"/>
      <scheme val="minor"/>
    </font>
    <font>
      <b/>
      <i/>
      <sz val="10"/>
      <name val="Calibri"/>
      <family val="2"/>
    </font>
    <font>
      <b/>
      <i/>
      <sz val="10"/>
      <color theme="1"/>
      <name val="Calibri"/>
      <family val="2"/>
      <scheme val="minor"/>
    </font>
    <font>
      <b/>
      <sz val="14"/>
      <color theme="1"/>
      <name val="Calibri"/>
      <family val="2"/>
      <scheme val="minor"/>
    </font>
    <font>
      <sz val="10"/>
      <color rgb="FF00000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color indexed="8"/>
      <name val="Calibri"/>
      <family val="2"/>
    </font>
    <font>
      <sz val="10"/>
      <name val="Calibri"/>
      <family val="2"/>
    </font>
    <font>
      <sz val="10"/>
      <name val="Calibri"/>
      <family val="2"/>
    </font>
    <font>
      <sz val="8"/>
      <name val="Calibri"/>
      <family val="2"/>
      <scheme val="minor"/>
    </font>
    <font>
      <sz val="8"/>
      <color theme="1"/>
      <name val="Arial"/>
      <family val="2"/>
    </font>
    <font>
      <sz val="10"/>
      <color rgb="FF131313"/>
      <name val="Symbol"/>
      <family val="1"/>
      <charset val="2"/>
    </font>
    <font>
      <b/>
      <sz val="10"/>
      <name val="Calibri"/>
      <family val="2"/>
      <scheme val="minor"/>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sz val="10"/>
      <name val="Calibri"/>
      <family val="2"/>
    </font>
    <font>
      <b/>
      <sz val="10"/>
      <name val="Calibri"/>
      <family val="2"/>
    </font>
    <font>
      <sz val="10"/>
      <name val="Calibri"/>
      <family val="2"/>
    </font>
    <font>
      <b/>
      <sz val="12"/>
      <color theme="1"/>
      <name val="Calibri"/>
      <family val="2"/>
      <scheme val="minor"/>
    </font>
    <font>
      <u/>
      <sz val="10"/>
      <name val="Calibri"/>
      <family val="2"/>
      <scheme val="minor"/>
    </font>
    <font>
      <u/>
      <sz val="10"/>
      <color theme="1"/>
      <name val="Calibri"/>
      <family val="2"/>
      <scheme val="minor"/>
    </font>
    <font>
      <u/>
      <sz val="10"/>
      <color rgb="FF000000"/>
      <name val="Calibri"/>
      <family val="2"/>
      <scheme val="minor"/>
    </font>
    <font>
      <b/>
      <sz val="10"/>
      <color rgb="FF000000"/>
      <name val="Calibri"/>
      <family val="2"/>
    </font>
  </fonts>
  <fills count="84">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FFFFFF"/>
        <b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83">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auto="1"/>
      </top>
      <bottom style="thin">
        <color auto="1"/>
      </bottom>
      <diagonal/>
    </border>
    <border>
      <left/>
      <right style="thin">
        <color indexed="64"/>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top style="thin">
        <color auto="1"/>
      </top>
      <bottom style="thin">
        <color indexed="64"/>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56">
    <xf numFmtId="0" fontId="0" fillId="0" borderId="0"/>
    <xf numFmtId="0" fontId="3" fillId="0" borderId="0" applyNumberFormat="0" applyFill="0" applyBorder="0" applyAlignment="0" applyProtection="0"/>
    <xf numFmtId="0" fontId="4" fillId="0" borderId="0" applyNumberFormat="0" applyFont="0" applyBorder="0" applyProtection="0"/>
    <xf numFmtId="0" fontId="4" fillId="0" borderId="0" applyNumberFormat="0" applyFont="0" applyBorder="0" applyProtection="0"/>
    <xf numFmtId="0" fontId="4" fillId="0" borderId="0" applyNumberFormat="0" applyFont="0" applyBorder="0" applyProtection="0"/>
    <xf numFmtId="0" fontId="2" fillId="0" borderId="17"/>
    <xf numFmtId="0" fontId="3" fillId="0" borderId="17" applyNumberFormat="0" applyFill="0" applyBorder="0" applyAlignment="0" applyProtection="0"/>
    <xf numFmtId="9" fontId="2" fillId="0" borderId="17" applyFont="0" applyFill="0" applyBorder="0" applyAlignment="0" applyProtection="0"/>
    <xf numFmtId="0" fontId="2" fillId="0" borderId="17"/>
    <xf numFmtId="0" fontId="3" fillId="0" borderId="17" applyNumberFormat="0" applyFill="0" applyBorder="0" applyAlignment="0" applyProtection="0"/>
    <xf numFmtId="43" fontId="2" fillId="0" borderId="0" applyFont="0" applyFill="0" applyBorder="0" applyAlignment="0" applyProtection="0"/>
    <xf numFmtId="9" fontId="4" fillId="0" borderId="19" applyFont="0" applyFill="0" applyBorder="0" applyAlignment="0" applyProtection="0"/>
    <xf numFmtId="0" fontId="3" fillId="0" borderId="19" applyNumberFormat="0" applyFill="0" applyBorder="0" applyAlignment="0" applyProtection="0"/>
    <xf numFmtId="0" fontId="3" fillId="0" borderId="19" applyNumberFormat="0" applyFill="0" applyBorder="0" applyAlignment="0" applyProtection="0"/>
    <xf numFmtId="0" fontId="3" fillId="0" borderId="19" applyNumberFormat="0" applyFill="0" applyBorder="0" applyAlignment="0" applyProtection="0"/>
    <xf numFmtId="0" fontId="4" fillId="0" borderId="19" applyNumberFormat="0" applyFont="0" applyBorder="0" applyProtection="0"/>
    <xf numFmtId="0" fontId="2" fillId="0" borderId="19"/>
    <xf numFmtId="0" fontId="4" fillId="0" borderId="19" applyNumberFormat="0" applyFont="0" applyBorder="0" applyProtection="0"/>
    <xf numFmtId="0" fontId="4" fillId="0" borderId="19" applyNumberFormat="0" applyFont="0" applyBorder="0" applyProtection="0"/>
    <xf numFmtId="0" fontId="2" fillId="0" borderId="19"/>
    <xf numFmtId="0" fontId="2" fillId="0" borderId="19"/>
    <xf numFmtId="9" fontId="2" fillId="0" borderId="19" applyFont="0" applyFill="0" applyBorder="0" applyAlignment="0" applyProtection="0"/>
    <xf numFmtId="9" fontId="2" fillId="0" borderId="19" applyFont="0" applyFill="0" applyBorder="0" applyAlignment="0" applyProtection="0"/>
    <xf numFmtId="0" fontId="2" fillId="0" borderId="19"/>
    <xf numFmtId="0" fontId="3" fillId="0" borderId="27" applyNumberFormat="0" applyFill="0" applyBorder="0" applyAlignment="0" applyProtection="0"/>
    <xf numFmtId="0" fontId="2" fillId="0" borderId="27"/>
    <xf numFmtId="0" fontId="3" fillId="0" borderId="35" applyNumberFormat="0" applyFill="0" applyBorder="0" applyAlignment="0" applyProtection="0"/>
    <xf numFmtId="0" fontId="2" fillId="0" borderId="35"/>
    <xf numFmtId="43" fontId="2" fillId="0" borderId="35" applyFont="0" applyFill="0" applyBorder="0" applyAlignment="0" applyProtection="0"/>
    <xf numFmtId="0" fontId="2" fillId="0" borderId="39"/>
    <xf numFmtId="0" fontId="4" fillId="0" borderId="39" applyNumberFormat="0" applyFont="0" applyBorder="0" applyProtection="0"/>
    <xf numFmtId="0" fontId="3" fillId="0" borderId="39" applyNumberFormat="0" applyFill="0" applyBorder="0" applyAlignment="0" applyProtection="0"/>
    <xf numFmtId="0" fontId="2" fillId="0" borderId="44"/>
    <xf numFmtId="0" fontId="3" fillId="0" borderId="44" applyNumberFormat="0" applyFill="0" applyBorder="0" applyAlignment="0" applyProtection="0"/>
    <xf numFmtId="9" fontId="4" fillId="0" borderId="44" applyFont="0" applyFill="0" applyBorder="0" applyAlignment="0" applyProtection="0"/>
    <xf numFmtId="0" fontId="3" fillId="0" borderId="45" applyNumberFormat="0" applyFill="0" applyBorder="0" applyAlignment="0" applyProtection="0"/>
    <xf numFmtId="0" fontId="2" fillId="0" borderId="45"/>
    <xf numFmtId="0" fontId="3" fillId="0" borderId="48" applyNumberFormat="0" applyFill="0" applyBorder="0" applyAlignment="0" applyProtection="0"/>
    <xf numFmtId="0" fontId="2" fillId="0" borderId="48"/>
    <xf numFmtId="0" fontId="3" fillId="0" borderId="50" applyNumberFormat="0" applyFill="0" applyBorder="0" applyAlignment="0" applyProtection="0"/>
    <xf numFmtId="0" fontId="2" fillId="0" borderId="50"/>
    <xf numFmtId="0" fontId="3" fillId="0" borderId="50" applyNumberFormat="0" applyFill="0" applyBorder="0" applyAlignment="0" applyProtection="0"/>
    <xf numFmtId="0" fontId="2" fillId="0" borderId="50"/>
    <xf numFmtId="9" fontId="4" fillId="0" borderId="50" applyFont="0" applyFill="0" applyBorder="0" applyAlignment="0" applyProtection="0"/>
    <xf numFmtId="0" fontId="3" fillId="0" borderId="50" applyNumberFormat="0" applyFill="0" applyBorder="0" applyAlignment="0" applyProtection="0"/>
    <xf numFmtId="0" fontId="3" fillId="0" borderId="80" applyNumberFormat="0" applyFill="0" applyBorder="0" applyAlignment="0" applyProtection="0"/>
    <xf numFmtId="0" fontId="2" fillId="0" borderId="80"/>
    <xf numFmtId="0" fontId="3" fillId="0" borderId="81" applyNumberFormat="0" applyFill="0" applyBorder="0" applyAlignment="0" applyProtection="0"/>
    <xf numFmtId="0" fontId="2" fillId="0" borderId="81"/>
    <xf numFmtId="9" fontId="4" fillId="0" borderId="81" applyFont="0" applyFill="0" applyBorder="0" applyAlignment="0" applyProtection="0"/>
    <xf numFmtId="0" fontId="3" fillId="0" borderId="82" applyNumberFormat="0" applyFill="0" applyBorder="0" applyAlignment="0" applyProtection="0"/>
    <xf numFmtId="0" fontId="2" fillId="0" borderId="82"/>
    <xf numFmtId="9" fontId="2" fillId="0" borderId="82" applyFont="0" applyFill="0" applyBorder="0" applyAlignment="0" applyProtection="0"/>
    <xf numFmtId="9" fontId="4" fillId="0" borderId="82" applyFont="0" applyFill="0" applyBorder="0" applyAlignment="0" applyProtection="0"/>
    <xf numFmtId="0" fontId="3" fillId="0" borderId="82" applyNumberFormat="0" applyFill="0" applyBorder="0" applyAlignment="0" applyProtection="0"/>
    <xf numFmtId="0" fontId="2" fillId="0" borderId="82"/>
  </cellStyleXfs>
  <cellXfs count="780">
    <xf numFmtId="0" fontId="0" fillId="0" borderId="0" xfId="0"/>
    <xf numFmtId="0" fontId="0" fillId="2" borderId="0" xfId="0" applyFill="1"/>
    <xf numFmtId="0" fontId="7" fillId="2" borderId="0" xfId="0" applyFont="1" applyFill="1"/>
    <xf numFmtId="0" fontId="8" fillId="2" borderId="0" xfId="1" applyFont="1" applyFill="1" applyAlignment="1">
      <alignment horizontal="center" vertical="center"/>
    </xf>
    <xf numFmtId="0" fontId="9" fillId="2" borderId="0" xfId="0" applyFont="1" applyFill="1"/>
    <xf numFmtId="0" fontId="7" fillId="2" borderId="1" xfId="0" applyFont="1" applyFill="1" applyBorder="1"/>
    <xf numFmtId="0" fontId="7" fillId="2" borderId="3" xfId="0" applyFont="1" applyFill="1" applyBorder="1"/>
    <xf numFmtId="0" fontId="7" fillId="2" borderId="0" xfId="0" applyFont="1" applyFill="1" applyAlignment="1">
      <alignment horizontal="center" vertical="center"/>
    </xf>
    <xf numFmtId="0" fontId="7" fillId="2" borderId="0" xfId="0" applyFont="1" applyFill="1" applyAlignment="1">
      <alignment vertical="center" wrapText="1"/>
    </xf>
    <xf numFmtId="0" fontId="7" fillId="2" borderId="0" xfId="0" applyFont="1" applyFill="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xf numFmtId="0" fontId="7" fillId="2" borderId="5" xfId="0" applyFont="1" applyFill="1" applyBorder="1" applyAlignment="1">
      <alignment horizontal="center" vertical="center" wrapText="1"/>
    </xf>
    <xf numFmtId="0" fontId="7" fillId="2" borderId="6" xfId="0" applyFont="1" applyFill="1" applyBorder="1"/>
    <xf numFmtId="0" fontId="7" fillId="2" borderId="5" xfId="0" applyFont="1" applyFill="1" applyBorder="1" applyAlignment="1">
      <alignment horizontal="center" vertical="center"/>
    </xf>
    <xf numFmtId="9" fontId="7" fillId="2" borderId="0" xfId="11" applyFont="1" applyFill="1" applyBorder="1"/>
    <xf numFmtId="0" fontId="10" fillId="2" borderId="0" xfId="0" applyFont="1" applyFill="1"/>
    <xf numFmtId="0" fontId="7" fillId="2" borderId="5" xfId="0" applyFont="1" applyFill="1" applyBorder="1" applyAlignment="1">
      <alignment horizontal="center"/>
    </xf>
    <xf numFmtId="0" fontId="7" fillId="2" borderId="0" xfId="0" applyFont="1" applyFill="1" applyAlignment="1">
      <alignment horizont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xf>
    <xf numFmtId="0" fontId="7" fillId="2" borderId="2" xfId="0" applyFont="1" applyFill="1" applyBorder="1"/>
    <xf numFmtId="0" fontId="7" fillId="2" borderId="1" xfId="0" applyFont="1" applyFill="1" applyBorder="1" applyAlignment="1">
      <alignment horizontal="center"/>
    </xf>
    <xf numFmtId="0" fontId="7" fillId="2" borderId="4" xfId="0" applyFont="1" applyFill="1" applyBorder="1" applyAlignment="1">
      <alignment horizontal="center"/>
    </xf>
    <xf numFmtId="1" fontId="7" fillId="2" borderId="0" xfId="0" applyNumberFormat="1" applyFont="1" applyFill="1"/>
    <xf numFmtId="49" fontId="7" fillId="2" borderId="0" xfId="0" applyNumberFormat="1" applyFont="1" applyFill="1" applyAlignment="1">
      <alignment horizontal="center" vertical="center"/>
    </xf>
    <xf numFmtId="49" fontId="7" fillId="2" borderId="0" xfId="0" applyNumberFormat="1" applyFont="1" applyFill="1" applyAlignment="1">
      <alignment horizontal="center" vertical="center" wrapText="1"/>
    </xf>
    <xf numFmtId="0" fontId="7" fillId="2" borderId="0" xfId="0" applyFont="1" applyFill="1" applyAlignment="1">
      <alignment horizontal="left" vertical="center"/>
    </xf>
    <xf numFmtId="0" fontId="7" fillId="2" borderId="3" xfId="0" applyFont="1" applyFill="1" applyBorder="1" applyAlignment="1">
      <alignment horizontal="center"/>
    </xf>
    <xf numFmtId="0" fontId="7" fillId="2" borderId="7" xfId="0" applyFont="1" applyFill="1" applyBorder="1" applyAlignment="1">
      <alignment horizontal="center"/>
    </xf>
    <xf numFmtId="0" fontId="7" fillId="2" borderId="6" xfId="0" applyFont="1" applyFill="1" applyBorder="1" applyAlignment="1">
      <alignment horizontal="center"/>
    </xf>
    <xf numFmtId="1" fontId="7" fillId="2" borderId="5" xfId="0" applyNumberFormat="1" applyFont="1" applyFill="1" applyBorder="1" applyAlignment="1">
      <alignment horizontal="center"/>
    </xf>
    <xf numFmtId="9" fontId="7" fillId="2" borderId="0" xfId="0" applyNumberFormat="1" applyFont="1" applyFill="1"/>
    <xf numFmtId="9" fontId="7" fillId="2" borderId="5" xfId="11" applyFont="1" applyFill="1" applyBorder="1" applyAlignment="1">
      <alignment horizontal="center"/>
    </xf>
    <xf numFmtId="1" fontId="7" fillId="2" borderId="0" xfId="0" applyNumberFormat="1" applyFont="1" applyFill="1" applyAlignment="1">
      <alignment horizontal="center"/>
    </xf>
    <xf numFmtId="9" fontId="7" fillId="2" borderId="0" xfId="11" applyFont="1" applyFill="1" applyBorder="1" applyAlignment="1">
      <alignment horizontal="center"/>
    </xf>
    <xf numFmtId="0" fontId="5" fillId="3" borderId="0" xfId="0" applyFont="1" applyFill="1"/>
    <xf numFmtId="0" fontId="6" fillId="2" borderId="0" xfId="0" applyFont="1" applyFill="1"/>
    <xf numFmtId="0" fontId="7" fillId="2" borderId="9" xfId="0" applyFont="1" applyFill="1" applyBorder="1"/>
    <xf numFmtId="0" fontId="7" fillId="2" borderId="10" xfId="0" applyFont="1" applyFill="1" applyBorder="1"/>
    <xf numFmtId="0" fontId="7" fillId="2" borderId="11" xfId="0" applyFont="1" applyFill="1" applyBorder="1"/>
    <xf numFmtId="0" fontId="7" fillId="2" borderId="12" xfId="0" applyFont="1" applyFill="1" applyBorder="1"/>
    <xf numFmtId="0" fontId="7" fillId="2" borderId="13" xfId="0" applyFont="1" applyFill="1" applyBorder="1"/>
    <xf numFmtId="0" fontId="7" fillId="2" borderId="14" xfId="0" applyFont="1" applyFill="1" applyBorder="1"/>
    <xf numFmtId="0" fontId="7" fillId="2" borderId="15" xfId="0" applyFont="1" applyFill="1" applyBorder="1"/>
    <xf numFmtId="0" fontId="7" fillId="2" borderId="16" xfId="0" applyFont="1" applyFill="1" applyBorder="1"/>
    <xf numFmtId="0" fontId="7" fillId="2" borderId="5" xfId="0" applyFont="1" applyFill="1" applyBorder="1" applyAlignment="1">
      <alignment horizontal="center" wrapText="1"/>
    </xf>
    <xf numFmtId="0" fontId="7" fillId="2" borderId="17" xfId="0" applyFont="1" applyFill="1" applyBorder="1"/>
    <xf numFmtId="1" fontId="7" fillId="2" borderId="5" xfId="0" applyNumberFormat="1" applyFont="1" applyFill="1" applyBorder="1" applyAlignment="1">
      <alignment horizontal="center" vertical="center"/>
    </xf>
    <xf numFmtId="0" fontId="7" fillId="2" borderId="8" xfId="0" applyFont="1" applyFill="1" applyBorder="1" applyAlignment="1">
      <alignment horizontal="center" vertical="center"/>
    </xf>
    <xf numFmtId="3" fontId="7" fillId="2" borderId="5" xfId="0" applyNumberFormat="1" applyFont="1" applyFill="1" applyBorder="1" applyAlignment="1">
      <alignment horizontal="center" vertical="center"/>
    </xf>
    <xf numFmtId="9" fontId="7" fillId="2" borderId="5" xfId="0" applyNumberFormat="1" applyFont="1" applyFill="1" applyBorder="1" applyAlignment="1">
      <alignment horizontal="center"/>
    </xf>
    <xf numFmtId="9" fontId="7" fillId="2" borderId="5" xfId="11" applyFont="1" applyFill="1" applyBorder="1" applyAlignment="1">
      <alignment horizontal="center" vertical="center"/>
    </xf>
    <xf numFmtId="0" fontId="12" fillId="3" borderId="17" xfId="5" applyFont="1" applyFill="1"/>
    <xf numFmtId="0" fontId="7" fillId="2" borderId="7" xfId="0" applyFont="1" applyFill="1" applyBorder="1" applyAlignment="1">
      <alignment horizontal="center" vertical="center"/>
    </xf>
    <xf numFmtId="0" fontId="7" fillId="2" borderId="6" xfId="0" applyFont="1" applyFill="1" applyBorder="1" applyAlignment="1">
      <alignment horizontal="center" vertical="center"/>
    </xf>
    <xf numFmtId="9" fontId="7" fillId="2" borderId="7" xfId="11" applyFont="1" applyFill="1" applyBorder="1" applyAlignment="1">
      <alignment horizontal="center" vertical="center"/>
    </xf>
    <xf numFmtId="9" fontId="7" fillId="2" borderId="6" xfId="11" applyFont="1" applyFill="1" applyBorder="1" applyAlignment="1">
      <alignment horizontal="center" vertical="center"/>
    </xf>
    <xf numFmtId="9" fontId="7" fillId="2" borderId="7"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1" fontId="7" fillId="2" borderId="6" xfId="0" applyNumberFormat="1" applyFont="1" applyFill="1" applyBorder="1" applyAlignment="1">
      <alignment horizontal="center"/>
    </xf>
    <xf numFmtId="9" fontId="7" fillId="2" borderId="6" xfId="11" applyFont="1" applyFill="1" applyBorder="1" applyAlignment="1">
      <alignment horizontal="center"/>
    </xf>
    <xf numFmtId="9" fontId="7" fillId="2" borderId="7" xfId="11" applyFont="1" applyFill="1" applyBorder="1" applyAlignment="1">
      <alignment horizontal="center"/>
    </xf>
    <xf numFmtId="0" fontId="7" fillId="2" borderId="18" xfId="0" applyFont="1" applyFill="1" applyBorder="1"/>
    <xf numFmtId="1" fontId="7" fillId="2" borderId="19" xfId="0" applyNumberFormat="1" applyFont="1" applyFill="1" applyBorder="1" applyAlignment="1">
      <alignment horizontal="center"/>
    </xf>
    <xf numFmtId="0" fontId="7" fillId="2" borderId="19" xfId="0" applyFont="1" applyFill="1" applyBorder="1"/>
    <xf numFmtId="0" fontId="7" fillId="2" borderId="19" xfId="0" applyFont="1" applyFill="1" applyBorder="1" applyAlignment="1">
      <alignment horizontal="center"/>
    </xf>
    <xf numFmtId="0" fontId="7" fillId="2" borderId="19" xfId="0" applyFont="1" applyFill="1" applyBorder="1" applyAlignment="1">
      <alignment horizontal="center" vertical="center"/>
    </xf>
    <xf numFmtId="9" fontId="7" fillId="2" borderId="19" xfId="11" applyFont="1" applyFill="1" applyBorder="1" applyAlignment="1">
      <alignment horizontal="center"/>
    </xf>
    <xf numFmtId="1" fontId="7" fillId="2" borderId="19" xfId="0" applyNumberFormat="1" applyFont="1" applyFill="1" applyBorder="1"/>
    <xf numFmtId="0" fontId="6" fillId="4" borderId="0" xfId="0" applyFont="1" applyFill="1" applyAlignment="1">
      <alignment vertical="top"/>
    </xf>
    <xf numFmtId="0" fontId="6" fillId="4" borderId="0" xfId="0" applyFont="1" applyFill="1"/>
    <xf numFmtId="0" fontId="6" fillId="4" borderId="0" xfId="0" applyFont="1" applyFill="1" applyAlignment="1">
      <alignment horizontal="left" vertical="center"/>
    </xf>
    <xf numFmtId="0" fontId="16" fillId="0" borderId="0" xfId="0" applyFont="1" applyAlignment="1">
      <alignment horizontal="left" vertical="center" indent="4"/>
    </xf>
    <xf numFmtId="0" fontId="6" fillId="3" borderId="0" xfId="0" applyFont="1" applyFill="1" applyAlignment="1">
      <alignment vertical="top"/>
    </xf>
    <xf numFmtId="164" fontId="7" fillId="2" borderId="0" xfId="10" applyNumberFormat="1" applyFont="1" applyFill="1"/>
    <xf numFmtId="0" fontId="7" fillId="2" borderId="19" xfId="0" applyFont="1" applyFill="1" applyBorder="1" applyAlignment="1">
      <alignment horizontal="center" vertical="center" wrapText="1"/>
    </xf>
    <xf numFmtId="0" fontId="0" fillId="2" borderId="19" xfId="0" applyFill="1" applyBorder="1"/>
    <xf numFmtId="9" fontId="13" fillId="5" borderId="19" xfId="0" applyNumberFormat="1" applyFont="1" applyFill="1" applyBorder="1"/>
    <xf numFmtId="0" fontId="8" fillId="2" borderId="19" xfId="1" applyFont="1" applyFill="1" applyBorder="1" applyAlignment="1">
      <alignment horizontal="center" vertical="center"/>
    </xf>
    <xf numFmtId="0" fontId="9" fillId="2" borderId="19" xfId="0" applyFont="1" applyFill="1" applyBorder="1"/>
    <xf numFmtId="9" fontId="7" fillId="2" borderId="19" xfId="11" applyFont="1" applyFill="1" applyBorder="1"/>
    <xf numFmtId="0" fontId="7" fillId="2" borderId="19" xfId="0" applyFont="1" applyFill="1" applyBorder="1" applyAlignment="1">
      <alignment vertical="center"/>
    </xf>
    <xf numFmtId="9" fontId="13" fillId="5" borderId="19" xfId="0" applyNumberFormat="1" applyFont="1" applyFill="1" applyBorder="1" applyAlignment="1">
      <alignment horizontal="center"/>
    </xf>
    <xf numFmtId="0" fontId="7" fillId="2" borderId="1" xfId="0" applyFont="1" applyFill="1" applyBorder="1" applyAlignment="1">
      <alignment horizontal="center" wrapText="1"/>
    </xf>
    <xf numFmtId="9" fontId="18" fillId="7" borderId="20" xfId="0" applyNumberFormat="1" applyFont="1" applyFill="1" applyBorder="1"/>
    <xf numFmtId="1" fontId="7" fillId="2" borderId="21" xfId="0" applyNumberFormat="1" applyFont="1" applyFill="1" applyBorder="1"/>
    <xf numFmtId="0" fontId="7" fillId="2" borderId="21" xfId="0" applyFont="1" applyFill="1" applyBorder="1" applyAlignment="1">
      <alignment horizontal="center" vertical="center"/>
    </xf>
    <xf numFmtId="1" fontId="7" fillId="2" borderId="21" xfId="0" applyNumberFormat="1" applyFont="1" applyFill="1" applyBorder="1" applyAlignment="1">
      <alignment horizontal="center"/>
    </xf>
    <xf numFmtId="1" fontId="7" fillId="2" borderId="7" xfId="0" applyNumberFormat="1" applyFont="1" applyFill="1" applyBorder="1" applyAlignment="1">
      <alignment horizontal="center"/>
    </xf>
    <xf numFmtId="0" fontId="7" fillId="2" borderId="21" xfId="0" applyFont="1" applyFill="1" applyBorder="1"/>
    <xf numFmtId="0" fontId="7" fillId="2" borderId="21" xfId="0" applyFont="1" applyFill="1" applyBorder="1" applyAlignment="1">
      <alignment horizontal="center"/>
    </xf>
    <xf numFmtId="9" fontId="17" fillId="6" borderId="23" xfId="0" applyNumberFormat="1" applyFont="1" applyFill="1" applyBorder="1" applyAlignment="1">
      <alignment horizontal="center"/>
    </xf>
    <xf numFmtId="9" fontId="13" fillId="8" borderId="23" xfId="0" applyNumberFormat="1" applyFont="1" applyFill="1" applyBorder="1" applyAlignment="1">
      <alignment horizontal="center"/>
    </xf>
    <xf numFmtId="0" fontId="7" fillId="2" borderId="21" xfId="0" applyFont="1" applyFill="1" applyBorder="1" applyAlignment="1">
      <alignment horizontal="center" vertical="center" wrapText="1"/>
    </xf>
    <xf numFmtId="9" fontId="13" fillId="8" borderId="6" xfId="0" applyNumberFormat="1" applyFont="1" applyFill="1" applyBorder="1" applyAlignment="1">
      <alignment horizontal="center"/>
    </xf>
    <xf numFmtId="0" fontId="7" fillId="2" borderId="4" xfId="0" applyFont="1" applyFill="1" applyBorder="1" applyAlignment="1">
      <alignment horizontal="center" wrapText="1"/>
    </xf>
    <xf numFmtId="0" fontId="7" fillId="2" borderId="7" xfId="10" applyNumberFormat="1" applyFont="1" applyFill="1" applyBorder="1" applyAlignment="1">
      <alignment horizontal="center"/>
    </xf>
    <xf numFmtId="0" fontId="7" fillId="2" borderId="6" xfId="10" applyNumberFormat="1" applyFont="1" applyFill="1" applyBorder="1" applyAlignment="1">
      <alignment horizontal="center"/>
    </xf>
    <xf numFmtId="0" fontId="7" fillId="2" borderId="5" xfId="10" applyNumberFormat="1" applyFont="1" applyFill="1" applyBorder="1" applyAlignment="1">
      <alignment horizontal="center"/>
    </xf>
    <xf numFmtId="0" fontId="7" fillId="2" borderId="25" xfId="0" applyFont="1" applyFill="1" applyBorder="1" applyAlignment="1">
      <alignment horizontal="center" vertical="center"/>
    </xf>
    <xf numFmtId="0" fontId="7" fillId="2" borderId="25" xfId="0" applyFont="1" applyFill="1" applyBorder="1"/>
    <xf numFmtId="0" fontId="7" fillId="2" borderId="25" xfId="0" applyFont="1" applyFill="1" applyBorder="1" applyAlignment="1">
      <alignment horizontal="center"/>
    </xf>
    <xf numFmtId="0" fontId="7" fillId="2" borderId="24" xfId="0" applyFont="1" applyFill="1" applyBorder="1" applyAlignment="1">
      <alignment horizontal="center" vertical="center"/>
    </xf>
    <xf numFmtId="0" fontId="7" fillId="2" borderId="23" xfId="0" applyFont="1" applyFill="1" applyBorder="1" applyAlignment="1">
      <alignment horizontal="center" vertical="center"/>
    </xf>
    <xf numFmtId="0" fontId="19" fillId="2" borderId="0" xfId="0" applyFont="1" applyFill="1"/>
    <xf numFmtId="0" fontId="7" fillId="2" borderId="25" xfId="0" applyFont="1" applyFill="1" applyBorder="1" applyAlignment="1">
      <alignment horizontal="center" vertical="center" wrapText="1"/>
    </xf>
    <xf numFmtId="0" fontId="7" fillId="2" borderId="26" xfId="0" applyFont="1" applyFill="1" applyBorder="1"/>
    <xf numFmtId="0" fontId="7" fillId="2" borderId="28" xfId="0" applyFont="1" applyFill="1" applyBorder="1"/>
    <xf numFmtId="0" fontId="7" fillId="2" borderId="24" xfId="0" applyFont="1" applyFill="1" applyBorder="1"/>
    <xf numFmtId="1" fontId="7" fillId="2" borderId="3" xfId="0" applyNumberFormat="1" applyFont="1" applyFill="1" applyBorder="1" applyAlignment="1">
      <alignment horizontal="center"/>
    </xf>
    <xf numFmtId="1" fontId="7" fillId="2" borderId="29" xfId="0" applyNumberFormat="1" applyFont="1" applyFill="1" applyBorder="1" applyAlignment="1">
      <alignment horizontal="center"/>
    </xf>
    <xf numFmtId="1" fontId="7" fillId="2" borderId="22" xfId="0" applyNumberFormat="1" applyFont="1" applyFill="1" applyBorder="1" applyAlignment="1">
      <alignment horizontal="center"/>
    </xf>
    <xf numFmtId="1" fontId="7" fillId="2" borderId="29" xfId="0" applyNumberFormat="1" applyFont="1" applyFill="1" applyBorder="1" applyAlignment="1">
      <alignment horizontal="center" vertical="center"/>
    </xf>
    <xf numFmtId="0" fontId="7" fillId="2" borderId="26" xfId="0" applyFont="1" applyFill="1" applyBorder="1" applyAlignment="1">
      <alignment horizontal="center"/>
    </xf>
    <xf numFmtId="0" fontId="7" fillId="2" borderId="30" xfId="0" applyFont="1" applyFill="1" applyBorder="1"/>
    <xf numFmtId="1" fontId="7" fillId="2" borderId="30" xfId="0" applyNumberFormat="1" applyFont="1" applyFill="1" applyBorder="1" applyAlignment="1">
      <alignment horizontal="center"/>
    </xf>
    <xf numFmtId="0" fontId="7" fillId="2" borderId="31" xfId="0" applyFont="1" applyFill="1" applyBorder="1"/>
    <xf numFmtId="1" fontId="7" fillId="2" borderId="31" xfId="0" applyNumberFormat="1" applyFont="1" applyFill="1" applyBorder="1" applyAlignment="1">
      <alignment horizontal="center"/>
    </xf>
    <xf numFmtId="166" fontId="7" fillId="2" borderId="5" xfId="0" applyNumberFormat="1" applyFont="1" applyFill="1" applyBorder="1" applyAlignment="1">
      <alignment horizontal="center"/>
    </xf>
    <xf numFmtId="0" fontId="7" fillId="2" borderId="30" xfId="0" applyFont="1" applyFill="1" applyBorder="1" applyAlignment="1">
      <alignment horizontal="center"/>
    </xf>
    <xf numFmtId="166" fontId="7" fillId="2" borderId="7" xfId="0" applyNumberFormat="1" applyFont="1" applyFill="1" applyBorder="1" applyAlignment="1">
      <alignment horizontal="center"/>
    </xf>
    <xf numFmtId="0" fontId="7" fillId="2" borderId="33" xfId="0" applyFont="1" applyFill="1" applyBorder="1"/>
    <xf numFmtId="0" fontId="7" fillId="2" borderId="33" xfId="0" applyFont="1" applyFill="1" applyBorder="1" applyAlignment="1">
      <alignment horizontal="center"/>
    </xf>
    <xf numFmtId="165" fontId="7" fillId="2" borderId="6" xfId="0" applyNumberFormat="1" applyFont="1" applyFill="1" applyBorder="1" applyAlignment="1">
      <alignment horizontal="center"/>
    </xf>
    <xf numFmtId="166" fontId="7" fillId="2" borderId="5" xfId="10" applyNumberFormat="1" applyFont="1" applyFill="1" applyBorder="1" applyAlignment="1">
      <alignment horizontal="center"/>
    </xf>
    <xf numFmtId="0" fontId="7" fillId="2" borderId="34" xfId="0" applyFont="1" applyFill="1" applyBorder="1" applyAlignment="1">
      <alignment horizontal="center" vertical="center" wrapText="1"/>
    </xf>
    <xf numFmtId="0" fontId="7" fillId="2" borderId="34" xfId="0" applyFont="1" applyFill="1" applyBorder="1" applyAlignment="1">
      <alignment horizontal="center" vertical="center"/>
    </xf>
    <xf numFmtId="0" fontId="8" fillId="2" borderId="35" xfId="26" applyFont="1" applyFill="1" applyAlignment="1">
      <alignment horizontal="center" vertical="center"/>
    </xf>
    <xf numFmtId="0" fontId="7" fillId="2" borderId="35" xfId="27" applyFont="1" applyFill="1"/>
    <xf numFmtId="0" fontId="9" fillId="2" borderId="35" xfId="27" applyFont="1" applyFill="1"/>
    <xf numFmtId="0" fontId="7" fillId="2" borderId="1" xfId="27" applyFont="1" applyFill="1" applyBorder="1"/>
    <xf numFmtId="0" fontId="7" fillId="0" borderId="1" xfId="27" applyFont="1" applyBorder="1"/>
    <xf numFmtId="0" fontId="7" fillId="2" borderId="35" xfId="27" applyFont="1" applyFill="1" applyAlignment="1">
      <alignment horizontal="center"/>
    </xf>
    <xf numFmtId="0" fontId="7" fillId="2" borderId="36" xfId="0" applyFont="1" applyFill="1" applyBorder="1" applyAlignment="1">
      <alignment horizontal="center"/>
    </xf>
    <xf numFmtId="0" fontId="7" fillId="2" borderId="37" xfId="0" applyFont="1" applyFill="1" applyBorder="1"/>
    <xf numFmtId="1" fontId="7" fillId="2" borderId="37" xfId="0" applyNumberFormat="1" applyFont="1" applyFill="1" applyBorder="1" applyAlignment="1">
      <alignment horizontal="center"/>
    </xf>
    <xf numFmtId="0" fontId="7" fillId="2" borderId="37" xfId="0" applyFont="1" applyFill="1" applyBorder="1" applyAlignment="1">
      <alignment horizontal="center"/>
    </xf>
    <xf numFmtId="9" fontId="13" fillId="9" borderId="19" xfId="0" applyNumberFormat="1" applyFont="1" applyFill="1" applyBorder="1"/>
    <xf numFmtId="0" fontId="6" fillId="2" borderId="0" xfId="0" applyFont="1" applyFill="1" applyAlignment="1">
      <alignment vertical="center"/>
    </xf>
    <xf numFmtId="0" fontId="14" fillId="2" borderId="0" xfId="0" applyFont="1" applyFill="1"/>
    <xf numFmtId="9" fontId="13" fillId="2" borderId="19" xfId="0" applyNumberFormat="1" applyFont="1" applyFill="1" applyBorder="1"/>
    <xf numFmtId="0" fontId="8" fillId="2" borderId="19" xfId="1" applyFont="1" applyFill="1" applyBorder="1"/>
    <xf numFmtId="0" fontId="15" fillId="2" borderId="0" xfId="0" applyFont="1" applyFill="1" applyAlignment="1">
      <alignment horizontal="left" vertical="center"/>
    </xf>
    <xf numFmtId="0" fontId="8" fillId="2" borderId="0" xfId="1" applyFont="1" applyFill="1"/>
    <xf numFmtId="0" fontId="11" fillId="2" borderId="0" xfId="0" applyFont="1" applyFill="1" applyAlignment="1">
      <alignment vertical="center"/>
    </xf>
    <xf numFmtId="0" fontId="7" fillId="2" borderId="37" xfId="0" applyFont="1" applyFill="1" applyBorder="1" applyAlignment="1">
      <alignment horizontal="center" vertical="center"/>
    </xf>
    <xf numFmtId="1" fontId="7" fillId="2" borderId="37" xfId="0" applyNumberFormat="1" applyFont="1" applyFill="1" applyBorder="1"/>
    <xf numFmtId="0" fontId="22" fillId="2" borderId="0" xfId="0" applyFont="1" applyFill="1"/>
    <xf numFmtId="1" fontId="22" fillId="2" borderId="0" xfId="0" applyNumberFormat="1" applyFont="1" applyFill="1" applyAlignment="1">
      <alignment horizontal="center"/>
    </xf>
    <xf numFmtId="1" fontId="0" fillId="2" borderId="0" xfId="0" applyNumberFormat="1" applyFill="1"/>
    <xf numFmtId="0" fontId="22" fillId="2" borderId="0" xfId="0" applyFont="1" applyFill="1" applyAlignment="1">
      <alignment horizontal="center"/>
    </xf>
    <xf numFmtId="1" fontId="7" fillId="2" borderId="38" xfId="0" applyNumberFormat="1" applyFont="1" applyFill="1" applyBorder="1" applyAlignment="1">
      <alignment horizontal="center" vertical="center"/>
    </xf>
    <xf numFmtId="0" fontId="7" fillId="2" borderId="38" xfId="0" applyFont="1" applyFill="1" applyBorder="1" applyAlignment="1">
      <alignment horizontal="center" vertical="center"/>
    </xf>
    <xf numFmtId="0" fontId="7" fillId="2" borderId="38" xfId="0" applyFont="1" applyFill="1" applyBorder="1" applyAlignment="1">
      <alignment horizontal="center"/>
    </xf>
    <xf numFmtId="3" fontId="7" fillId="2" borderId="38" xfId="0" applyNumberFormat="1" applyFont="1" applyFill="1" applyBorder="1" applyAlignment="1">
      <alignment horizontal="center" vertical="center"/>
    </xf>
    <xf numFmtId="1" fontId="7" fillId="2" borderId="38" xfId="0" applyNumberFormat="1" applyFont="1" applyFill="1" applyBorder="1" applyAlignment="1">
      <alignment horizontal="center"/>
    </xf>
    <xf numFmtId="9" fontId="7" fillId="2" borderId="38" xfId="11" applyFont="1" applyFill="1" applyBorder="1" applyAlignment="1">
      <alignment horizontal="center" vertical="center"/>
    </xf>
    <xf numFmtId="9" fontId="7" fillId="2" borderId="38" xfId="11" applyFont="1" applyFill="1" applyBorder="1"/>
    <xf numFmtId="9" fontId="13" fillId="2" borderId="0" xfId="0" applyNumberFormat="1" applyFont="1" applyFill="1" applyAlignment="1">
      <alignment horizontal="center"/>
    </xf>
    <xf numFmtId="0" fontId="6" fillId="3" borderId="0" xfId="0" applyFont="1" applyFill="1" applyAlignment="1">
      <alignment horizontal="left" vertical="center"/>
    </xf>
    <xf numFmtId="0" fontId="6" fillId="3" borderId="0" xfId="0" applyFont="1" applyFill="1"/>
    <xf numFmtId="1" fontId="7" fillId="2" borderId="38" xfId="0" applyNumberFormat="1" applyFont="1" applyFill="1" applyBorder="1"/>
    <xf numFmtId="0" fontId="7" fillId="2" borderId="38" xfId="0" applyFont="1" applyFill="1" applyBorder="1" applyAlignment="1">
      <alignment horizontal="center" wrapText="1"/>
    </xf>
    <xf numFmtId="0" fontId="7" fillId="2" borderId="38" xfId="0" applyFont="1" applyFill="1" applyBorder="1"/>
    <xf numFmtId="9" fontId="20" fillId="10" borderId="38" xfId="0" applyNumberFormat="1" applyFont="1" applyFill="1" applyBorder="1"/>
    <xf numFmtId="0" fontId="7" fillId="2" borderId="32" xfId="0" applyFont="1" applyFill="1" applyBorder="1" applyAlignment="1">
      <alignment horizontal="center"/>
    </xf>
    <xf numFmtId="0" fontId="7" fillId="2" borderId="38" xfId="0" applyFont="1" applyFill="1" applyBorder="1" applyAlignment="1">
      <alignment horizontal="center" vertical="center" wrapText="1"/>
    </xf>
    <xf numFmtId="166" fontId="7" fillId="2" borderId="6" xfId="0" applyNumberFormat="1" applyFont="1" applyFill="1" applyBorder="1" applyAlignment="1">
      <alignment horizontal="center"/>
    </xf>
    <xf numFmtId="165" fontId="7" fillId="2" borderId="7" xfId="0" applyNumberFormat="1" applyFont="1" applyFill="1" applyBorder="1" applyAlignment="1">
      <alignment horizontal="center"/>
    </xf>
    <xf numFmtId="165" fontId="7" fillId="2" borderId="5" xfId="0" applyNumberFormat="1" applyFont="1" applyFill="1" applyBorder="1" applyAlignment="1">
      <alignment horizontal="center"/>
    </xf>
    <xf numFmtId="2" fontId="7" fillId="2" borderId="5" xfId="0" applyNumberFormat="1" applyFont="1" applyFill="1" applyBorder="1" applyAlignment="1">
      <alignment horizontal="center"/>
    </xf>
    <xf numFmtId="166" fontId="7" fillId="2" borderId="38" xfId="0" applyNumberFormat="1" applyFont="1" applyFill="1" applyBorder="1"/>
    <xf numFmtId="0" fontId="7" fillId="2" borderId="24" xfId="0" applyFont="1" applyFill="1" applyBorder="1" applyAlignment="1">
      <alignment horizontal="center" vertical="center" wrapText="1"/>
    </xf>
    <xf numFmtId="9" fontId="13" fillId="2" borderId="7" xfId="0" applyNumberFormat="1" applyFont="1" applyFill="1" applyBorder="1" applyAlignment="1">
      <alignment horizontal="center"/>
    </xf>
    <xf numFmtId="166" fontId="7" fillId="2" borderId="5" xfId="0" applyNumberFormat="1" applyFont="1" applyFill="1" applyBorder="1" applyAlignment="1">
      <alignment horizontal="center" vertical="center"/>
    </xf>
    <xf numFmtId="9" fontId="7" fillId="2" borderId="7" xfId="21" applyFont="1" applyFill="1" applyBorder="1" applyAlignment="1">
      <alignment horizontal="center"/>
    </xf>
    <xf numFmtId="9" fontId="7" fillId="2" borderId="5" xfId="21" applyFont="1" applyFill="1" applyBorder="1" applyAlignment="1">
      <alignment horizontal="center"/>
    </xf>
    <xf numFmtId="165" fontId="7" fillId="2" borderId="0" xfId="0" applyNumberFormat="1" applyFont="1" applyFill="1" applyAlignment="1">
      <alignment horizontal="center"/>
    </xf>
    <xf numFmtId="2" fontId="7" fillId="2" borderId="19" xfId="11" applyNumberFormat="1" applyFont="1" applyFill="1" applyBorder="1"/>
    <xf numFmtId="0" fontId="25" fillId="0" borderId="39" xfId="29" applyFont="1"/>
    <xf numFmtId="0" fontId="7" fillId="0" borderId="39" xfId="29" applyFont="1"/>
    <xf numFmtId="0" fontId="6" fillId="0" borderId="39" xfId="29" applyFont="1" applyAlignment="1">
      <alignment vertical="center"/>
    </xf>
    <xf numFmtId="0" fontId="9" fillId="0" borderId="39" xfId="29" applyFont="1"/>
    <xf numFmtId="0" fontId="7" fillId="0" borderId="39" xfId="29" applyFont="1" applyAlignment="1">
      <alignment vertical="center"/>
    </xf>
    <xf numFmtId="0" fontId="7" fillId="2" borderId="39" xfId="29" applyFont="1" applyFill="1"/>
    <xf numFmtId="0" fontId="26" fillId="2" borderId="39" xfId="30" applyFont="1" applyFill="1"/>
    <xf numFmtId="0" fontId="7" fillId="0" borderId="39" xfId="29" quotePrefix="1" applyFont="1"/>
    <xf numFmtId="1" fontId="7" fillId="2" borderId="0" xfId="11" applyNumberFormat="1" applyFont="1" applyFill="1" applyBorder="1"/>
    <xf numFmtId="9" fontId="7" fillId="2" borderId="39" xfId="11" applyFont="1" applyFill="1" applyBorder="1" applyAlignment="1">
      <alignment horizontal="center"/>
    </xf>
    <xf numFmtId="1" fontId="7" fillId="2" borderId="39" xfId="0" applyNumberFormat="1" applyFont="1" applyFill="1" applyBorder="1" applyAlignment="1">
      <alignment horizontal="center"/>
    </xf>
    <xf numFmtId="0" fontId="7" fillId="2" borderId="39" xfId="0" applyFont="1" applyFill="1" applyBorder="1"/>
    <xf numFmtId="0" fontId="7" fillId="2" borderId="39" xfId="0" applyFont="1" applyFill="1" applyBorder="1" applyAlignment="1">
      <alignment horizontal="center"/>
    </xf>
    <xf numFmtId="166" fontId="7" fillId="2" borderId="39" xfId="0" applyNumberFormat="1" applyFont="1" applyFill="1" applyBorder="1" applyAlignment="1">
      <alignment horizontal="center"/>
    </xf>
    <xf numFmtId="9" fontId="7" fillId="2" borderId="39" xfId="0" applyNumberFormat="1" applyFont="1" applyFill="1" applyBorder="1" applyAlignment="1">
      <alignment horizontal="center"/>
    </xf>
    <xf numFmtId="9" fontId="13" fillId="8" borderId="39" xfId="0" applyNumberFormat="1" applyFont="1" applyFill="1" applyBorder="1" applyAlignment="1">
      <alignment horizontal="center"/>
    </xf>
    <xf numFmtId="9" fontId="21" fillId="11" borderId="39" xfId="0" applyNumberFormat="1" applyFont="1" applyFill="1" applyBorder="1" applyAlignment="1">
      <alignment horizontal="center"/>
    </xf>
    <xf numFmtId="0" fontId="7" fillId="2" borderId="5" xfId="27" applyFont="1" applyFill="1" applyBorder="1" applyAlignment="1">
      <alignment horizontal="center" vertical="center" wrapText="1"/>
    </xf>
    <xf numFmtId="9" fontId="33" fillId="18" borderId="40" xfId="0" applyNumberFormat="1" applyFont="1" applyFill="1" applyBorder="1"/>
    <xf numFmtId="1" fontId="7" fillId="2" borderId="41" xfId="0" applyNumberFormat="1" applyFont="1" applyFill="1" applyBorder="1" applyAlignment="1">
      <alignment horizontal="center"/>
    </xf>
    <xf numFmtId="1" fontId="7" fillId="2" borderId="42" xfId="0" applyNumberFormat="1" applyFont="1" applyFill="1" applyBorder="1" applyAlignment="1">
      <alignment horizontal="center"/>
    </xf>
    <xf numFmtId="0" fontId="7" fillId="2" borderId="12" xfId="0" applyFont="1" applyFill="1" applyBorder="1" applyAlignment="1">
      <alignment horizontal="center"/>
    </xf>
    <xf numFmtId="1" fontId="7" fillId="2" borderId="43" xfId="0" applyNumberFormat="1" applyFont="1" applyFill="1" applyBorder="1" applyAlignment="1">
      <alignment horizontal="center"/>
    </xf>
    <xf numFmtId="0" fontId="7" fillId="2" borderId="43" xfId="0" applyFont="1" applyFill="1" applyBorder="1" applyAlignment="1">
      <alignment horizontal="center" vertical="center"/>
    </xf>
    <xf numFmtId="165" fontId="7" fillId="2" borderId="43" xfId="0" applyNumberFormat="1" applyFont="1" applyFill="1" applyBorder="1" applyAlignment="1">
      <alignment horizontal="center"/>
    </xf>
    <xf numFmtId="165" fontId="7" fillId="2" borderId="3" xfId="0" applyNumberFormat="1" applyFont="1" applyFill="1" applyBorder="1" applyAlignment="1">
      <alignment horizontal="center"/>
    </xf>
    <xf numFmtId="166" fontId="7" fillId="2" borderId="43" xfId="0" applyNumberFormat="1" applyFont="1" applyFill="1" applyBorder="1" applyAlignment="1">
      <alignment horizontal="center"/>
    </xf>
    <xf numFmtId="0" fontId="7" fillId="2" borderId="43" xfId="0" applyFont="1" applyFill="1" applyBorder="1" applyAlignment="1">
      <alignment horizontal="center"/>
    </xf>
    <xf numFmtId="0" fontId="7" fillId="2" borderId="43" xfId="0" applyFont="1" applyFill="1" applyBorder="1" applyAlignment="1">
      <alignment horizontal="center" wrapText="1"/>
    </xf>
    <xf numFmtId="0" fontId="7" fillId="2" borderId="43" xfId="20" applyFont="1" applyFill="1" applyBorder="1" applyAlignment="1">
      <alignment horizontal="center" vertical="center" wrapText="1"/>
    </xf>
    <xf numFmtId="0" fontId="7" fillId="2" borderId="5" xfId="20" applyFont="1" applyFill="1" applyBorder="1" applyAlignment="1">
      <alignment horizontal="center" vertical="center" wrapText="1"/>
    </xf>
    <xf numFmtId="9" fontId="29" fillId="14" borderId="24" xfId="0" applyNumberFormat="1" applyFont="1" applyFill="1" applyBorder="1" applyAlignment="1">
      <alignment horizontal="center"/>
    </xf>
    <xf numFmtId="0" fontId="7" fillId="2" borderId="43" xfId="0" applyFont="1" applyFill="1" applyBorder="1"/>
    <xf numFmtId="9" fontId="13" fillId="8" borderId="43" xfId="0" applyNumberFormat="1" applyFont="1" applyFill="1" applyBorder="1" applyAlignment="1">
      <alignment horizontal="center"/>
    </xf>
    <xf numFmtId="9" fontId="30" fillId="15" borderId="43" xfId="0" applyNumberFormat="1" applyFont="1" applyFill="1" applyBorder="1" applyAlignment="1">
      <alignment horizontal="center"/>
    </xf>
    <xf numFmtId="9" fontId="7" fillId="2" borderId="7" xfId="0" applyNumberFormat="1" applyFont="1" applyFill="1" applyBorder="1" applyAlignment="1">
      <alignment horizontal="center" vertical="center" wrapText="1"/>
    </xf>
    <xf numFmtId="9" fontId="30" fillId="15" borderId="6" xfId="0" applyNumberFormat="1" applyFont="1" applyFill="1" applyBorder="1" applyAlignment="1">
      <alignment horizontal="center"/>
    </xf>
    <xf numFmtId="9" fontId="31" fillId="16" borderId="6" xfId="0" applyNumberFormat="1" applyFont="1" applyFill="1" applyBorder="1" applyAlignment="1">
      <alignment horizontal="center"/>
    </xf>
    <xf numFmtId="9" fontId="31" fillId="16" borderId="43" xfId="0" applyNumberFormat="1" applyFont="1" applyFill="1" applyBorder="1" applyAlignment="1">
      <alignment horizontal="center"/>
    </xf>
    <xf numFmtId="9" fontId="32" fillId="17" borderId="6" xfId="0" applyNumberFormat="1" applyFont="1" applyFill="1" applyBorder="1" applyAlignment="1">
      <alignment horizontal="center"/>
    </xf>
    <xf numFmtId="9" fontId="35" fillId="20" borderId="6" xfId="0" applyNumberFormat="1" applyFont="1" applyFill="1" applyBorder="1" applyAlignment="1">
      <alignment horizontal="center"/>
    </xf>
    <xf numFmtId="164" fontId="7" fillId="2" borderId="5" xfId="28" applyNumberFormat="1" applyFont="1" applyFill="1" applyBorder="1" applyAlignment="1">
      <alignment horizontal="center"/>
    </xf>
    <xf numFmtId="1" fontId="7" fillId="2" borderId="44" xfId="0" applyNumberFormat="1" applyFont="1" applyFill="1" applyBorder="1" applyAlignment="1">
      <alignment horizontal="center"/>
    </xf>
    <xf numFmtId="1" fontId="24" fillId="2" borderId="44" xfId="0" applyNumberFormat="1" applyFont="1" applyFill="1" applyBorder="1" applyAlignment="1">
      <alignment horizontal="center"/>
    </xf>
    <xf numFmtId="10" fontId="7" fillId="2" borderId="44" xfId="11" applyNumberFormat="1" applyFont="1" applyFill="1" applyBorder="1" applyAlignment="1">
      <alignment horizontal="center"/>
    </xf>
    <xf numFmtId="0" fontId="7" fillId="0" borderId="0" xfId="0" applyFont="1"/>
    <xf numFmtId="0" fontId="7" fillId="0" borderId="1" xfId="0" applyFont="1" applyBorder="1"/>
    <xf numFmtId="0" fontId="7" fillId="0" borderId="35" xfId="27" applyFont="1"/>
    <xf numFmtId="0" fontId="7" fillId="0" borderId="9" xfId="0" applyFont="1" applyBorder="1"/>
    <xf numFmtId="0" fontId="7" fillId="0" borderId="19" xfId="0" applyFont="1" applyBorder="1"/>
    <xf numFmtId="0" fontId="7" fillId="0" borderId="10" xfId="0" applyFont="1" applyBorder="1"/>
    <xf numFmtId="0" fontId="7" fillId="2" borderId="44" xfId="0" applyFont="1" applyFill="1" applyBorder="1"/>
    <xf numFmtId="0" fontId="7" fillId="2" borderId="44" xfId="0" applyFont="1" applyFill="1" applyBorder="1" applyAlignment="1">
      <alignment horizontal="center" vertical="center"/>
    </xf>
    <xf numFmtId="9" fontId="13" fillId="2" borderId="4" xfId="0" applyNumberFormat="1" applyFont="1" applyFill="1" applyBorder="1" applyAlignment="1">
      <alignment horizontal="center" vertical="center"/>
    </xf>
    <xf numFmtId="9" fontId="13" fillId="2" borderId="1" xfId="0" applyNumberFormat="1" applyFont="1" applyFill="1" applyBorder="1" applyAlignment="1">
      <alignment horizontal="center" vertical="center"/>
    </xf>
    <xf numFmtId="9" fontId="38" fillId="22" borderId="46" xfId="0" applyNumberFormat="1" applyFont="1" applyFill="1" applyBorder="1"/>
    <xf numFmtId="9" fontId="39" fillId="23" borderId="47" xfId="0" applyNumberFormat="1" applyFont="1" applyFill="1" applyBorder="1"/>
    <xf numFmtId="1" fontId="7" fillId="2" borderId="49" xfId="0" applyNumberFormat="1" applyFont="1" applyFill="1" applyBorder="1" applyAlignment="1">
      <alignment horizontal="center"/>
    </xf>
    <xf numFmtId="1" fontId="7" fillId="2" borderId="49" xfId="0" applyNumberFormat="1" applyFont="1" applyFill="1" applyBorder="1"/>
    <xf numFmtId="0" fontId="7" fillId="2" borderId="49" xfId="0" applyFont="1" applyFill="1" applyBorder="1" applyAlignment="1">
      <alignment horizontal="center"/>
    </xf>
    <xf numFmtId="0" fontId="7" fillId="2" borderId="49" xfId="0" applyFont="1" applyFill="1" applyBorder="1" applyAlignment="1">
      <alignment horizontal="center" wrapText="1"/>
    </xf>
    <xf numFmtId="9" fontId="7" fillId="2" borderId="49" xfId="11" applyFont="1" applyFill="1" applyBorder="1" applyAlignment="1">
      <alignment horizontal="center" vertical="center"/>
    </xf>
    <xf numFmtId="0" fontId="7" fillId="2" borderId="49" xfId="0" applyFont="1" applyFill="1" applyBorder="1" applyAlignment="1">
      <alignment horizontal="center" vertical="center"/>
    </xf>
    <xf numFmtId="0" fontId="7" fillId="2" borderId="50" xfId="0" applyFont="1" applyFill="1" applyBorder="1" applyAlignment="1">
      <alignment horizontal="center"/>
    </xf>
    <xf numFmtId="166" fontId="7" fillId="2" borderId="50" xfId="0" applyNumberFormat="1" applyFont="1" applyFill="1" applyBorder="1" applyAlignment="1">
      <alignment horizontal="center"/>
    </xf>
    <xf numFmtId="1" fontId="7" fillId="2" borderId="23" xfId="0" applyNumberFormat="1" applyFont="1" applyFill="1" applyBorder="1" applyAlignment="1">
      <alignment horizontal="center"/>
    </xf>
    <xf numFmtId="1" fontId="7" fillId="2" borderId="24" xfId="0" applyNumberFormat="1" applyFont="1" applyFill="1" applyBorder="1" applyAlignment="1">
      <alignment horizontal="center"/>
    </xf>
    <xf numFmtId="1" fontId="7" fillId="2" borderId="50" xfId="0" applyNumberFormat="1" applyFont="1" applyFill="1" applyBorder="1" applyAlignment="1">
      <alignment horizontal="center"/>
    </xf>
    <xf numFmtId="0" fontId="7" fillId="2" borderId="50" xfId="0" applyFont="1" applyFill="1" applyBorder="1"/>
    <xf numFmtId="1" fontId="7" fillId="2" borderId="50" xfId="0" applyNumberFormat="1" applyFont="1" applyFill="1" applyBorder="1" applyAlignment="1">
      <alignment horizontal="center" vertical="center"/>
    </xf>
    <xf numFmtId="0" fontId="7" fillId="2" borderId="50" xfId="0" applyFont="1" applyFill="1" applyBorder="1" applyAlignment="1">
      <alignment horizontal="center" vertical="center" wrapText="1"/>
    </xf>
    <xf numFmtId="166" fontId="7" fillId="2" borderId="0" xfId="0" applyNumberFormat="1" applyFont="1" applyFill="1" applyAlignment="1">
      <alignment horizontal="center"/>
    </xf>
    <xf numFmtId="0" fontId="0" fillId="0" borderId="50" xfId="0" applyBorder="1" applyAlignment="1">
      <alignment horizontal="center" vertical="center"/>
    </xf>
    <xf numFmtId="2" fontId="7" fillId="2" borderId="17" xfId="0" applyNumberFormat="1" applyFont="1" applyFill="1" applyBorder="1"/>
    <xf numFmtId="9" fontId="7" fillId="2" borderId="18" xfId="0" applyNumberFormat="1" applyFont="1" applyFill="1" applyBorder="1"/>
    <xf numFmtId="9" fontId="7" fillId="2" borderId="12" xfId="0" applyNumberFormat="1" applyFont="1" applyFill="1" applyBorder="1"/>
    <xf numFmtId="0" fontId="7" fillId="2" borderId="50" xfId="0" applyFont="1" applyFill="1" applyBorder="1" applyAlignment="1">
      <alignment horizontal="center" vertical="center"/>
    </xf>
    <xf numFmtId="1" fontId="7" fillId="2" borderId="50" xfId="0" applyNumberFormat="1" applyFont="1" applyFill="1" applyBorder="1"/>
    <xf numFmtId="0" fontId="7" fillId="2" borderId="50" xfId="0" applyFont="1" applyFill="1" applyBorder="1" applyAlignment="1">
      <alignment horizontal="center" wrapText="1"/>
    </xf>
    <xf numFmtId="165" fontId="7" fillId="2" borderId="50" xfId="0" applyNumberFormat="1" applyFont="1" applyFill="1" applyBorder="1" applyAlignment="1">
      <alignment horizontal="center"/>
    </xf>
    <xf numFmtId="166" fontId="7" fillId="0" borderId="5" xfId="0" applyNumberFormat="1" applyFont="1" applyBorder="1" applyAlignment="1">
      <alignment horizontal="center"/>
    </xf>
    <xf numFmtId="9" fontId="28" fillId="13" borderId="50" xfId="0" applyNumberFormat="1" applyFont="1" applyFill="1" applyBorder="1" applyAlignment="1">
      <alignment horizontal="center"/>
    </xf>
    <xf numFmtId="9" fontId="21" fillId="11" borderId="50" xfId="0" applyNumberFormat="1" applyFont="1" applyFill="1" applyBorder="1" applyAlignment="1">
      <alignment horizontal="center"/>
    </xf>
    <xf numFmtId="9" fontId="34" fillId="19" borderId="50" xfId="0" applyNumberFormat="1" applyFont="1" applyFill="1" applyBorder="1" applyAlignment="1">
      <alignment horizontal="center"/>
    </xf>
    <xf numFmtId="9" fontId="7" fillId="2" borderId="50" xfId="11" applyFont="1" applyFill="1" applyBorder="1" applyAlignment="1">
      <alignment horizontal="center"/>
    </xf>
    <xf numFmtId="9" fontId="13" fillId="8" borderId="50" xfId="0" applyNumberFormat="1" applyFont="1" applyFill="1" applyBorder="1" applyAlignment="1">
      <alignment horizontal="center"/>
    </xf>
    <xf numFmtId="166" fontId="7" fillId="0" borderId="7" xfId="0" applyNumberFormat="1" applyFont="1" applyBorder="1" applyAlignment="1">
      <alignment horizontal="center"/>
    </xf>
    <xf numFmtId="9" fontId="7" fillId="2" borderId="50" xfId="0" applyNumberFormat="1" applyFont="1" applyFill="1" applyBorder="1"/>
    <xf numFmtId="166" fontId="7" fillId="2" borderId="50" xfId="0" applyNumberFormat="1" applyFont="1" applyFill="1" applyBorder="1"/>
    <xf numFmtId="0" fontId="7" fillId="2" borderId="50" xfId="0" applyFont="1" applyFill="1" applyBorder="1" applyAlignment="1">
      <alignment vertical="center" wrapText="1"/>
    </xf>
    <xf numFmtId="164" fontId="7" fillId="2" borderId="50" xfId="10" applyNumberFormat="1" applyFont="1" applyFill="1" applyBorder="1"/>
    <xf numFmtId="0" fontId="41" fillId="0" borderId="0" xfId="0" applyFont="1" applyAlignment="1">
      <alignment vertical="center"/>
    </xf>
    <xf numFmtId="0" fontId="41" fillId="2" borderId="0" xfId="0" applyFont="1" applyFill="1" applyAlignment="1">
      <alignment vertical="center"/>
    </xf>
    <xf numFmtId="0" fontId="42" fillId="2" borderId="0" xfId="0" applyFont="1" applyFill="1" applyAlignment="1">
      <alignment horizontal="left" vertical="center" indent="8"/>
    </xf>
    <xf numFmtId="164" fontId="7" fillId="2" borderId="5" xfId="10" applyNumberFormat="1" applyFont="1" applyFill="1" applyBorder="1" applyAlignment="1">
      <alignment horizontal="center" vertical="center"/>
    </xf>
    <xf numFmtId="165" fontId="7" fillId="2" borderId="5" xfId="10" applyNumberFormat="1" applyFont="1" applyFill="1" applyBorder="1" applyAlignment="1">
      <alignment horizontal="center" vertical="center"/>
    </xf>
    <xf numFmtId="1" fontId="7" fillId="2" borderId="5" xfId="10" applyNumberFormat="1" applyFont="1" applyFill="1" applyBorder="1" applyAlignment="1">
      <alignment horizontal="center" vertical="center"/>
    </xf>
    <xf numFmtId="164" fontId="7" fillId="2" borderId="5" xfId="10" applyNumberFormat="1" applyFont="1" applyFill="1" applyBorder="1" applyAlignment="1">
      <alignment horizontal="center"/>
    </xf>
    <xf numFmtId="0" fontId="8" fillId="2" borderId="50" xfId="41" applyFont="1" applyFill="1" applyAlignment="1">
      <alignment horizontal="center" vertical="center"/>
    </xf>
    <xf numFmtId="0" fontId="7" fillId="2" borderId="50" xfId="42" applyFont="1" applyFill="1"/>
    <xf numFmtId="0" fontId="9" fillId="2" borderId="50" xfId="42" applyFont="1" applyFill="1"/>
    <xf numFmtId="0" fontId="7" fillId="2" borderId="50" xfId="42" applyFont="1" applyFill="1" applyAlignment="1">
      <alignment horizontal="center"/>
    </xf>
    <xf numFmtId="0" fontId="7" fillId="2" borderId="1" xfId="42" applyFont="1" applyFill="1" applyBorder="1"/>
    <xf numFmtId="0" fontId="7" fillId="2" borderId="4" xfId="42" applyFont="1" applyFill="1" applyBorder="1" applyAlignment="1">
      <alignment horizontal="center" wrapText="1"/>
    </xf>
    <xf numFmtId="0" fontId="7" fillId="2" borderId="1" xfId="42" applyFont="1" applyFill="1" applyBorder="1" applyAlignment="1">
      <alignment horizontal="center" wrapText="1"/>
    </xf>
    <xf numFmtId="0" fontId="7" fillId="2" borderId="6" xfId="42" applyFont="1" applyFill="1" applyBorder="1"/>
    <xf numFmtId="9" fontId="7" fillId="2" borderId="7" xfId="43" applyFont="1" applyFill="1" applyBorder="1" applyAlignment="1">
      <alignment horizontal="center" vertical="center"/>
    </xf>
    <xf numFmtId="9" fontId="7" fillId="2" borderId="50" xfId="43" applyFont="1" applyFill="1" applyBorder="1" applyAlignment="1">
      <alignment horizontal="center" vertical="center"/>
    </xf>
    <xf numFmtId="9" fontId="13" fillId="2" borderId="50" xfId="42" applyNumberFormat="1" applyFont="1" applyFill="1" applyAlignment="1">
      <alignment horizontal="center" vertical="center"/>
    </xf>
    <xf numFmtId="9" fontId="38" fillId="24" borderId="50" xfId="42" applyNumberFormat="1" applyFont="1" applyFill="1" applyAlignment="1">
      <alignment horizontal="center"/>
    </xf>
    <xf numFmtId="9" fontId="7" fillId="2" borderId="50" xfId="42" applyNumberFormat="1" applyFont="1" applyFill="1"/>
    <xf numFmtId="9" fontId="7" fillId="2" borderId="5" xfId="43" applyFont="1" applyFill="1" applyBorder="1" applyAlignment="1">
      <alignment horizontal="center" vertical="center"/>
    </xf>
    <xf numFmtId="0" fontId="7" fillId="2" borderId="5" xfId="42" applyFont="1" applyFill="1" applyBorder="1" applyAlignment="1">
      <alignment horizontal="center" vertical="center"/>
    </xf>
    <xf numFmtId="0" fontId="7" fillId="2" borderId="50" xfId="42" applyFont="1" applyFill="1" applyAlignment="1">
      <alignment horizontal="center" vertical="center"/>
    </xf>
    <xf numFmtId="1" fontId="7" fillId="2" borderId="50" xfId="42" applyNumberFormat="1" applyFont="1" applyFill="1" applyAlignment="1">
      <alignment horizontal="center" vertical="center"/>
    </xf>
    <xf numFmtId="1" fontId="7" fillId="2" borderId="50" xfId="42" applyNumberFormat="1" applyFont="1" applyFill="1" applyAlignment="1">
      <alignment horizontal="center"/>
    </xf>
    <xf numFmtId="9" fontId="38" fillId="2" borderId="50" xfId="42" applyNumberFormat="1" applyFont="1" applyFill="1" applyAlignment="1">
      <alignment horizontal="center"/>
    </xf>
    <xf numFmtId="9" fontId="13" fillId="24" borderId="50" xfId="42" applyNumberFormat="1" applyFont="1" applyFill="1" applyAlignment="1">
      <alignment horizontal="center" vertical="center"/>
    </xf>
    <xf numFmtId="9" fontId="37" fillId="2" borderId="50" xfId="42" applyNumberFormat="1" applyFont="1" applyFill="1" applyAlignment="1">
      <alignment horizontal="center"/>
    </xf>
    <xf numFmtId="9" fontId="37" fillId="21" borderId="50" xfId="42" applyNumberFormat="1" applyFont="1" applyFill="1" applyAlignment="1">
      <alignment horizontal="center"/>
    </xf>
    <xf numFmtId="9" fontId="7" fillId="2" borderId="50" xfId="43" applyFont="1" applyFill="1" applyBorder="1" applyAlignment="1">
      <alignment horizontal="center"/>
    </xf>
    <xf numFmtId="9" fontId="38" fillId="24" borderId="50" xfId="42" applyNumberFormat="1" applyFont="1" applyFill="1"/>
    <xf numFmtId="0" fontId="7" fillId="0" borderId="50" xfId="42" applyFont="1"/>
    <xf numFmtId="0" fontId="7" fillId="0" borderId="50" xfId="42" applyFont="1" applyAlignment="1">
      <alignment horizontal="center"/>
    </xf>
    <xf numFmtId="9" fontId="38" fillId="0" borderId="50" xfId="42" applyNumberFormat="1" applyFont="1"/>
    <xf numFmtId="10" fontId="7" fillId="2" borderId="50" xfId="42" applyNumberFormat="1" applyFont="1" applyFill="1"/>
    <xf numFmtId="9" fontId="7" fillId="2" borderId="50" xfId="43" applyFont="1" applyFill="1" applyBorder="1"/>
    <xf numFmtId="9" fontId="13" fillId="24" borderId="50" xfId="42" applyNumberFormat="1" applyFont="1" applyFill="1" applyAlignment="1">
      <alignment horizontal="center"/>
    </xf>
    <xf numFmtId="0" fontId="7" fillId="2" borderId="5" xfId="11" applyNumberFormat="1" applyFont="1" applyFill="1" applyBorder="1" applyAlignment="1">
      <alignment horizontal="center" vertical="center"/>
    </xf>
    <xf numFmtId="9" fontId="7" fillId="2" borderId="50" xfId="11" applyFont="1" applyFill="1" applyBorder="1" applyAlignment="1">
      <alignment horizontal="center" vertical="center"/>
    </xf>
    <xf numFmtId="0" fontId="7" fillId="2" borderId="50" xfId="11" applyNumberFormat="1" applyFont="1" applyFill="1" applyBorder="1" applyAlignment="1">
      <alignment horizontal="center" vertical="center"/>
    </xf>
    <xf numFmtId="0" fontId="22" fillId="2" borderId="50" xfId="0" applyFont="1" applyFill="1" applyBorder="1"/>
    <xf numFmtId="0" fontId="22" fillId="2" borderId="17" xfId="0" applyFont="1" applyFill="1" applyBorder="1"/>
    <xf numFmtId="0" fontId="22" fillId="2" borderId="12" xfId="0" applyFont="1" applyFill="1" applyBorder="1"/>
    <xf numFmtId="0" fontId="22" fillId="2" borderId="14" xfId="0" applyFont="1" applyFill="1" applyBorder="1"/>
    <xf numFmtId="0" fontId="22" fillId="2" borderId="15" xfId="0" applyFont="1" applyFill="1" applyBorder="1"/>
    <xf numFmtId="0" fontId="22" fillId="2" borderId="16" xfId="0" applyFont="1" applyFill="1" applyBorder="1"/>
    <xf numFmtId="0" fontId="22" fillId="2" borderId="50" xfId="42" applyFont="1" applyFill="1"/>
    <xf numFmtId="0" fontId="22" fillId="2" borderId="13" xfId="0" applyFont="1" applyFill="1" applyBorder="1"/>
    <xf numFmtId="0" fontId="22" fillId="2" borderId="28" xfId="0" applyFont="1" applyFill="1" applyBorder="1"/>
    <xf numFmtId="0" fontId="15" fillId="2" borderId="0" xfId="0" applyFont="1" applyFill="1"/>
    <xf numFmtId="0" fontId="43" fillId="2" borderId="0" xfId="0" applyFont="1" applyFill="1"/>
    <xf numFmtId="0" fontId="9" fillId="2" borderId="50" xfId="0" applyFont="1" applyFill="1" applyBorder="1"/>
    <xf numFmtId="0" fontId="7" fillId="0" borderId="50" xfId="0" applyFont="1" applyBorder="1"/>
    <xf numFmtId="0" fontId="8" fillId="2" borderId="50" xfId="39" applyFont="1" applyFill="1" applyBorder="1" applyAlignment="1">
      <alignment horizontal="center" vertical="center"/>
    </xf>
    <xf numFmtId="0" fontId="0" fillId="2" borderId="50" xfId="0" applyFill="1" applyBorder="1" applyAlignment="1">
      <alignment horizontal="center" vertical="center"/>
    </xf>
    <xf numFmtId="9" fontId="38" fillId="24" borderId="50" xfId="0" applyNumberFormat="1" applyFont="1" applyFill="1" applyBorder="1"/>
    <xf numFmtId="0" fontId="15" fillId="2" borderId="24" xfId="20" applyFont="1" applyFill="1" applyBorder="1" applyAlignment="1">
      <alignment horizontal="center" vertical="center" wrapText="1"/>
    </xf>
    <xf numFmtId="9" fontId="7" fillId="2" borderId="7" xfId="43" applyFont="1" applyFill="1" applyBorder="1" applyAlignment="1">
      <alignment horizontal="center"/>
    </xf>
    <xf numFmtId="9" fontId="7" fillId="2" borderId="6" xfId="43" applyFont="1" applyFill="1" applyBorder="1" applyAlignment="1">
      <alignment horizontal="center"/>
    </xf>
    <xf numFmtId="9" fontId="7" fillId="2" borderId="5" xfId="43" applyFont="1" applyFill="1" applyBorder="1" applyAlignment="1">
      <alignment horizontal="center"/>
    </xf>
    <xf numFmtId="9" fontId="7" fillId="2" borderId="6" xfId="43" applyFont="1" applyFill="1" applyBorder="1" applyAlignment="1">
      <alignment horizontal="center" vertical="center"/>
    </xf>
    <xf numFmtId="166" fontId="7" fillId="2" borderId="23" xfId="0" applyNumberFormat="1" applyFont="1" applyFill="1" applyBorder="1" applyAlignment="1">
      <alignment horizontal="center"/>
    </xf>
    <xf numFmtId="166" fontId="7" fillId="2" borderId="24" xfId="0" applyNumberFormat="1" applyFont="1" applyFill="1" applyBorder="1" applyAlignment="1">
      <alignment horizontal="center"/>
    </xf>
    <xf numFmtId="0" fontId="8" fillId="2" borderId="50" xfId="44" applyFont="1" applyFill="1" applyBorder="1" applyAlignment="1">
      <alignment horizontal="center" vertical="center"/>
    </xf>
    <xf numFmtId="0" fontId="15" fillId="2" borderId="50" xfId="0" applyFont="1" applyFill="1" applyBorder="1"/>
    <xf numFmtId="0" fontId="7" fillId="2" borderId="0" xfId="0" applyFont="1" applyFill="1" applyAlignment="1">
      <alignment horizontal="left"/>
    </xf>
    <xf numFmtId="0" fontId="7" fillId="0" borderId="5" xfId="0" applyFont="1" applyBorder="1" applyAlignment="1">
      <alignment horizontal="center"/>
    </xf>
    <xf numFmtId="0" fontId="7" fillId="0" borderId="3" xfId="0" applyFont="1" applyBorder="1" applyAlignment="1">
      <alignment horizontal="center"/>
    </xf>
    <xf numFmtId="9" fontId="7" fillId="2" borderId="77" xfId="43" applyFont="1" applyFill="1" applyBorder="1" applyAlignment="1">
      <alignment horizontal="center"/>
    </xf>
    <xf numFmtId="0" fontId="7" fillId="2" borderId="77" xfId="0" applyFont="1" applyFill="1" applyBorder="1"/>
    <xf numFmtId="1" fontId="7" fillId="2" borderId="77" xfId="0" applyNumberFormat="1" applyFont="1" applyFill="1" applyBorder="1" applyAlignment="1">
      <alignment horizontal="center"/>
    </xf>
    <xf numFmtId="9" fontId="7" fillId="2" borderId="77" xfId="43" applyFont="1" applyFill="1" applyBorder="1" applyAlignment="1">
      <alignment horizontal="center" vertical="center"/>
    </xf>
    <xf numFmtId="9" fontId="44" fillId="25" borderId="51" xfId="0" applyNumberFormat="1" applyFont="1" applyFill="1" applyBorder="1" applyAlignment="1">
      <alignment horizontal="center"/>
    </xf>
    <xf numFmtId="0" fontId="7" fillId="2" borderId="24" xfId="0" applyFont="1" applyFill="1" applyBorder="1" applyAlignment="1">
      <alignment horizontal="center"/>
    </xf>
    <xf numFmtId="9" fontId="47" fillId="28" borderId="7" xfId="0" applyNumberFormat="1" applyFont="1" applyFill="1" applyBorder="1" applyAlignment="1">
      <alignment horizontal="center"/>
    </xf>
    <xf numFmtId="9" fontId="47" fillId="28" borderId="6" xfId="0" applyNumberFormat="1" applyFont="1" applyFill="1" applyBorder="1" applyAlignment="1">
      <alignment horizontal="center"/>
    </xf>
    <xf numFmtId="9" fontId="47" fillId="28" borderId="5" xfId="0" applyNumberFormat="1" applyFont="1" applyFill="1" applyBorder="1" applyAlignment="1">
      <alignment horizontal="center"/>
    </xf>
    <xf numFmtId="9" fontId="47" fillId="28" borderId="77" xfId="0" applyNumberFormat="1" applyFont="1" applyFill="1" applyBorder="1" applyAlignment="1">
      <alignment horizontal="center"/>
    </xf>
    <xf numFmtId="0" fontId="7" fillId="2" borderId="78" xfId="0" applyFont="1" applyFill="1" applyBorder="1"/>
    <xf numFmtId="1" fontId="7" fillId="2" borderId="78" xfId="0" applyNumberFormat="1" applyFont="1" applyFill="1" applyBorder="1"/>
    <xf numFmtId="0" fontId="7" fillId="2" borderId="22" xfId="0" applyFont="1" applyFill="1" applyBorder="1"/>
    <xf numFmtId="9" fontId="38" fillId="79" borderId="78" xfId="0" applyNumberFormat="1" applyFont="1" applyFill="1" applyBorder="1" applyAlignment="1">
      <alignment horizontal="center"/>
    </xf>
    <xf numFmtId="9" fontId="38" fillId="79" borderId="3" xfId="0" applyNumberFormat="1" applyFont="1" applyFill="1" applyBorder="1" applyAlignment="1">
      <alignment horizontal="center"/>
    </xf>
    <xf numFmtId="166" fontId="7" fillId="2" borderId="38" xfId="0" applyNumberFormat="1" applyFont="1" applyFill="1" applyBorder="1" applyAlignment="1">
      <alignment horizontal="center"/>
    </xf>
    <xf numFmtId="0" fontId="7" fillId="2" borderId="78" xfId="0" applyFont="1" applyFill="1" applyBorder="1" applyAlignment="1">
      <alignment horizontal="center"/>
    </xf>
    <xf numFmtId="0" fontId="7" fillId="0" borderId="78" xfId="0" applyFont="1" applyBorder="1" applyAlignment="1">
      <alignment horizontal="center"/>
    </xf>
    <xf numFmtId="9" fontId="7" fillId="2" borderId="22" xfId="11" applyFont="1" applyFill="1" applyBorder="1" applyAlignment="1">
      <alignment horizontal="center"/>
    </xf>
    <xf numFmtId="9" fontId="48" fillId="29" borderId="6" xfId="0" applyNumberFormat="1" applyFont="1" applyFill="1" applyBorder="1" applyAlignment="1">
      <alignment horizontal="center"/>
    </xf>
    <xf numFmtId="9" fontId="48" fillId="29" borderId="78" xfId="0" applyNumberFormat="1" applyFont="1" applyFill="1" applyBorder="1" applyAlignment="1">
      <alignment horizontal="center"/>
    </xf>
    <xf numFmtId="1" fontId="7" fillId="2" borderId="78" xfId="0" applyNumberFormat="1" applyFont="1" applyFill="1" applyBorder="1" applyAlignment="1">
      <alignment horizontal="center"/>
    </xf>
    <xf numFmtId="9" fontId="48" fillId="29" borderId="7" xfId="0" applyNumberFormat="1" applyFont="1" applyFill="1" applyBorder="1" applyAlignment="1">
      <alignment horizontal="center"/>
    </xf>
    <xf numFmtId="9" fontId="48" fillId="29" borderId="5" xfId="0" applyNumberFormat="1" applyFont="1" applyFill="1" applyBorder="1" applyAlignment="1">
      <alignment horizontal="center"/>
    </xf>
    <xf numFmtId="9" fontId="49" fillId="30" borderId="5" xfId="0" applyNumberFormat="1" applyFont="1" applyFill="1" applyBorder="1" applyAlignment="1">
      <alignment horizontal="center"/>
    </xf>
    <xf numFmtId="9" fontId="49" fillId="30" borderId="78" xfId="0" applyNumberFormat="1" applyFont="1" applyFill="1" applyBorder="1" applyAlignment="1">
      <alignment horizontal="center"/>
    </xf>
    <xf numFmtId="9" fontId="49" fillId="30" borderId="7" xfId="0" applyNumberFormat="1" applyFont="1" applyFill="1" applyBorder="1" applyAlignment="1">
      <alignment horizontal="center"/>
    </xf>
    <xf numFmtId="9" fontId="49" fillId="30" borderId="6" xfId="0" applyNumberFormat="1" applyFont="1" applyFill="1" applyBorder="1" applyAlignment="1">
      <alignment horizontal="center"/>
    </xf>
    <xf numFmtId="0" fontId="7" fillId="2" borderId="78" xfId="0" applyFont="1" applyFill="1" applyBorder="1" applyAlignment="1">
      <alignment horizontal="center" vertical="center"/>
    </xf>
    <xf numFmtId="9" fontId="50" fillId="31" borderId="7" xfId="0" applyNumberFormat="1" applyFont="1" applyFill="1" applyBorder="1" applyAlignment="1">
      <alignment horizontal="center"/>
    </xf>
    <xf numFmtId="9" fontId="50" fillId="31" borderId="6" xfId="0" applyNumberFormat="1" applyFont="1" applyFill="1" applyBorder="1" applyAlignment="1">
      <alignment horizontal="center"/>
    </xf>
    <xf numFmtId="9" fontId="50" fillId="31" borderId="5" xfId="0" applyNumberFormat="1" applyFont="1" applyFill="1" applyBorder="1" applyAlignment="1">
      <alignment horizontal="center"/>
    </xf>
    <xf numFmtId="9" fontId="50" fillId="31" borderId="78" xfId="0" applyNumberFormat="1" applyFont="1" applyFill="1" applyBorder="1" applyAlignment="1">
      <alignment horizontal="center"/>
    </xf>
    <xf numFmtId="0" fontId="7" fillId="2" borderId="78" xfId="10" applyNumberFormat="1" applyFont="1" applyFill="1" applyBorder="1" applyAlignment="1">
      <alignment horizontal="center"/>
    </xf>
    <xf numFmtId="166" fontId="7" fillId="2" borderId="78" xfId="0" applyNumberFormat="1" applyFont="1" applyFill="1" applyBorder="1" applyAlignment="1">
      <alignment horizontal="center"/>
    </xf>
    <xf numFmtId="166" fontId="7" fillId="2" borderId="78" xfId="10" applyNumberFormat="1" applyFont="1" applyFill="1" applyBorder="1" applyAlignment="1">
      <alignment horizontal="center"/>
    </xf>
    <xf numFmtId="165" fontId="7" fillId="2" borderId="78" xfId="0" applyNumberFormat="1" applyFont="1" applyFill="1" applyBorder="1" applyAlignment="1">
      <alignment horizontal="center"/>
    </xf>
    <xf numFmtId="9" fontId="36" fillId="2" borderId="78" xfId="0" applyNumberFormat="1" applyFont="1" applyFill="1" applyBorder="1" applyAlignment="1">
      <alignment horizontal="center"/>
    </xf>
    <xf numFmtId="9" fontId="36" fillId="2" borderId="6" xfId="0" applyNumberFormat="1" applyFont="1" applyFill="1" applyBorder="1" applyAlignment="1">
      <alignment horizontal="center"/>
    </xf>
    <xf numFmtId="9" fontId="95" fillId="2" borderId="6" xfId="0" applyNumberFormat="1" applyFont="1" applyFill="1" applyBorder="1" applyAlignment="1">
      <alignment horizontal="center"/>
    </xf>
    <xf numFmtId="9" fontId="95" fillId="2" borderId="78" xfId="0" applyNumberFormat="1" applyFont="1" applyFill="1" applyBorder="1" applyAlignment="1">
      <alignment horizontal="center"/>
    </xf>
    <xf numFmtId="9" fontId="96" fillId="76" borderId="7" xfId="0" applyNumberFormat="1" applyFont="1" applyFill="1" applyBorder="1" applyAlignment="1">
      <alignment horizontal="center"/>
    </xf>
    <xf numFmtId="9" fontId="96" fillId="76" borderId="6" xfId="0" applyNumberFormat="1" applyFont="1" applyFill="1" applyBorder="1" applyAlignment="1">
      <alignment horizontal="center"/>
    </xf>
    <xf numFmtId="9" fontId="96" fillId="76" borderId="5" xfId="0" applyNumberFormat="1" applyFont="1" applyFill="1" applyBorder="1" applyAlignment="1">
      <alignment horizontal="center"/>
    </xf>
    <xf numFmtId="9" fontId="96" fillId="76" borderId="78" xfId="0" applyNumberFormat="1" applyFont="1" applyFill="1" applyBorder="1" applyAlignment="1">
      <alignment horizontal="center"/>
    </xf>
    <xf numFmtId="9" fontId="97" fillId="77" borderId="7" xfId="0" applyNumberFormat="1" applyFont="1" applyFill="1" applyBorder="1" applyAlignment="1">
      <alignment horizontal="center"/>
    </xf>
    <xf numFmtId="9" fontId="97" fillId="77" borderId="5" xfId="0" applyNumberFormat="1" applyFont="1" applyFill="1" applyBorder="1" applyAlignment="1">
      <alignment horizontal="center"/>
    </xf>
    <xf numFmtId="9" fontId="98" fillId="78" borderId="7" xfId="0" applyNumberFormat="1" applyFont="1" applyFill="1" applyBorder="1" applyAlignment="1">
      <alignment horizontal="center"/>
    </xf>
    <xf numFmtId="9" fontId="98" fillId="78" borderId="6" xfId="0" applyNumberFormat="1" applyFont="1" applyFill="1" applyBorder="1" applyAlignment="1">
      <alignment horizontal="center"/>
    </xf>
    <xf numFmtId="9" fontId="98" fillId="78" borderId="5" xfId="0" applyNumberFormat="1" applyFont="1" applyFill="1" applyBorder="1" applyAlignment="1">
      <alignment horizontal="center"/>
    </xf>
    <xf numFmtId="9" fontId="98" fillId="78" borderId="78" xfId="0" applyNumberFormat="1" applyFont="1" applyFill="1" applyBorder="1" applyAlignment="1">
      <alignment horizontal="center"/>
    </xf>
    <xf numFmtId="0" fontId="7" fillId="0" borderId="78" xfId="0" applyFont="1" applyBorder="1" applyAlignment="1">
      <alignment horizontal="center" vertical="center" wrapText="1"/>
    </xf>
    <xf numFmtId="0" fontId="7" fillId="2" borderId="78" xfId="27" applyFont="1" applyFill="1" applyBorder="1" applyAlignment="1">
      <alignment horizontal="center" vertical="center" wrapText="1"/>
    </xf>
    <xf numFmtId="0" fontId="7" fillId="0" borderId="5" xfId="27" applyFont="1" applyBorder="1" applyAlignment="1">
      <alignment horizontal="center" vertical="center" wrapText="1"/>
    </xf>
    <xf numFmtId="9" fontId="38" fillId="79" borderId="7" xfId="0" applyNumberFormat="1" applyFont="1" applyFill="1" applyBorder="1" applyAlignment="1">
      <alignment horizontal="center"/>
    </xf>
    <xf numFmtId="9" fontId="23" fillId="79" borderId="6" xfId="0" applyNumberFormat="1" applyFont="1" applyFill="1" applyBorder="1" applyAlignment="1">
      <alignment horizontal="center"/>
    </xf>
    <xf numFmtId="9" fontId="38" fillId="79" borderId="6" xfId="0" applyNumberFormat="1" applyFont="1" applyFill="1" applyBorder="1" applyAlignment="1">
      <alignment horizontal="center"/>
    </xf>
    <xf numFmtId="9" fontId="23" fillId="2" borderId="22" xfId="0" applyNumberFormat="1" applyFont="1" applyFill="1" applyBorder="1" applyAlignment="1">
      <alignment horizontal="center"/>
    </xf>
    <xf numFmtId="9" fontId="38" fillId="79" borderId="5" xfId="0" applyNumberFormat="1" applyFont="1" applyFill="1" applyBorder="1" applyAlignment="1">
      <alignment horizontal="center"/>
    </xf>
    <xf numFmtId="9" fontId="23" fillId="79" borderId="78" xfId="0" applyNumberFormat="1" applyFont="1" applyFill="1" applyBorder="1" applyAlignment="1">
      <alignment horizontal="center"/>
    </xf>
    <xf numFmtId="9" fontId="23" fillId="2" borderId="78" xfId="0" applyNumberFormat="1" applyFont="1" applyFill="1" applyBorder="1" applyAlignment="1">
      <alignment horizontal="center"/>
    </xf>
    <xf numFmtId="9" fontId="13" fillId="2" borderId="78" xfId="0" applyNumberFormat="1" applyFont="1" applyFill="1" applyBorder="1" applyAlignment="1">
      <alignment horizontal="center"/>
    </xf>
    <xf numFmtId="9" fontId="23" fillId="79" borderId="5" xfId="0" applyNumberFormat="1" applyFont="1" applyFill="1" applyBorder="1" applyAlignment="1">
      <alignment horizontal="center"/>
    </xf>
    <xf numFmtId="9" fontId="23" fillId="78" borderId="78" xfId="0" applyNumberFormat="1" applyFont="1" applyFill="1" applyBorder="1" applyAlignment="1">
      <alignment horizontal="center"/>
    </xf>
    <xf numFmtId="9" fontId="24" fillId="2" borderId="35" xfId="11" applyFont="1" applyFill="1" applyBorder="1" applyAlignment="1">
      <alignment horizontal="center"/>
    </xf>
    <xf numFmtId="9" fontId="59" fillId="40" borderId="6" xfId="0" applyNumberFormat="1" applyFont="1" applyFill="1" applyBorder="1" applyAlignment="1">
      <alignment horizontal="center"/>
    </xf>
    <xf numFmtId="9" fontId="60" fillId="41" borderId="6" xfId="0" applyNumberFormat="1" applyFont="1" applyFill="1" applyBorder="1" applyAlignment="1">
      <alignment horizontal="center"/>
    </xf>
    <xf numFmtId="9" fontId="61" fillId="42" borderId="6" xfId="0" applyNumberFormat="1" applyFont="1" applyFill="1" applyBorder="1" applyAlignment="1">
      <alignment horizontal="center"/>
    </xf>
    <xf numFmtId="9" fontId="59" fillId="40" borderId="78" xfId="0" applyNumberFormat="1" applyFont="1" applyFill="1" applyBorder="1" applyAlignment="1">
      <alignment horizontal="center"/>
    </xf>
    <xf numFmtId="9" fontId="60" fillId="41" borderId="78" xfId="0" applyNumberFormat="1" applyFont="1" applyFill="1" applyBorder="1" applyAlignment="1">
      <alignment horizontal="center"/>
    </xf>
    <xf numFmtId="9" fontId="61" fillId="42" borderId="78" xfId="0" applyNumberFormat="1" applyFont="1" applyFill="1" applyBorder="1" applyAlignment="1">
      <alignment horizontal="center"/>
    </xf>
    <xf numFmtId="9" fontId="59" fillId="40" borderId="7" xfId="0" applyNumberFormat="1" applyFont="1" applyFill="1" applyBorder="1" applyAlignment="1">
      <alignment horizontal="center"/>
    </xf>
    <xf numFmtId="9" fontId="59" fillId="40" borderId="5" xfId="0" applyNumberFormat="1" applyFont="1" applyFill="1" applyBorder="1" applyAlignment="1">
      <alignment horizontal="center"/>
    </xf>
    <xf numFmtId="9" fontId="60" fillId="41" borderId="7" xfId="0" applyNumberFormat="1" applyFont="1" applyFill="1" applyBorder="1" applyAlignment="1">
      <alignment horizontal="center"/>
    </xf>
    <xf numFmtId="9" fontId="60" fillId="41" borderId="5" xfId="0" applyNumberFormat="1" applyFont="1" applyFill="1" applyBorder="1" applyAlignment="1">
      <alignment horizontal="center"/>
    </xf>
    <xf numFmtId="9" fontId="61" fillId="42" borderId="7" xfId="0" applyNumberFormat="1" applyFont="1" applyFill="1" applyBorder="1" applyAlignment="1">
      <alignment horizontal="center"/>
    </xf>
    <xf numFmtId="9" fontId="61" fillId="42" borderId="5" xfId="0" applyNumberFormat="1" applyFont="1" applyFill="1" applyBorder="1" applyAlignment="1">
      <alignment horizontal="center"/>
    </xf>
    <xf numFmtId="9" fontId="55" fillId="36" borderId="6" xfId="0" applyNumberFormat="1" applyFont="1" applyFill="1" applyBorder="1" applyAlignment="1">
      <alignment horizontal="center"/>
    </xf>
    <xf numFmtId="9" fontId="55" fillId="36" borderId="78" xfId="0" applyNumberFormat="1" applyFont="1" applyFill="1" applyBorder="1" applyAlignment="1">
      <alignment horizontal="center"/>
    </xf>
    <xf numFmtId="9" fontId="57" fillId="38" borderId="6" xfId="0" applyNumberFormat="1" applyFont="1" applyFill="1" applyBorder="1" applyAlignment="1">
      <alignment horizontal="center"/>
    </xf>
    <xf numFmtId="9" fontId="57" fillId="38" borderId="78" xfId="0" applyNumberFormat="1" applyFont="1" applyFill="1" applyBorder="1" applyAlignment="1">
      <alignment horizontal="center"/>
    </xf>
    <xf numFmtId="9" fontId="58" fillId="39" borderId="6" xfId="0" applyNumberFormat="1" applyFont="1" applyFill="1" applyBorder="1" applyAlignment="1">
      <alignment horizontal="center"/>
    </xf>
    <xf numFmtId="9" fontId="58" fillId="39" borderId="78" xfId="0" applyNumberFormat="1" applyFont="1" applyFill="1" applyBorder="1" applyAlignment="1">
      <alignment horizontal="center"/>
    </xf>
    <xf numFmtId="9" fontId="65" fillId="46" borderId="54" xfId="0" applyNumberFormat="1" applyFont="1" applyFill="1" applyBorder="1" applyAlignment="1">
      <alignment horizontal="center"/>
    </xf>
    <xf numFmtId="9" fontId="62" fillId="43" borderId="5" xfId="0" applyNumberFormat="1" applyFont="1" applyFill="1" applyBorder="1" applyAlignment="1">
      <alignment horizontal="center"/>
    </xf>
    <xf numFmtId="9" fontId="62" fillId="43" borderId="78" xfId="0" applyNumberFormat="1" applyFont="1" applyFill="1" applyBorder="1" applyAlignment="1">
      <alignment horizontal="center"/>
    </xf>
    <xf numFmtId="9" fontId="63" fillId="44" borderId="78" xfId="0" applyNumberFormat="1" applyFont="1" applyFill="1" applyBorder="1" applyAlignment="1">
      <alignment horizontal="center"/>
    </xf>
    <xf numFmtId="9" fontId="64" fillId="45" borderId="78" xfId="0" applyNumberFormat="1" applyFont="1" applyFill="1" applyBorder="1" applyAlignment="1">
      <alignment horizontal="center"/>
    </xf>
    <xf numFmtId="9" fontId="63" fillId="44" borderId="5" xfId="0" applyNumberFormat="1" applyFont="1" applyFill="1" applyBorder="1" applyAlignment="1">
      <alignment horizontal="center"/>
    </xf>
    <xf numFmtId="9" fontId="64" fillId="45" borderId="5" xfId="0" applyNumberFormat="1" applyFont="1" applyFill="1" applyBorder="1" applyAlignment="1">
      <alignment horizontal="center"/>
    </xf>
    <xf numFmtId="9" fontId="62" fillId="43" borderId="7" xfId="0" applyNumberFormat="1" applyFont="1" applyFill="1" applyBorder="1" applyAlignment="1">
      <alignment horizontal="center"/>
    </xf>
    <xf numFmtId="9" fontId="62" fillId="43" borderId="6" xfId="0" applyNumberFormat="1" applyFont="1" applyFill="1" applyBorder="1" applyAlignment="1">
      <alignment horizontal="center"/>
    </xf>
    <xf numFmtId="9" fontId="63" fillId="44" borderId="7" xfId="0" applyNumberFormat="1" applyFont="1" applyFill="1" applyBorder="1" applyAlignment="1">
      <alignment horizontal="center"/>
    </xf>
    <xf numFmtId="9" fontId="63" fillId="44" borderId="6" xfId="0" applyNumberFormat="1" applyFont="1" applyFill="1" applyBorder="1" applyAlignment="1">
      <alignment horizontal="center"/>
    </xf>
    <xf numFmtId="9" fontId="64" fillId="45" borderId="7" xfId="0" applyNumberFormat="1" applyFont="1" applyFill="1" applyBorder="1" applyAlignment="1">
      <alignment horizontal="center"/>
    </xf>
    <xf numFmtId="9" fontId="64" fillId="45" borderId="6" xfId="0" applyNumberFormat="1" applyFont="1" applyFill="1" applyBorder="1" applyAlignment="1">
      <alignment horizontal="center"/>
    </xf>
    <xf numFmtId="1" fontId="7" fillId="2" borderId="79" xfId="0" applyNumberFormat="1" applyFont="1" applyFill="1" applyBorder="1" applyAlignment="1">
      <alignment horizontal="center"/>
    </xf>
    <xf numFmtId="166" fontId="7" fillId="2" borderId="79" xfId="0" applyNumberFormat="1" applyFont="1" applyFill="1" applyBorder="1" applyAlignment="1">
      <alignment horizontal="center"/>
    </xf>
    <xf numFmtId="0" fontId="7" fillId="2" borderId="79" xfId="0" applyFont="1" applyFill="1" applyBorder="1"/>
    <xf numFmtId="0" fontId="7" fillId="2" borderId="79" xfId="0" applyFont="1" applyFill="1" applyBorder="1" applyAlignment="1">
      <alignment horizontal="center" vertical="center"/>
    </xf>
    <xf numFmtId="9" fontId="92" fillId="73" borderId="7" xfId="0" applyNumberFormat="1" applyFont="1" applyFill="1" applyBorder="1" applyAlignment="1">
      <alignment horizontal="center"/>
    </xf>
    <xf numFmtId="9" fontId="92" fillId="73" borderId="6" xfId="0" applyNumberFormat="1" applyFont="1" applyFill="1" applyBorder="1" applyAlignment="1">
      <alignment horizontal="center"/>
    </xf>
    <xf numFmtId="9" fontId="92" fillId="73" borderId="5" xfId="0" applyNumberFormat="1" applyFont="1" applyFill="1" applyBorder="1" applyAlignment="1">
      <alignment horizontal="center"/>
    </xf>
    <xf numFmtId="9" fontId="92" fillId="73" borderId="79" xfId="0" applyNumberFormat="1" applyFont="1" applyFill="1" applyBorder="1" applyAlignment="1">
      <alignment horizontal="center"/>
    </xf>
    <xf numFmtId="1" fontId="24" fillId="2" borderId="5" xfId="0" applyNumberFormat="1" applyFont="1" applyFill="1" applyBorder="1" applyAlignment="1">
      <alignment horizontal="center"/>
    </xf>
    <xf numFmtId="1" fontId="24" fillId="2" borderId="0" xfId="0" applyNumberFormat="1" applyFont="1" applyFill="1" applyAlignment="1">
      <alignment horizontal="center"/>
    </xf>
    <xf numFmtId="9" fontId="24" fillId="2" borderId="5" xfId="43" applyFont="1" applyFill="1" applyBorder="1" applyAlignment="1">
      <alignment horizontal="center"/>
    </xf>
    <xf numFmtId="9" fontId="24" fillId="2" borderId="79" xfId="43" applyFont="1" applyFill="1" applyBorder="1" applyAlignment="1">
      <alignment horizontal="center"/>
    </xf>
    <xf numFmtId="9" fontId="7" fillId="2" borderId="79" xfId="43" applyFont="1" applyFill="1" applyBorder="1" applyAlignment="1">
      <alignment horizontal="center"/>
    </xf>
    <xf numFmtId="1" fontId="24" fillId="2" borderId="77" xfId="0" applyNumberFormat="1" applyFont="1" applyFill="1" applyBorder="1" applyAlignment="1">
      <alignment horizontal="center"/>
    </xf>
    <xf numFmtId="9" fontId="24" fillId="2" borderId="77" xfId="43" applyFont="1" applyFill="1" applyBorder="1" applyAlignment="1">
      <alignment horizontal="center" vertical="center"/>
    </xf>
    <xf numFmtId="9" fontId="99" fillId="80" borderId="7" xfId="0" applyNumberFormat="1" applyFont="1" applyFill="1" applyBorder="1" applyAlignment="1">
      <alignment horizontal="center"/>
    </xf>
    <xf numFmtId="9" fontId="99" fillId="80" borderId="5" xfId="0" applyNumberFormat="1" applyFont="1" applyFill="1" applyBorder="1" applyAlignment="1">
      <alignment horizontal="center"/>
    </xf>
    <xf numFmtId="1" fontId="7" fillId="2" borderId="79" xfId="0" applyNumberFormat="1" applyFont="1" applyFill="1" applyBorder="1" applyAlignment="1">
      <alignment horizontal="center" vertical="center"/>
    </xf>
    <xf numFmtId="1" fontId="7" fillId="2" borderId="24" xfId="0" applyNumberFormat="1" applyFont="1" applyFill="1" applyBorder="1" applyAlignment="1">
      <alignment horizontal="center" vertical="center"/>
    </xf>
    <xf numFmtId="165" fontId="7" fillId="2" borderId="79" xfId="0" applyNumberFormat="1" applyFont="1" applyFill="1" applyBorder="1" applyAlignment="1">
      <alignment horizontal="center" vertical="center"/>
    </xf>
    <xf numFmtId="9" fontId="13" fillId="2" borderId="79" xfId="0" applyNumberFormat="1" applyFont="1" applyFill="1" applyBorder="1"/>
    <xf numFmtId="9" fontId="27" fillId="12" borderId="24" xfId="0" applyNumberFormat="1" applyFont="1" applyFill="1" applyBorder="1" applyAlignment="1">
      <alignment horizontal="center"/>
    </xf>
    <xf numFmtId="9" fontId="52" fillId="33" borderId="24" xfId="0" applyNumberFormat="1" applyFont="1" applyFill="1" applyBorder="1" applyAlignment="1">
      <alignment horizontal="center"/>
    </xf>
    <xf numFmtId="168" fontId="100" fillId="81" borderId="7" xfId="0" applyNumberFormat="1" applyFont="1" applyFill="1" applyBorder="1" applyAlignment="1">
      <alignment horizontal="center"/>
    </xf>
    <xf numFmtId="168" fontId="100" fillId="81" borderId="5" xfId="0" applyNumberFormat="1" applyFont="1" applyFill="1" applyBorder="1" applyAlignment="1">
      <alignment horizontal="center"/>
    </xf>
    <xf numFmtId="165" fontId="7" fillId="2" borderId="24" xfId="0" applyNumberFormat="1" applyFont="1" applyFill="1" applyBorder="1" applyAlignment="1">
      <alignment horizontal="center" vertical="center"/>
    </xf>
    <xf numFmtId="165" fontId="7" fillId="2" borderId="24" xfId="0" applyNumberFormat="1" applyFont="1" applyFill="1" applyBorder="1"/>
    <xf numFmtId="9" fontId="23" fillId="29" borderId="5" xfId="0" applyNumberFormat="1" applyFont="1" applyFill="1" applyBorder="1" applyAlignment="1">
      <alignment horizontal="center"/>
    </xf>
    <xf numFmtId="9" fontId="23" fillId="29" borderId="78" xfId="0" applyNumberFormat="1" applyFont="1" applyFill="1" applyBorder="1" applyAlignment="1">
      <alignment horizontal="center"/>
    </xf>
    <xf numFmtId="9" fontId="23" fillId="30" borderId="5" xfId="0" applyNumberFormat="1" applyFont="1" applyFill="1" applyBorder="1" applyAlignment="1">
      <alignment horizontal="center"/>
    </xf>
    <xf numFmtId="9" fontId="23" fillId="30" borderId="78" xfId="0" applyNumberFormat="1" applyFont="1" applyFill="1" applyBorder="1" applyAlignment="1">
      <alignment horizontal="center"/>
    </xf>
    <xf numFmtId="9" fontId="23" fillId="31" borderId="78" xfId="0" applyNumberFormat="1" applyFont="1" applyFill="1" applyBorder="1" applyAlignment="1">
      <alignment horizontal="center"/>
    </xf>
    <xf numFmtId="9" fontId="23" fillId="31" borderId="5" xfId="0" applyNumberFormat="1" applyFont="1" applyFill="1" applyBorder="1" applyAlignment="1">
      <alignment horizontal="center"/>
    </xf>
    <xf numFmtId="9" fontId="51" fillId="32" borderId="52" xfId="0" applyNumberFormat="1" applyFont="1" applyFill="1" applyBorder="1" applyAlignment="1">
      <alignment horizontal="center"/>
    </xf>
    <xf numFmtId="9" fontId="101" fillId="82" borderId="80" xfId="0" applyNumberFormat="1" applyFont="1" applyFill="1" applyBorder="1"/>
    <xf numFmtId="0" fontId="8" fillId="2" borderId="80" xfId="45" applyFont="1" applyFill="1" applyBorder="1" applyAlignment="1">
      <alignment horizontal="center" vertical="center"/>
    </xf>
    <xf numFmtId="0" fontId="7" fillId="2" borderId="80" xfId="46" applyFont="1" applyFill="1"/>
    <xf numFmtId="0" fontId="9" fillId="2" borderId="80" xfId="46" applyFont="1" applyFill="1"/>
    <xf numFmtId="0" fontId="7" fillId="2" borderId="80" xfId="46" applyFont="1" applyFill="1" applyAlignment="1">
      <alignment horizontal="center" vertical="center" wrapText="1"/>
    </xf>
    <xf numFmtId="0" fontId="7" fillId="2" borderId="80" xfId="46" applyFont="1" applyFill="1" applyAlignment="1">
      <alignment vertical="center" wrapText="1"/>
    </xf>
    <xf numFmtId="0" fontId="7" fillId="2" borderId="1" xfId="46" applyFont="1" applyFill="1" applyBorder="1"/>
    <xf numFmtId="0" fontId="7" fillId="2" borderId="5" xfId="46" applyFont="1" applyFill="1" applyBorder="1" applyAlignment="1">
      <alignment horizontal="center" vertical="center" wrapText="1"/>
    </xf>
    <xf numFmtId="0" fontId="7" fillId="2" borderId="80" xfId="46" applyFont="1" applyFill="1" applyAlignment="1">
      <alignment horizontal="center" vertical="center"/>
    </xf>
    <xf numFmtId="0" fontId="7" fillId="2" borderId="5" xfId="46" applyFont="1" applyFill="1" applyBorder="1" applyAlignment="1">
      <alignment horizontal="center" vertical="center"/>
    </xf>
    <xf numFmtId="1" fontId="7" fillId="2" borderId="7" xfId="46" applyNumberFormat="1" applyFont="1" applyFill="1" applyBorder="1" applyAlignment="1">
      <alignment horizontal="center"/>
    </xf>
    <xf numFmtId="1" fontId="7" fillId="2" borderId="6" xfId="46" applyNumberFormat="1" applyFont="1" applyFill="1" applyBorder="1" applyAlignment="1">
      <alignment horizontal="center"/>
    </xf>
    <xf numFmtId="1" fontId="7" fillId="2" borderId="5" xfId="46" applyNumberFormat="1" applyFont="1" applyFill="1" applyBorder="1" applyAlignment="1">
      <alignment horizontal="center"/>
    </xf>
    <xf numFmtId="1" fontId="7" fillId="2" borderId="80" xfId="46" applyNumberFormat="1" applyFont="1" applyFill="1" applyAlignment="1">
      <alignment horizontal="center"/>
    </xf>
    <xf numFmtId="1" fontId="24" fillId="2" borderId="5" xfId="46" applyNumberFormat="1" applyFont="1" applyFill="1" applyBorder="1" applyAlignment="1">
      <alignment horizontal="center"/>
    </xf>
    <xf numFmtId="1" fontId="24" fillId="2" borderId="80" xfId="46" applyNumberFormat="1" applyFont="1" applyFill="1" applyAlignment="1">
      <alignment horizontal="center"/>
    </xf>
    <xf numFmtId="0" fontId="7" fillId="2" borderId="80" xfId="0" applyFont="1" applyFill="1" applyBorder="1" applyAlignment="1">
      <alignment horizontal="center"/>
    </xf>
    <xf numFmtId="0" fontId="7" fillId="2" borderId="80" xfId="0" applyFont="1" applyFill="1" applyBorder="1" applyAlignment="1">
      <alignment horizontal="center" wrapText="1"/>
    </xf>
    <xf numFmtId="0" fontId="7" fillId="2" borderId="80" xfId="0" applyFont="1" applyFill="1" applyBorder="1" applyAlignment="1">
      <alignment horizontal="center" vertical="center" wrapText="1"/>
    </xf>
    <xf numFmtId="9" fontId="53" fillId="34" borderId="53" xfId="0" applyNumberFormat="1" applyFont="1" applyFill="1" applyBorder="1" applyAlignment="1">
      <alignment horizontal="center"/>
    </xf>
    <xf numFmtId="1" fontId="7" fillId="2" borderId="80" xfId="0" applyNumberFormat="1" applyFont="1" applyFill="1" applyBorder="1" applyAlignment="1">
      <alignment horizontal="center"/>
    </xf>
    <xf numFmtId="165" fontId="7" fillId="2" borderId="80" xfId="0" applyNumberFormat="1" applyFont="1" applyFill="1" applyBorder="1" applyAlignment="1">
      <alignment horizontal="center"/>
    </xf>
    <xf numFmtId="9" fontId="54" fillId="35" borderId="5" xfId="0" applyNumberFormat="1" applyFont="1" applyFill="1" applyBorder="1" applyAlignment="1">
      <alignment horizontal="center"/>
    </xf>
    <xf numFmtId="166" fontId="7" fillId="2" borderId="80" xfId="0" applyNumberFormat="1" applyFont="1" applyFill="1" applyBorder="1" applyAlignment="1">
      <alignment horizontal="center"/>
    </xf>
    <xf numFmtId="9" fontId="7" fillId="2" borderId="7" xfId="0" applyNumberFormat="1" applyFont="1" applyFill="1" applyBorder="1" applyAlignment="1">
      <alignment horizontal="center" wrapText="1"/>
    </xf>
    <xf numFmtId="9" fontId="66" fillId="47" borderId="55" xfId="0" applyNumberFormat="1" applyFont="1" applyFill="1" applyBorder="1" applyAlignment="1">
      <alignment horizontal="center"/>
    </xf>
    <xf numFmtId="0" fontId="7" fillId="2" borderId="80" xfId="0" applyFont="1" applyFill="1" applyBorder="1"/>
    <xf numFmtId="0" fontId="7" fillId="2" borderId="80" xfId="0" applyFont="1" applyFill="1" applyBorder="1" applyAlignment="1">
      <alignment horizontal="center" vertical="center"/>
    </xf>
    <xf numFmtId="9" fontId="66" fillId="47" borderId="6" xfId="0" applyNumberFormat="1" applyFont="1" applyFill="1" applyBorder="1" applyAlignment="1">
      <alignment horizontal="center"/>
    </xf>
    <xf numFmtId="9" fontId="67" fillId="48" borderId="56" xfId="0" applyNumberFormat="1" applyFont="1" applyFill="1" applyBorder="1" applyAlignment="1">
      <alignment horizontal="center"/>
    </xf>
    <xf numFmtId="9" fontId="67" fillId="48" borderId="6" xfId="0" applyNumberFormat="1" applyFont="1" applyFill="1" applyBorder="1" applyAlignment="1">
      <alignment horizontal="center"/>
    </xf>
    <xf numFmtId="9" fontId="68" fillId="49" borderId="6" xfId="0" applyNumberFormat="1" applyFont="1" applyFill="1" applyBorder="1" applyAlignment="1">
      <alignment horizontal="center"/>
    </xf>
    <xf numFmtId="166" fontId="7" fillId="2" borderId="6" xfId="0" applyNumberFormat="1" applyFont="1" applyFill="1" applyBorder="1" applyAlignment="1">
      <alignment horizontal="center" vertical="center"/>
    </xf>
    <xf numFmtId="9" fontId="13" fillId="8" borderId="80" xfId="0" applyNumberFormat="1" applyFont="1" applyFill="1" applyBorder="1" applyAlignment="1">
      <alignment horizontal="center"/>
    </xf>
    <xf numFmtId="9" fontId="32" fillId="17" borderId="80" xfId="0" applyNumberFormat="1" applyFont="1" applyFill="1" applyBorder="1" applyAlignment="1">
      <alignment horizontal="center"/>
    </xf>
    <xf numFmtId="9" fontId="68" fillId="49" borderId="80" xfId="0" applyNumberFormat="1" applyFont="1" applyFill="1" applyBorder="1" applyAlignment="1">
      <alignment horizontal="center"/>
    </xf>
    <xf numFmtId="166" fontId="7" fillId="2" borderId="80" xfId="0" applyNumberFormat="1" applyFont="1" applyFill="1" applyBorder="1" applyAlignment="1">
      <alignment horizontal="center" vertical="center"/>
    </xf>
    <xf numFmtId="9" fontId="69" fillId="50" borderId="6" xfId="0" applyNumberFormat="1" applyFont="1" applyFill="1" applyBorder="1" applyAlignment="1">
      <alignment horizontal="center"/>
    </xf>
    <xf numFmtId="9" fontId="69" fillId="50" borderId="80" xfId="0" applyNumberFormat="1" applyFont="1" applyFill="1" applyBorder="1" applyAlignment="1">
      <alignment horizontal="center"/>
    </xf>
    <xf numFmtId="9" fontId="69" fillId="50" borderId="7" xfId="0" applyNumberFormat="1" applyFont="1" applyFill="1" applyBorder="1" applyAlignment="1">
      <alignment horizontal="center"/>
    </xf>
    <xf numFmtId="9" fontId="69" fillId="50" borderId="5" xfId="0" applyNumberFormat="1" applyFont="1" applyFill="1" applyBorder="1" applyAlignment="1">
      <alignment horizontal="center"/>
    </xf>
    <xf numFmtId="9" fontId="70" fillId="51" borderId="7" xfId="0" applyNumberFormat="1" applyFont="1" applyFill="1" applyBorder="1" applyAlignment="1">
      <alignment horizontal="center"/>
    </xf>
    <xf numFmtId="9" fontId="70" fillId="51" borderId="5" xfId="0" applyNumberFormat="1" applyFont="1" applyFill="1" applyBorder="1" applyAlignment="1">
      <alignment horizontal="center"/>
    </xf>
    <xf numFmtId="9" fontId="70" fillId="51" borderId="23" xfId="0" applyNumberFormat="1" applyFont="1" applyFill="1" applyBorder="1" applyAlignment="1">
      <alignment horizontal="center"/>
    </xf>
    <xf numFmtId="9" fontId="70" fillId="51" borderId="24" xfId="0" applyNumberFormat="1" applyFont="1" applyFill="1" applyBorder="1" applyAlignment="1">
      <alignment horizontal="center"/>
    </xf>
    <xf numFmtId="9" fontId="23" fillId="50" borderId="80" xfId="0" applyNumberFormat="1" applyFont="1" applyFill="1" applyBorder="1" applyAlignment="1">
      <alignment horizontal="center"/>
    </xf>
    <xf numFmtId="9" fontId="23" fillId="50" borderId="6" xfId="0" applyNumberFormat="1" applyFont="1" applyFill="1" applyBorder="1" applyAlignment="1">
      <alignment horizontal="center"/>
    </xf>
    <xf numFmtId="1" fontId="7" fillId="2" borderId="21" xfId="0" applyNumberFormat="1" applyFont="1" applyFill="1" applyBorder="1" applyAlignment="1">
      <alignment horizontal="center" vertical="center"/>
    </xf>
    <xf numFmtId="9" fontId="71" fillId="52" borderId="57" xfId="0" applyNumberFormat="1" applyFont="1" applyFill="1" applyBorder="1" applyAlignment="1">
      <alignment horizontal="center"/>
    </xf>
    <xf numFmtId="9" fontId="72" fillId="53" borderId="58" xfId="0" applyNumberFormat="1" applyFont="1" applyFill="1" applyBorder="1" applyAlignment="1">
      <alignment horizontal="center"/>
    </xf>
    <xf numFmtId="9" fontId="73" fillId="54" borderId="59" xfId="0" applyNumberFormat="1" applyFont="1" applyFill="1" applyBorder="1" applyAlignment="1">
      <alignment horizontal="center"/>
    </xf>
    <xf numFmtId="9" fontId="74" fillId="55" borderId="60" xfId="0" applyNumberFormat="1" applyFont="1" applyFill="1" applyBorder="1" applyAlignment="1">
      <alignment horizontal="center"/>
    </xf>
    <xf numFmtId="9" fontId="75" fillId="56" borderId="61" xfId="0" applyNumberFormat="1" applyFont="1" applyFill="1" applyBorder="1" applyAlignment="1">
      <alignment horizontal="center"/>
    </xf>
    <xf numFmtId="9" fontId="76" fillId="57" borderId="62" xfId="0" applyNumberFormat="1" applyFont="1" applyFill="1" applyBorder="1" applyAlignment="1">
      <alignment horizontal="center"/>
    </xf>
    <xf numFmtId="9" fontId="77" fillId="58" borderId="63" xfId="0" applyNumberFormat="1" applyFont="1" applyFill="1" applyBorder="1" applyAlignment="1">
      <alignment horizontal="center"/>
    </xf>
    <xf numFmtId="9" fontId="78" fillId="59" borderId="64" xfId="0" applyNumberFormat="1" applyFont="1" applyFill="1" applyBorder="1" applyAlignment="1">
      <alignment horizontal="center"/>
    </xf>
    <xf numFmtId="9" fontId="79" fillId="60" borderId="65" xfId="0" applyNumberFormat="1" applyFont="1" applyFill="1" applyBorder="1" applyAlignment="1">
      <alignment horizontal="center"/>
    </xf>
    <xf numFmtId="9" fontId="80" fillId="61" borderId="66" xfId="0" applyNumberFormat="1" applyFont="1" applyFill="1" applyBorder="1" applyAlignment="1">
      <alignment horizontal="center"/>
    </xf>
    <xf numFmtId="9" fontId="81" fillId="62" borderId="67" xfId="0" applyNumberFormat="1" applyFont="1" applyFill="1" applyBorder="1" applyAlignment="1">
      <alignment horizontal="center"/>
    </xf>
    <xf numFmtId="9" fontId="82" fillId="63" borderId="68" xfId="0" applyNumberFormat="1" applyFont="1" applyFill="1" applyBorder="1" applyAlignment="1">
      <alignment horizontal="center"/>
    </xf>
    <xf numFmtId="9" fontId="83" fillId="64" borderId="69" xfId="0" applyNumberFormat="1" applyFont="1" applyFill="1" applyBorder="1" applyAlignment="1">
      <alignment horizontal="center"/>
    </xf>
    <xf numFmtId="9" fontId="84" fillId="65" borderId="70" xfId="0" applyNumberFormat="1" applyFont="1" applyFill="1" applyBorder="1" applyAlignment="1">
      <alignment horizontal="center"/>
    </xf>
    <xf numFmtId="9" fontId="85" fillId="66" borderId="71" xfId="0" applyNumberFormat="1" applyFont="1" applyFill="1" applyBorder="1" applyAlignment="1">
      <alignment horizontal="center"/>
    </xf>
    <xf numFmtId="9" fontId="86" fillId="67" borderId="72" xfId="0" applyNumberFormat="1" applyFont="1" applyFill="1" applyBorder="1" applyAlignment="1">
      <alignment horizontal="center"/>
    </xf>
    <xf numFmtId="9" fontId="87" fillId="68" borderId="73" xfId="0" applyNumberFormat="1" applyFont="1" applyFill="1" applyBorder="1" applyAlignment="1">
      <alignment horizontal="center"/>
    </xf>
    <xf numFmtId="9" fontId="88" fillId="69" borderId="74" xfId="0" applyNumberFormat="1" applyFont="1" applyFill="1" applyBorder="1" applyAlignment="1">
      <alignment horizontal="center"/>
    </xf>
    <xf numFmtId="9" fontId="89" fillId="70" borderId="75" xfId="0" applyNumberFormat="1" applyFont="1" applyFill="1" applyBorder="1" applyAlignment="1">
      <alignment horizontal="center"/>
    </xf>
    <xf numFmtId="9" fontId="90" fillId="71" borderId="76" xfId="0" applyNumberFormat="1" applyFont="1" applyFill="1" applyBorder="1" applyAlignment="1">
      <alignment horizontal="center"/>
    </xf>
    <xf numFmtId="9" fontId="91" fillId="72" borderId="7" xfId="0" applyNumberFormat="1" applyFont="1" applyFill="1" applyBorder="1" applyAlignment="1">
      <alignment horizontal="center"/>
    </xf>
    <xf numFmtId="9" fontId="91" fillId="72" borderId="5" xfId="0" applyNumberFormat="1" applyFont="1" applyFill="1" applyBorder="1" applyAlignment="1">
      <alignment horizontal="center"/>
    </xf>
    <xf numFmtId="9" fontId="93" fillId="74" borderId="6" xfId="0" applyNumberFormat="1" applyFont="1" applyFill="1" applyBorder="1" applyAlignment="1">
      <alignment horizontal="center"/>
    </xf>
    <xf numFmtId="9" fontId="93" fillId="74" borderId="80" xfId="0" applyNumberFormat="1" applyFont="1" applyFill="1" applyBorder="1" applyAlignment="1">
      <alignment horizontal="center"/>
    </xf>
    <xf numFmtId="9" fontId="93" fillId="74" borderId="7" xfId="0" applyNumberFormat="1" applyFont="1" applyFill="1" applyBorder="1" applyAlignment="1">
      <alignment horizontal="center"/>
    </xf>
    <xf numFmtId="9" fontId="93" fillId="74" borderId="5" xfId="0" applyNumberFormat="1" applyFont="1" applyFill="1" applyBorder="1" applyAlignment="1">
      <alignment horizontal="center"/>
    </xf>
    <xf numFmtId="9" fontId="23" fillId="79" borderId="22" xfId="0" applyNumberFormat="1" applyFont="1" applyFill="1" applyBorder="1" applyAlignment="1">
      <alignment horizontal="center"/>
    </xf>
    <xf numFmtId="9" fontId="23" fillId="73" borderId="6" xfId="0" applyNumberFormat="1" applyFont="1" applyFill="1" applyBorder="1" applyAlignment="1">
      <alignment horizontal="center"/>
    </xf>
    <xf numFmtId="9" fontId="23" fillId="73" borderId="79" xfId="0" applyNumberFormat="1" applyFont="1" applyFill="1" applyBorder="1" applyAlignment="1">
      <alignment horizontal="center"/>
    </xf>
    <xf numFmtId="9" fontId="24" fillId="2" borderId="5" xfId="11" applyFont="1" applyFill="1" applyBorder="1" applyAlignment="1">
      <alignment horizontal="center" vertical="center"/>
    </xf>
    <xf numFmtId="9" fontId="23" fillId="74" borderId="5" xfId="0" applyNumberFormat="1" applyFont="1" applyFill="1" applyBorder="1" applyAlignment="1">
      <alignment horizontal="center"/>
    </xf>
    <xf numFmtId="9" fontId="23" fillId="74" borderId="80" xfId="0" applyNumberFormat="1" applyFont="1" applyFill="1" applyBorder="1" applyAlignment="1">
      <alignment horizontal="center"/>
    </xf>
    <xf numFmtId="0" fontId="8" fillId="2" borderId="81" xfId="47" applyFont="1" applyFill="1" applyAlignment="1">
      <alignment horizontal="center" vertical="center"/>
    </xf>
    <xf numFmtId="0" fontId="7" fillId="2" borderId="81" xfId="48" applyFont="1" applyFill="1"/>
    <xf numFmtId="0" fontId="9" fillId="2" borderId="81" xfId="48" applyFont="1" applyFill="1"/>
    <xf numFmtId="0" fontId="7" fillId="2" borderId="81" xfId="48" applyFont="1" applyFill="1" applyAlignment="1">
      <alignment horizontal="center" vertical="center" wrapText="1"/>
    </xf>
    <xf numFmtId="0" fontId="7" fillId="2" borderId="5" xfId="48" applyFont="1" applyFill="1" applyBorder="1" applyAlignment="1">
      <alignment horizontal="center" vertical="center" wrapText="1"/>
    </xf>
    <xf numFmtId="0" fontId="7" fillId="2" borderId="6" xfId="48" applyFont="1" applyFill="1" applyBorder="1"/>
    <xf numFmtId="1" fontId="7" fillId="2" borderId="7" xfId="48" applyNumberFormat="1" applyFont="1" applyFill="1" applyBorder="1" applyAlignment="1">
      <alignment horizontal="center"/>
    </xf>
    <xf numFmtId="9" fontId="7" fillId="2" borderId="81" xfId="48" applyNumberFormat="1" applyFont="1" applyFill="1"/>
    <xf numFmtId="0" fontId="2" fillId="2" borderId="81" xfId="48" applyFill="1" applyAlignment="1">
      <alignment horizontal="center" vertical="center"/>
    </xf>
    <xf numFmtId="1" fontId="7" fillId="2" borderId="5" xfId="48" applyNumberFormat="1" applyFont="1" applyFill="1" applyBorder="1" applyAlignment="1">
      <alignment horizontal="center"/>
    </xf>
    <xf numFmtId="0" fontId="6" fillId="4" borderId="81" xfId="48" applyFont="1" applyFill="1" applyAlignment="1">
      <alignment vertical="top"/>
    </xf>
    <xf numFmtId="1" fontId="7" fillId="2" borderId="81" xfId="48" applyNumberFormat="1" applyFont="1" applyFill="1"/>
    <xf numFmtId="166" fontId="7" fillId="2" borderId="18" xfId="0" applyNumberFormat="1" applyFont="1" applyFill="1" applyBorder="1" applyAlignment="1">
      <alignment horizontal="center"/>
    </xf>
    <xf numFmtId="9" fontId="23" fillId="28" borderId="7" xfId="0" applyNumberFormat="1" applyFont="1" applyFill="1" applyBorder="1" applyAlignment="1">
      <alignment horizontal="center"/>
    </xf>
    <xf numFmtId="9" fontId="23" fillId="28" borderId="5" xfId="0" applyNumberFormat="1" applyFont="1" applyFill="1" applyBorder="1" applyAlignment="1">
      <alignment horizontal="center"/>
    </xf>
    <xf numFmtId="9" fontId="102" fillId="28" borderId="77" xfId="0" applyNumberFormat="1" applyFont="1" applyFill="1" applyBorder="1" applyAlignment="1">
      <alignment horizontal="center"/>
    </xf>
    <xf numFmtId="9" fontId="23" fillId="28" borderId="6" xfId="0" applyNumberFormat="1" applyFont="1" applyFill="1" applyBorder="1" applyAlignment="1">
      <alignment horizontal="center"/>
    </xf>
    <xf numFmtId="9" fontId="23" fillId="28" borderId="77" xfId="0" applyNumberFormat="1" applyFont="1" applyFill="1" applyBorder="1" applyAlignment="1">
      <alignment horizontal="center"/>
    </xf>
    <xf numFmtId="166" fontId="7" fillId="0" borderId="81" xfId="0" applyNumberFormat="1" applyFont="1" applyBorder="1" applyAlignment="1">
      <alignment horizontal="center"/>
    </xf>
    <xf numFmtId="3" fontId="7" fillId="0" borderId="7" xfId="0" applyNumberFormat="1" applyFont="1" applyBorder="1" applyAlignment="1">
      <alignment horizontal="center" vertical="center"/>
    </xf>
    <xf numFmtId="0" fontId="7" fillId="0" borderId="6" xfId="0" applyFont="1" applyBorder="1" applyAlignment="1">
      <alignment horizontal="center" vertical="center"/>
    </xf>
    <xf numFmtId="165" fontId="7" fillId="0" borderId="6" xfId="0" applyNumberFormat="1" applyFont="1" applyBorder="1" applyAlignment="1">
      <alignment horizontal="center"/>
    </xf>
    <xf numFmtId="0" fontId="7" fillId="0" borderId="7" xfId="0" applyFont="1" applyBorder="1" applyAlignment="1">
      <alignment horizontal="center" vertical="center"/>
    </xf>
    <xf numFmtId="1" fontId="7" fillId="0" borderId="6" xfId="0" applyNumberFormat="1" applyFont="1" applyBorder="1" applyAlignment="1">
      <alignment horizontal="center"/>
    </xf>
    <xf numFmtId="0" fontId="7" fillId="0" borderId="5" xfId="0" applyFont="1" applyBorder="1" applyAlignment="1">
      <alignment horizontal="center" vertical="center"/>
    </xf>
    <xf numFmtId="0" fontId="7" fillId="2" borderId="81" xfId="0" applyFont="1" applyFill="1" applyBorder="1" applyAlignment="1">
      <alignment horizontal="center" wrapText="1"/>
    </xf>
    <xf numFmtId="0" fontId="7" fillId="0" borderId="81" xfId="0" applyFont="1" applyBorder="1" applyAlignment="1">
      <alignment horizontal="center" vertical="center"/>
    </xf>
    <xf numFmtId="165" fontId="7" fillId="0" borderId="81" xfId="0" applyNumberFormat="1" applyFont="1" applyBorder="1" applyAlignment="1">
      <alignment horizontal="center"/>
    </xf>
    <xf numFmtId="1" fontId="7" fillId="0" borderId="81" xfId="0" applyNumberFormat="1" applyFont="1" applyBorder="1" applyAlignment="1">
      <alignment horizontal="center"/>
    </xf>
    <xf numFmtId="166" fontId="7" fillId="0" borderId="6" xfId="0" applyNumberFormat="1" applyFont="1" applyBorder="1" applyAlignment="1">
      <alignment horizontal="center"/>
    </xf>
    <xf numFmtId="166" fontId="31" fillId="0" borderId="6" xfId="0" applyNumberFormat="1" applyFont="1" applyBorder="1" applyAlignment="1">
      <alignment horizontal="center"/>
    </xf>
    <xf numFmtId="166" fontId="31" fillId="0" borderId="50" xfId="0" applyNumberFormat="1" applyFont="1" applyBorder="1" applyAlignment="1">
      <alignment horizontal="center"/>
    </xf>
    <xf numFmtId="166" fontId="7" fillId="0" borderId="50" xfId="0" applyNumberFormat="1" applyFont="1" applyBorder="1" applyAlignment="1">
      <alignment horizontal="center"/>
    </xf>
    <xf numFmtId="9" fontId="103" fillId="83" borderId="82" xfId="0" applyNumberFormat="1" applyFont="1" applyFill="1" applyBorder="1" applyAlignment="1">
      <alignment horizontal="center"/>
    </xf>
    <xf numFmtId="9" fontId="103" fillId="83" borderId="7" xfId="0" applyNumberFormat="1" applyFont="1" applyFill="1" applyBorder="1" applyAlignment="1">
      <alignment horizontal="center"/>
    </xf>
    <xf numFmtId="9" fontId="103" fillId="83" borderId="5" xfId="0" applyNumberFormat="1" applyFont="1" applyFill="1" applyBorder="1" applyAlignment="1">
      <alignment horizontal="center"/>
    </xf>
    <xf numFmtId="9" fontId="13" fillId="24" borderId="50" xfId="42" quotePrefix="1" applyNumberFormat="1" applyFont="1" applyFill="1" applyAlignment="1">
      <alignment horizontal="center"/>
    </xf>
    <xf numFmtId="9" fontId="56" fillId="37" borderId="23" xfId="0" applyNumberFormat="1" applyFont="1" applyFill="1" applyBorder="1" applyAlignment="1">
      <alignment horizontal="center"/>
    </xf>
    <xf numFmtId="9" fontId="56" fillId="37" borderId="24" xfId="0" applyNumberFormat="1" applyFont="1" applyFill="1" applyBorder="1" applyAlignment="1">
      <alignment horizontal="center"/>
    </xf>
    <xf numFmtId="9" fontId="7" fillId="2" borderId="6" xfId="11" quotePrefix="1" applyFont="1" applyFill="1" applyBorder="1" applyAlignment="1">
      <alignment horizontal="center"/>
    </xf>
    <xf numFmtId="9" fontId="103" fillId="83" borderId="5" xfId="11" applyFont="1" applyFill="1" applyBorder="1" applyAlignment="1">
      <alignment horizontal="center"/>
    </xf>
    <xf numFmtId="9" fontId="103" fillId="83" borderId="82" xfId="11" applyFont="1" applyFill="1" applyBorder="1" applyAlignment="1">
      <alignment horizontal="center"/>
    </xf>
    <xf numFmtId="9" fontId="103" fillId="83" borderId="82" xfId="11" quotePrefix="1" applyFont="1" applyFill="1" applyBorder="1" applyAlignment="1">
      <alignment horizontal="center"/>
    </xf>
    <xf numFmtId="0" fontId="7" fillId="2" borderId="82" xfId="48" applyFont="1" applyFill="1" applyBorder="1" applyAlignment="1">
      <alignment horizontal="center"/>
    </xf>
    <xf numFmtId="0" fontId="7" fillId="2" borderId="82" xfId="0" applyFont="1" applyFill="1" applyBorder="1"/>
    <xf numFmtId="0" fontId="7" fillId="2" borderId="82" xfId="0" applyFont="1" applyFill="1" applyBorder="1" applyAlignment="1">
      <alignment horizontal="center" vertical="center"/>
    </xf>
    <xf numFmtId="0" fontId="7" fillId="2" borderId="82" xfId="0" applyFont="1" applyFill="1" applyBorder="1" applyAlignment="1">
      <alignment horizontal="center"/>
    </xf>
    <xf numFmtId="1" fontId="7" fillId="2" borderId="82" xfId="0" applyNumberFormat="1" applyFont="1" applyFill="1" applyBorder="1" applyAlignment="1">
      <alignment horizontal="center"/>
    </xf>
    <xf numFmtId="166" fontId="7" fillId="2" borderId="82" xfId="0" applyNumberFormat="1" applyFont="1" applyFill="1" applyBorder="1" applyAlignment="1">
      <alignment horizontal="center"/>
    </xf>
    <xf numFmtId="0" fontId="8" fillId="2" borderId="82" xfId="50" applyFont="1" applyFill="1" applyAlignment="1">
      <alignment horizontal="center" vertical="center"/>
    </xf>
    <xf numFmtId="0" fontId="7" fillId="2" borderId="82" xfId="51" applyFont="1" applyFill="1"/>
    <xf numFmtId="0" fontId="7" fillId="2" borderId="5" xfId="51" applyFont="1" applyFill="1" applyBorder="1" applyAlignment="1">
      <alignment horizontal="center" vertical="center"/>
    </xf>
    <xf numFmtId="0" fontId="7" fillId="2" borderId="82" xfId="51" applyFont="1" applyFill="1" applyAlignment="1">
      <alignment horizontal="center" vertical="center"/>
    </xf>
    <xf numFmtId="0" fontId="7" fillId="2" borderId="3" xfId="51" applyFont="1" applyFill="1" applyBorder="1" applyAlignment="1">
      <alignment horizontal="center" vertical="center"/>
    </xf>
    <xf numFmtId="0" fontId="7" fillId="2" borderId="6" xfId="51" applyFont="1" applyFill="1" applyBorder="1"/>
    <xf numFmtId="167" fontId="7" fillId="2" borderId="7" xfId="51" applyNumberFormat="1" applyFont="1" applyFill="1" applyBorder="1" applyAlignment="1">
      <alignment horizontal="center"/>
    </xf>
    <xf numFmtId="167" fontId="7" fillId="2" borderId="6" xfId="51" applyNumberFormat="1" applyFont="1" applyFill="1" applyBorder="1" applyAlignment="1">
      <alignment horizontal="center"/>
    </xf>
    <xf numFmtId="1" fontId="7" fillId="2" borderId="7" xfId="51" applyNumberFormat="1" applyFont="1" applyFill="1" applyBorder="1" applyAlignment="1">
      <alignment horizontal="center"/>
    </xf>
    <xf numFmtId="1" fontId="7" fillId="2" borderId="6" xfId="51" applyNumberFormat="1" applyFont="1" applyFill="1" applyBorder="1" applyAlignment="1">
      <alignment horizontal="center"/>
    </xf>
    <xf numFmtId="1" fontId="7" fillId="2" borderId="22" xfId="51" applyNumberFormat="1" applyFont="1" applyFill="1" applyBorder="1" applyAlignment="1">
      <alignment horizontal="center"/>
    </xf>
    <xf numFmtId="166" fontId="7" fillId="2" borderId="6" xfId="51" applyNumberFormat="1" applyFont="1" applyFill="1" applyBorder="1" applyAlignment="1">
      <alignment horizontal="center"/>
    </xf>
    <xf numFmtId="167" fontId="7" fillId="2" borderId="82" xfId="52" applyNumberFormat="1" applyFont="1" applyFill="1" applyBorder="1" applyAlignment="1">
      <alignment horizontal="center"/>
    </xf>
    <xf numFmtId="167" fontId="7" fillId="2" borderId="82" xfId="51" applyNumberFormat="1" applyFont="1" applyFill="1" applyAlignment="1">
      <alignment horizontal="center"/>
    </xf>
    <xf numFmtId="167" fontId="7" fillId="2" borderId="5" xfId="51" applyNumberFormat="1" applyFont="1" applyFill="1" applyBorder="1" applyAlignment="1">
      <alignment horizontal="center"/>
    </xf>
    <xf numFmtId="1" fontId="7" fillId="2" borderId="5" xfId="51" applyNumberFormat="1" applyFont="1" applyFill="1" applyBorder="1" applyAlignment="1">
      <alignment horizontal="center"/>
    </xf>
    <xf numFmtId="1" fontId="7" fillId="2" borderId="82" xfId="51" applyNumberFormat="1" applyFont="1" applyFill="1" applyAlignment="1">
      <alignment horizontal="center"/>
    </xf>
    <xf numFmtId="1" fontId="7" fillId="2" borderId="3" xfId="51" applyNumberFormat="1" applyFont="1" applyFill="1" applyBorder="1" applyAlignment="1">
      <alignment horizontal="center"/>
    </xf>
    <xf numFmtId="166" fontId="7" fillId="2" borderId="82" xfId="51" applyNumberFormat="1" applyFont="1" applyFill="1" applyAlignment="1">
      <alignment horizontal="center"/>
    </xf>
    <xf numFmtId="167" fontId="7" fillId="2" borderId="82" xfId="53" applyNumberFormat="1" applyFont="1" applyFill="1" applyBorder="1" applyAlignment="1">
      <alignment horizontal="center"/>
    </xf>
    <xf numFmtId="0" fontId="7" fillId="2" borderId="79" xfId="0" applyFont="1" applyFill="1" applyBorder="1" applyAlignment="1">
      <alignment horizontal="center" vertical="center" wrapText="1"/>
    </xf>
    <xf numFmtId="0" fontId="7" fillId="2" borderId="82" xfId="0" applyFont="1" applyFill="1" applyBorder="1" applyAlignment="1">
      <alignment horizontal="center" vertical="center" wrapText="1"/>
    </xf>
    <xf numFmtId="0" fontId="104" fillId="0" borderId="39" xfId="29" applyFont="1"/>
    <xf numFmtId="0" fontId="105" fillId="2" borderId="19" xfId="1" applyFont="1" applyFill="1" applyBorder="1" applyAlignment="1">
      <alignment horizontal="center" vertical="center"/>
    </xf>
    <xf numFmtId="0" fontId="15" fillId="2" borderId="19" xfId="0" applyFont="1" applyFill="1" applyBorder="1"/>
    <xf numFmtId="0" fontId="15" fillId="2" borderId="25" xfId="0" applyFont="1" applyFill="1" applyBorder="1"/>
    <xf numFmtId="0" fontId="15" fillId="2" borderId="9" xfId="0" applyFont="1" applyFill="1" applyBorder="1"/>
    <xf numFmtId="0" fontId="43" fillId="2" borderId="19" xfId="0" applyFont="1" applyFill="1" applyBorder="1"/>
    <xf numFmtId="0" fontId="15" fillId="2" borderId="50" xfId="0" applyFont="1" applyFill="1" applyBorder="1" applyAlignment="1">
      <alignment horizontal="center"/>
    </xf>
    <xf numFmtId="0" fontId="15" fillId="2" borderId="19" xfId="0" applyFont="1" applyFill="1" applyBorder="1" applyAlignment="1">
      <alignment horizontal="center"/>
    </xf>
    <xf numFmtId="0" fontId="15" fillId="0" borderId="9" xfId="0" applyFont="1" applyBorder="1"/>
    <xf numFmtId="0" fontId="15" fillId="2" borderId="5" xfId="0" applyFont="1" applyFill="1" applyBorder="1" applyAlignment="1">
      <alignment horizontal="center"/>
    </xf>
    <xf numFmtId="0" fontId="15" fillId="2" borderId="25" xfId="0" applyFont="1" applyFill="1" applyBorder="1" applyAlignment="1">
      <alignment horizontal="center"/>
    </xf>
    <xf numFmtId="0" fontId="15" fillId="2" borderId="1" xfId="0" applyFont="1" applyFill="1" applyBorder="1" applyAlignment="1">
      <alignment horizontal="center"/>
    </xf>
    <xf numFmtId="0" fontId="15" fillId="2" borderId="6" xfId="0" applyFont="1" applyFill="1" applyBorder="1"/>
    <xf numFmtId="0" fontId="15" fillId="2" borderId="7" xfId="0" applyFont="1" applyFill="1" applyBorder="1" applyAlignment="1">
      <alignment horizontal="center" vertical="center"/>
    </xf>
    <xf numFmtId="0" fontId="15" fillId="2" borderId="6" xfId="0" applyFont="1" applyFill="1" applyBorder="1" applyAlignment="1">
      <alignment horizontal="center" vertical="center"/>
    </xf>
    <xf numFmtId="1" fontId="15" fillId="2" borderId="6" xfId="0" applyNumberFormat="1" applyFont="1" applyFill="1" applyBorder="1" applyAlignment="1">
      <alignment horizontal="center" vertical="center"/>
    </xf>
    <xf numFmtId="1" fontId="15" fillId="2" borderId="50" xfId="0" applyNumberFormat="1" applyFont="1" applyFill="1" applyBorder="1" applyAlignment="1">
      <alignment horizontal="center" vertical="center"/>
    </xf>
    <xf numFmtId="1" fontId="15" fillId="2" borderId="0" xfId="0" applyNumberFormat="1" applyFont="1" applyFill="1" applyAlignment="1">
      <alignment horizontal="center"/>
    </xf>
    <xf numFmtId="0" fontId="15" fillId="2" borderId="5" xfId="0" applyFont="1" applyFill="1" applyBorder="1" applyAlignment="1">
      <alignment horizontal="center" vertical="center"/>
    </xf>
    <xf numFmtId="0" fontId="15" fillId="2" borderId="0" xfId="0" applyFont="1" applyFill="1" applyAlignment="1">
      <alignment horizontal="center" vertical="center"/>
    </xf>
    <xf numFmtId="1" fontId="15" fillId="2" borderId="44" xfId="0" applyNumberFormat="1" applyFont="1" applyFill="1" applyBorder="1" applyAlignment="1">
      <alignment horizontal="center" vertical="center"/>
    </xf>
    <xf numFmtId="1" fontId="15" fillId="2" borderId="4" xfId="0" applyNumberFormat="1" applyFont="1" applyFill="1" applyBorder="1" applyAlignment="1">
      <alignment horizontal="center" vertical="center"/>
    </xf>
    <xf numFmtId="1" fontId="15" fillId="2" borderId="1" xfId="0" applyNumberFormat="1" applyFont="1" applyFill="1" applyBorder="1" applyAlignment="1">
      <alignment horizontal="center" vertical="center"/>
    </xf>
    <xf numFmtId="0" fontId="15" fillId="2" borderId="18" xfId="0" applyFont="1" applyFill="1" applyBorder="1"/>
    <xf numFmtId="0" fontId="15" fillId="2" borderId="19" xfId="0" applyFont="1" applyFill="1" applyBorder="1" applyAlignment="1">
      <alignment horizontal="center" vertical="center"/>
    </xf>
    <xf numFmtId="0" fontId="15" fillId="2" borderId="50" xfId="0" applyFont="1" applyFill="1" applyBorder="1" applyAlignment="1">
      <alignment horizontal="center" vertical="center"/>
    </xf>
    <xf numFmtId="2" fontId="15" fillId="2" borderId="19" xfId="11" applyNumberFormat="1" applyFont="1" applyFill="1" applyBorder="1"/>
    <xf numFmtId="0" fontId="15" fillId="2" borderId="17" xfId="0" applyFont="1" applyFill="1" applyBorder="1"/>
    <xf numFmtId="9" fontId="15" fillId="2" borderId="50" xfId="0" applyNumberFormat="1" applyFont="1" applyFill="1" applyBorder="1"/>
    <xf numFmtId="0" fontId="14" fillId="0" borderId="0" xfId="0" applyFont="1"/>
    <xf numFmtId="0" fontId="43" fillId="2" borderId="50" xfId="0" applyFont="1" applyFill="1" applyBorder="1"/>
    <xf numFmtId="0" fontId="15" fillId="0" borderId="50" xfId="0" applyFont="1" applyBorder="1"/>
    <xf numFmtId="0" fontId="105" fillId="2" borderId="50" xfId="0" applyFont="1" applyFill="1" applyBorder="1"/>
    <xf numFmtId="0" fontId="8" fillId="0" borderId="82" xfId="54" applyFont="1" applyFill="1" applyAlignment="1">
      <alignment horizontal="center" vertical="center"/>
    </xf>
    <xf numFmtId="0" fontId="7" fillId="0" borderId="82" xfId="55" applyFont="1"/>
    <xf numFmtId="0" fontId="9" fillId="0" borderId="82" xfId="55" applyFont="1"/>
    <xf numFmtId="0" fontId="7" fillId="0" borderId="1" xfId="55" applyFont="1" applyBorder="1"/>
    <xf numFmtId="0" fontId="7" fillId="0" borderId="1" xfId="55" applyFont="1" applyBorder="1" applyAlignment="1">
      <alignment horizontal="center" vertical="center"/>
    </xf>
    <xf numFmtId="0" fontId="7" fillId="0" borderId="4" xfId="55" applyFont="1" applyBorder="1" applyAlignment="1">
      <alignment horizontal="center" vertical="center"/>
    </xf>
    <xf numFmtId="0" fontId="7" fillId="0" borderId="2" xfId="55" applyFont="1" applyBorder="1" applyAlignment="1">
      <alignment horizontal="center" vertical="center"/>
    </xf>
    <xf numFmtId="0" fontId="7" fillId="0" borderId="1" xfId="55" applyFont="1" applyBorder="1" applyAlignment="1">
      <alignment horizontal="center" vertical="center" wrapText="1"/>
    </xf>
    <xf numFmtId="0" fontId="7" fillId="0" borderId="82" xfId="55" applyFont="1" applyAlignment="1">
      <alignment horizontal="center" vertical="center"/>
    </xf>
    <xf numFmtId="9" fontId="13" fillId="0" borderId="7" xfId="55" applyNumberFormat="1" applyFont="1" applyBorder="1" applyAlignment="1">
      <alignment horizontal="center"/>
    </xf>
    <xf numFmtId="9" fontId="13" fillId="0" borderId="82" xfId="55" applyNumberFormat="1" applyFont="1" applyAlignment="1">
      <alignment horizontal="center"/>
    </xf>
    <xf numFmtId="0" fontId="7" fillId="0" borderId="7" xfId="55" applyFont="1" applyBorder="1" applyAlignment="1">
      <alignment horizontal="center"/>
    </xf>
    <xf numFmtId="0" fontId="7" fillId="0" borderId="82" xfId="55" applyFont="1" applyAlignment="1">
      <alignment horizontal="center"/>
    </xf>
    <xf numFmtId="9" fontId="13" fillId="0" borderId="5" xfId="55" applyNumberFormat="1" applyFont="1" applyBorder="1" applyAlignment="1">
      <alignment horizontal="center"/>
    </xf>
    <xf numFmtId="1" fontId="7" fillId="0" borderId="5" xfId="55" applyNumberFormat="1" applyFont="1" applyBorder="1" applyAlignment="1">
      <alignment horizontal="center"/>
    </xf>
    <xf numFmtId="0" fontId="7" fillId="0" borderId="5" xfId="55" applyFont="1" applyBorder="1" applyAlignment="1">
      <alignment horizontal="center"/>
    </xf>
    <xf numFmtId="1" fontId="7" fillId="0" borderId="82" xfId="55" applyNumberFormat="1" applyFont="1" applyAlignment="1">
      <alignment horizontal="center"/>
    </xf>
    <xf numFmtId="0" fontId="6" fillId="0" borderId="82" xfId="55" applyFont="1"/>
    <xf numFmtId="0" fontId="7" fillId="0" borderId="82" xfId="55" applyFont="1" applyAlignment="1">
      <alignment vertical="center" wrapText="1"/>
    </xf>
    <xf numFmtId="166" fontId="7" fillId="0" borderId="5" xfId="55" applyNumberFormat="1" applyFont="1" applyBorder="1" applyAlignment="1">
      <alignment horizontal="center"/>
    </xf>
    <xf numFmtId="166" fontId="7" fillId="0" borderId="82" xfId="55" applyNumberFormat="1" applyFont="1" applyAlignment="1">
      <alignment horizontal="center"/>
    </xf>
    <xf numFmtId="0" fontId="15" fillId="2" borderId="82" xfId="0" applyFont="1" applyFill="1" applyBorder="1"/>
    <xf numFmtId="0" fontId="15" fillId="2" borderId="82" xfId="0" applyFont="1" applyFill="1" applyBorder="1" applyAlignment="1">
      <alignment horizontal="center"/>
    </xf>
    <xf numFmtId="0" fontId="15" fillId="0" borderId="39" xfId="29" applyFont="1"/>
    <xf numFmtId="0" fontId="7" fillId="0" borderId="82" xfId="51" applyFont="1"/>
    <xf numFmtId="167" fontId="7" fillId="0" borderId="5" xfId="51" applyNumberFormat="1" applyFont="1" applyBorder="1" applyAlignment="1">
      <alignment horizontal="center"/>
    </xf>
    <xf numFmtId="167" fontId="7" fillId="0" borderId="82" xfId="51" applyNumberFormat="1" applyFont="1" applyAlignment="1">
      <alignment horizontal="center"/>
    </xf>
    <xf numFmtId="1" fontId="7" fillId="0" borderId="5" xfId="51" applyNumberFormat="1" applyFont="1" applyBorder="1" applyAlignment="1">
      <alignment horizontal="center"/>
    </xf>
    <xf numFmtId="1" fontId="7" fillId="0" borderId="82" xfId="51" applyNumberFormat="1" applyFont="1" applyAlignment="1">
      <alignment horizontal="center"/>
    </xf>
    <xf numFmtId="1" fontId="7" fillId="0" borderId="3" xfId="51" applyNumberFormat="1" applyFont="1" applyBorder="1" applyAlignment="1">
      <alignment horizontal="center"/>
    </xf>
    <xf numFmtId="166" fontId="7" fillId="0" borderId="82" xfId="51" applyNumberFormat="1" applyFont="1" applyAlignment="1">
      <alignment horizontal="center"/>
    </xf>
    <xf numFmtId="0" fontId="9" fillId="0" borderId="82" xfId="51" applyFont="1"/>
    <xf numFmtId="0" fontId="7" fillId="2" borderId="1" xfId="0" applyFont="1" applyFill="1" applyBorder="1" applyAlignment="1">
      <alignment vertical="center"/>
    </xf>
    <xf numFmtId="9" fontId="7" fillId="2" borderId="82" xfId="11" applyFont="1" applyFill="1" applyBorder="1" applyAlignment="1">
      <alignment horizontal="center"/>
    </xf>
    <xf numFmtId="9" fontId="45" fillId="26" borderId="22" xfId="0" applyNumberFormat="1" applyFont="1" applyFill="1" applyBorder="1" applyAlignment="1">
      <alignment horizontal="center"/>
    </xf>
    <xf numFmtId="9" fontId="45" fillId="26" borderId="3" xfId="0" applyNumberFormat="1" applyFont="1" applyFill="1" applyBorder="1" applyAlignment="1">
      <alignment horizontal="center"/>
    </xf>
    <xf numFmtId="9" fontId="46" fillId="27" borderId="22" xfId="0" applyNumberFormat="1" applyFont="1" applyFill="1" applyBorder="1" applyAlignment="1">
      <alignment horizontal="center"/>
    </xf>
    <xf numFmtId="9" fontId="46" fillId="27" borderId="3" xfId="0" applyNumberFormat="1" applyFont="1" applyFill="1" applyBorder="1" applyAlignment="1">
      <alignment horizontal="center"/>
    </xf>
    <xf numFmtId="0" fontId="0" fillId="2" borderId="0" xfId="0" applyFill="1" applyAlignment="1">
      <alignment horizontal="center"/>
    </xf>
    <xf numFmtId="0" fontId="108" fillId="2" borderId="39" xfId="30" applyFont="1" applyFill="1"/>
    <xf numFmtId="9" fontId="15" fillId="2" borderId="18" xfId="11" applyFont="1" applyFill="1" applyBorder="1"/>
    <xf numFmtId="165" fontId="24" fillId="2" borderId="78" xfId="0" applyNumberFormat="1" applyFont="1" applyFill="1" applyBorder="1" applyAlignment="1">
      <alignment horizontal="center"/>
    </xf>
    <xf numFmtId="9" fontId="15" fillId="2" borderId="50" xfId="11" applyFont="1" applyFill="1" applyBorder="1" applyAlignment="1">
      <alignment horizontal="center" vertical="center"/>
    </xf>
    <xf numFmtId="1" fontId="15" fillId="2" borderId="9" xfId="0" applyNumberFormat="1" applyFont="1" applyFill="1" applyBorder="1"/>
    <xf numFmtId="0" fontId="9" fillId="0" borderId="0" xfId="0" applyFont="1"/>
    <xf numFmtId="9" fontId="13" fillId="83" borderId="82" xfId="0" applyNumberFormat="1" applyFont="1" applyFill="1" applyBorder="1" applyAlignment="1">
      <alignment horizontal="center"/>
    </xf>
    <xf numFmtId="9" fontId="23" fillId="83" borderId="82" xfId="0" applyNumberFormat="1" applyFont="1" applyFill="1" applyBorder="1" applyAlignment="1">
      <alignment horizontal="center"/>
    </xf>
    <xf numFmtId="166" fontId="13" fillId="2" borderId="7" xfId="0" applyNumberFormat="1" applyFont="1" applyFill="1" applyBorder="1" applyAlignment="1">
      <alignment horizontal="center"/>
    </xf>
    <xf numFmtId="166" fontId="13" fillId="2" borderId="82" xfId="0" applyNumberFormat="1" applyFont="1" applyFill="1" applyBorder="1" applyAlignment="1">
      <alignment horizontal="center"/>
    </xf>
    <xf numFmtId="166" fontId="13" fillId="2" borderId="5" xfId="0" applyNumberFormat="1" applyFont="1" applyFill="1" applyBorder="1" applyAlignment="1">
      <alignment horizontal="center"/>
    </xf>
    <xf numFmtId="49" fontId="7" fillId="2" borderId="82" xfId="0" applyNumberFormat="1" applyFont="1" applyFill="1" applyBorder="1" applyAlignment="1">
      <alignment horizontal="center" wrapText="1"/>
    </xf>
    <xf numFmtId="166" fontId="7" fillId="2" borderId="82" xfId="0" applyNumberFormat="1" applyFont="1" applyFill="1" applyBorder="1" applyAlignment="1">
      <alignment horizontal="center" vertical="center"/>
    </xf>
    <xf numFmtId="9" fontId="24" fillId="2" borderId="5" xfId="11" applyFont="1" applyFill="1" applyBorder="1" applyAlignment="1">
      <alignment horizontal="center"/>
    </xf>
    <xf numFmtId="2" fontId="7" fillId="2" borderId="82" xfId="0" applyNumberFormat="1" applyFont="1" applyFill="1" applyBorder="1" applyAlignment="1">
      <alignment horizontal="center"/>
    </xf>
    <xf numFmtId="49" fontId="7" fillId="2" borderId="22" xfId="0" applyNumberFormat="1" applyFont="1" applyFill="1" applyBorder="1" applyAlignment="1">
      <alignment horizontal="center" vertical="center"/>
    </xf>
    <xf numFmtId="9" fontId="13" fillId="83" borderId="22" xfId="0" applyNumberFormat="1" applyFont="1" applyFill="1" applyBorder="1" applyAlignment="1">
      <alignment horizontal="center"/>
    </xf>
    <xf numFmtId="166" fontId="13" fillId="83" borderId="82" xfId="0" applyNumberFormat="1" applyFont="1" applyFill="1" applyBorder="1" applyAlignment="1">
      <alignment horizontal="center"/>
    </xf>
    <xf numFmtId="49" fontId="7" fillId="2" borderId="3" xfId="0" applyNumberFormat="1" applyFont="1" applyFill="1" applyBorder="1" applyAlignment="1">
      <alignment horizontal="center" vertical="center" wrapText="1"/>
    </xf>
    <xf numFmtId="9" fontId="13" fillId="83" borderId="3" xfId="0" applyNumberFormat="1" applyFont="1" applyFill="1" applyBorder="1" applyAlignment="1">
      <alignment horizontal="center"/>
    </xf>
    <xf numFmtId="49" fontId="7" fillId="2" borderId="3" xfId="0" applyNumberFormat="1" applyFont="1" applyFill="1" applyBorder="1" applyAlignment="1">
      <alignment horizontal="center" vertical="center"/>
    </xf>
    <xf numFmtId="9" fontId="23" fillId="83" borderId="3" xfId="0" applyNumberFormat="1" applyFont="1" applyFill="1" applyBorder="1" applyAlignment="1">
      <alignment horizontal="center"/>
    </xf>
    <xf numFmtId="165" fontId="7" fillId="2" borderId="82" xfId="0" applyNumberFormat="1" applyFont="1" applyFill="1" applyBorder="1" applyAlignment="1">
      <alignment horizontal="center"/>
    </xf>
    <xf numFmtId="0" fontId="7" fillId="2" borderId="44" xfId="32" applyFont="1" applyFill="1"/>
    <xf numFmtId="9" fontId="38" fillId="24" borderId="82" xfId="0" applyNumberFormat="1" applyFont="1" applyFill="1" applyBorder="1"/>
    <xf numFmtId="9" fontId="7" fillId="2" borderId="23" xfId="21" applyFont="1" applyFill="1" applyBorder="1" applyAlignment="1">
      <alignment horizontal="center"/>
    </xf>
    <xf numFmtId="9" fontId="7" fillId="2" borderId="24" xfId="21" applyFont="1" applyFill="1" applyBorder="1" applyAlignment="1">
      <alignment horizontal="center"/>
    </xf>
    <xf numFmtId="9" fontId="7" fillId="2" borderId="24" xfId="49" applyFont="1" applyFill="1" applyBorder="1" applyAlignment="1">
      <alignment horizontal="center"/>
    </xf>
    <xf numFmtId="9" fontId="94" fillId="75" borderId="22" xfId="0" applyNumberFormat="1" applyFont="1" applyFill="1" applyBorder="1" applyAlignment="1">
      <alignment horizontal="center"/>
    </xf>
    <xf numFmtId="9" fontId="13" fillId="8" borderId="82" xfId="0" applyNumberFormat="1" applyFont="1" applyFill="1" applyBorder="1" applyAlignment="1">
      <alignment horizontal="center"/>
    </xf>
    <xf numFmtId="9" fontId="35" fillId="20" borderId="82" xfId="0" applyNumberFormat="1" applyFont="1" applyFill="1" applyBorder="1" applyAlignment="1">
      <alignment horizontal="center"/>
    </xf>
    <xf numFmtId="9" fontId="94" fillId="75" borderId="3" xfId="0" applyNumberFormat="1" applyFont="1" applyFill="1" applyBorder="1" applyAlignment="1">
      <alignment horizontal="center"/>
    </xf>
    <xf numFmtId="0" fontId="7" fillId="2" borderId="5" xfId="0" applyFont="1" applyFill="1" applyBorder="1" applyAlignment="1">
      <alignment horizontal="center"/>
    </xf>
    <xf numFmtId="0" fontId="7" fillId="2" borderId="19" xfId="0" applyFont="1" applyFill="1" applyBorder="1" applyAlignment="1">
      <alignment horizontal="center"/>
    </xf>
    <xf numFmtId="0" fontId="7" fillId="2" borderId="3" xfId="0" applyFont="1" applyFill="1" applyBorder="1" applyAlignment="1">
      <alignment horizontal="center"/>
    </xf>
    <xf numFmtId="0" fontId="7" fillId="2" borderId="25" xfId="0" applyFont="1" applyFill="1" applyBorder="1" applyAlignment="1">
      <alignment horizontal="center"/>
    </xf>
    <xf numFmtId="0" fontId="7" fillId="2" borderId="50" xfId="0" applyFont="1" applyFill="1" applyBorder="1" applyAlignment="1">
      <alignment horizontal="center"/>
    </xf>
    <xf numFmtId="0" fontId="7" fillId="2" borderId="28" xfId="0" applyFont="1" applyFill="1" applyBorder="1" applyAlignment="1">
      <alignment horizontal="center" vertical="center" wrapText="1"/>
    </xf>
    <xf numFmtId="0" fontId="7" fillId="2" borderId="10" xfId="0" applyFont="1" applyFill="1" applyBorder="1" applyAlignment="1">
      <alignment horizontal="center"/>
    </xf>
    <xf numFmtId="0" fontId="7" fillId="2" borderId="8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9" xfId="0" applyFont="1" applyFill="1" applyBorder="1" applyAlignment="1">
      <alignment horizontal="center"/>
    </xf>
    <xf numFmtId="0" fontId="7" fillId="2" borderId="5"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50" xfId="0" applyFont="1" applyFill="1" applyBorder="1" applyAlignment="1">
      <alignment horizontal="center" vertical="center"/>
    </xf>
    <xf numFmtId="0" fontId="7" fillId="2" borderId="5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8" xfId="0" applyFont="1" applyFill="1" applyBorder="1" applyAlignment="1">
      <alignment horizontal="center" vertical="center" wrapText="1"/>
    </xf>
    <xf numFmtId="0" fontId="7" fillId="2" borderId="37" xfId="0" applyFont="1" applyFill="1" applyBorder="1" applyAlignment="1">
      <alignment horizontal="center"/>
    </xf>
    <xf numFmtId="0" fontId="7" fillId="0" borderId="5" xfId="0" applyFont="1" applyBorder="1" applyAlignment="1">
      <alignment horizontal="center" wrapText="1"/>
    </xf>
    <xf numFmtId="0" fontId="7" fillId="0" borderId="50" xfId="0" applyFont="1" applyBorder="1" applyAlignment="1">
      <alignment horizontal="center" wrapText="1"/>
    </xf>
    <xf numFmtId="0" fontId="7" fillId="0" borderId="3" xfId="0" applyFont="1" applyBorder="1" applyAlignment="1">
      <alignment horizontal="center" wrapText="1"/>
    </xf>
    <xf numFmtId="0" fontId="7" fillId="2" borderId="79" xfId="0" applyFont="1" applyFill="1" applyBorder="1" applyAlignment="1">
      <alignment horizontal="center" vertical="center" wrapText="1"/>
    </xf>
    <xf numFmtId="0" fontId="7" fillId="2" borderId="5" xfId="0" applyFont="1" applyFill="1" applyBorder="1" applyAlignment="1">
      <alignment horizontal="center" wrapText="1"/>
    </xf>
    <xf numFmtId="0" fontId="7" fillId="2" borderId="50" xfId="0" applyFont="1" applyFill="1" applyBorder="1" applyAlignment="1">
      <alignment horizontal="center" wrapText="1"/>
    </xf>
    <xf numFmtId="0" fontId="7" fillId="2" borderId="80"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2" borderId="0" xfId="0" applyFont="1" applyFill="1" applyAlignment="1">
      <alignment horizontal="center"/>
    </xf>
    <xf numFmtId="0" fontId="7" fillId="2" borderId="81" xfId="0" applyFont="1" applyFill="1" applyBorder="1" applyAlignment="1">
      <alignment horizontal="center" vertical="center" wrapText="1"/>
    </xf>
    <xf numFmtId="0" fontId="7" fillId="2" borderId="21" xfId="0" applyFont="1" applyFill="1" applyBorder="1" applyAlignment="1">
      <alignment horizontal="center"/>
    </xf>
    <xf numFmtId="0" fontId="7" fillId="2" borderId="5" xfId="42" applyFont="1" applyFill="1" applyBorder="1" applyAlignment="1">
      <alignment horizontal="center"/>
    </xf>
    <xf numFmtId="0" fontId="7" fillId="2" borderId="50" xfId="42" applyFont="1" applyFill="1" applyAlignment="1">
      <alignment horizontal="center"/>
    </xf>
    <xf numFmtId="0" fontId="7" fillId="0" borderId="82" xfId="55" applyFont="1" applyAlignment="1">
      <alignment horizontal="center" vertical="center" wrapText="1"/>
    </xf>
    <xf numFmtId="0" fontId="7" fillId="2" borderId="82" xfId="0" applyFont="1" applyFill="1" applyBorder="1" applyAlignment="1">
      <alignment horizontal="center" vertical="center"/>
    </xf>
    <xf numFmtId="0" fontId="7" fillId="2" borderId="5" xfId="48" applyFont="1" applyFill="1" applyBorder="1" applyAlignment="1">
      <alignment horizontal="center"/>
    </xf>
    <xf numFmtId="0" fontId="7" fillId="2" borderId="81" xfId="48" applyFont="1" applyFill="1" applyAlignment="1">
      <alignment horizontal="center"/>
    </xf>
    <xf numFmtId="0" fontId="7" fillId="2" borderId="3" xfId="48" applyFont="1" applyFill="1" applyBorder="1" applyAlignment="1">
      <alignment horizontal="center"/>
    </xf>
    <xf numFmtId="0" fontId="7" fillId="2" borderId="82" xfId="51" applyFont="1" applyFill="1" applyAlignment="1">
      <alignment horizontal="center"/>
    </xf>
    <xf numFmtId="0" fontId="7" fillId="2" borderId="5" xfId="51" applyFont="1" applyFill="1" applyBorder="1" applyAlignment="1">
      <alignment horizontal="center" vertical="center"/>
    </xf>
    <xf numFmtId="0" fontId="7" fillId="2" borderId="82" xfId="51" applyFont="1" applyFill="1" applyAlignment="1">
      <alignment horizontal="center" vertical="center"/>
    </xf>
    <xf numFmtId="0" fontId="7" fillId="2" borderId="5" xfId="51" applyFont="1" applyFill="1" applyBorder="1" applyAlignment="1">
      <alignment horizontal="center" vertical="center" wrapText="1"/>
    </xf>
    <xf numFmtId="0" fontId="7" fillId="2" borderId="82" xfId="51" applyFont="1" applyFill="1" applyAlignment="1">
      <alignment horizontal="center" vertical="center" wrapText="1"/>
    </xf>
    <xf numFmtId="0" fontId="7" fillId="2" borderId="3" xfId="51" applyFont="1" applyFill="1" applyBorder="1" applyAlignment="1">
      <alignment horizontal="center" vertical="center" wrapText="1"/>
    </xf>
    <xf numFmtId="0" fontId="7" fillId="2" borderId="34" xfId="0" applyFont="1" applyFill="1" applyBorder="1" applyAlignment="1">
      <alignment horizontal="center"/>
    </xf>
    <xf numFmtId="0" fontId="7" fillId="2" borderId="34" xfId="0" applyFont="1" applyFill="1" applyBorder="1" applyAlignment="1">
      <alignment horizontal="center" vertical="center"/>
    </xf>
    <xf numFmtId="0" fontId="7" fillId="2" borderId="39" xfId="0" applyFont="1" applyFill="1" applyBorder="1" applyAlignment="1">
      <alignment horizontal="center"/>
    </xf>
    <xf numFmtId="0" fontId="7" fillId="2" borderId="39" xfId="0" applyFont="1" applyFill="1" applyBorder="1" applyAlignment="1">
      <alignment horizontal="center" vertical="center" wrapText="1"/>
    </xf>
  </cellXfs>
  <cellStyles count="56">
    <cellStyle name="Comma" xfId="10" builtinId="3"/>
    <cellStyle name="Comma 2" xfId="28" xr:uid="{00000000-0005-0000-0000-000001000000}"/>
    <cellStyle name="Hyperlink" xfId="1" builtinId="8"/>
    <cellStyle name="Hyperlink 10" xfId="37" xr:uid="{00000000-0005-0000-0000-000003000000}"/>
    <cellStyle name="Hyperlink 11" xfId="39" xr:uid="{00000000-0005-0000-0000-000004000000}"/>
    <cellStyle name="Hyperlink 12" xfId="44" xr:uid="{00000000-0005-0000-0000-000005000000}"/>
    <cellStyle name="Hyperlink 12 2" xfId="47" xr:uid="{00000000-0005-0000-0000-000006000000}"/>
    <cellStyle name="Hyperlink 13" xfId="45" xr:uid="{00000000-0005-0000-0000-000007000000}"/>
    <cellStyle name="Hyperlink 14" xfId="50" xr:uid="{16A81D83-C871-4B15-A128-BD5526559182}"/>
    <cellStyle name="Hyperlink 2" xfId="9" xr:uid="{00000000-0005-0000-0000-000008000000}"/>
    <cellStyle name="Hyperlink 2 2" xfId="12" xr:uid="{00000000-0005-0000-0000-000009000000}"/>
    <cellStyle name="Hyperlink 3" xfId="6" xr:uid="{00000000-0005-0000-0000-00000A000000}"/>
    <cellStyle name="Hyperlink 3 2" xfId="13" xr:uid="{00000000-0005-0000-0000-00000B000000}"/>
    <cellStyle name="Hyperlink 4" xfId="14" xr:uid="{00000000-0005-0000-0000-00000C000000}"/>
    <cellStyle name="Hyperlink 5" xfId="24" xr:uid="{00000000-0005-0000-0000-00000D000000}"/>
    <cellStyle name="Hyperlink 6" xfId="26" xr:uid="{00000000-0005-0000-0000-00000E000000}"/>
    <cellStyle name="Hyperlink 7" xfId="31" xr:uid="{00000000-0005-0000-0000-00000F000000}"/>
    <cellStyle name="Hyperlink 8" xfId="33" xr:uid="{00000000-0005-0000-0000-000010000000}"/>
    <cellStyle name="Hyperlink 8 2" xfId="41" xr:uid="{00000000-0005-0000-0000-000011000000}"/>
    <cellStyle name="Hyperlink 9" xfId="35" xr:uid="{00000000-0005-0000-0000-000012000000}"/>
    <cellStyle name="Hyperlink 9 2" xfId="54" xr:uid="{87A2BBA1-1EF8-489F-86F8-98F889A4D61A}"/>
    <cellStyle name="Normal" xfId="0" builtinId="0"/>
    <cellStyle name="Normal 10" xfId="32" xr:uid="{00000000-0005-0000-0000-000014000000}"/>
    <cellStyle name="Normal 10 2" xfId="42" xr:uid="{00000000-0005-0000-0000-000015000000}"/>
    <cellStyle name="Normal 11" xfId="36" xr:uid="{00000000-0005-0000-0000-000016000000}"/>
    <cellStyle name="Normal 11 2" xfId="55" xr:uid="{656FDBCC-CD1E-480F-8CC6-24F749614EB1}"/>
    <cellStyle name="Normal 12" xfId="38" xr:uid="{00000000-0005-0000-0000-000017000000}"/>
    <cellStyle name="Normal 13" xfId="40" xr:uid="{00000000-0005-0000-0000-000018000000}"/>
    <cellStyle name="Normal 14" xfId="46" xr:uid="{00000000-0005-0000-0000-000019000000}"/>
    <cellStyle name="Normal 14 2" xfId="48" xr:uid="{00000000-0005-0000-0000-00001A000000}"/>
    <cellStyle name="Normal 15" xfId="51" xr:uid="{04C5F872-1414-4D11-A96B-A34B8162BA81}"/>
    <cellStyle name="Normal 2" xfId="3" xr:uid="{00000000-0005-0000-0000-00001B000000}"/>
    <cellStyle name="Normal 2 2" xfId="8" xr:uid="{00000000-0005-0000-0000-00001C000000}"/>
    <cellStyle name="Normal 2 2 2" xfId="4" xr:uid="{00000000-0005-0000-0000-00001D000000}"/>
    <cellStyle name="Normal 2 2 2 2" xfId="15" xr:uid="{00000000-0005-0000-0000-00001E000000}"/>
    <cellStyle name="Normal 2 2 3" xfId="16" xr:uid="{00000000-0005-0000-0000-00001F000000}"/>
    <cellStyle name="Normal 2 3" xfId="17" xr:uid="{00000000-0005-0000-0000-000020000000}"/>
    <cellStyle name="Normal 3" xfId="2" xr:uid="{00000000-0005-0000-0000-000021000000}"/>
    <cellStyle name="Normal 3 2" xfId="18" xr:uid="{00000000-0005-0000-0000-000022000000}"/>
    <cellStyle name="Normal 3 3" xfId="30" xr:uid="{00000000-0005-0000-0000-000023000000}"/>
    <cellStyle name="Normal 4" xfId="5" xr:uid="{00000000-0005-0000-0000-000024000000}"/>
    <cellStyle name="Normal 4 2" xfId="19" xr:uid="{00000000-0005-0000-0000-000025000000}"/>
    <cellStyle name="Normal 5" xfId="20" xr:uid="{00000000-0005-0000-0000-000026000000}"/>
    <cellStyle name="Normal 6" xfId="23" xr:uid="{00000000-0005-0000-0000-000027000000}"/>
    <cellStyle name="Normal 7" xfId="25" xr:uid="{00000000-0005-0000-0000-000028000000}"/>
    <cellStyle name="Normal 8" xfId="27" xr:uid="{00000000-0005-0000-0000-000029000000}"/>
    <cellStyle name="Normal 9" xfId="29" xr:uid="{00000000-0005-0000-0000-00002A000000}"/>
    <cellStyle name="Per cent" xfId="11" builtinId="5"/>
    <cellStyle name="Per cent 2" xfId="21" xr:uid="{00000000-0005-0000-0000-00002B000000}"/>
    <cellStyle name="Per cent 2 2" xfId="52" xr:uid="{8ADF8FAD-7046-45F9-9B8B-DF764F2ECEB8}"/>
    <cellStyle name="Percent 2" xfId="7" xr:uid="{00000000-0005-0000-0000-00002D000000}"/>
    <cellStyle name="Percent 2 2" xfId="22" xr:uid="{00000000-0005-0000-0000-00002E000000}"/>
    <cellStyle name="Percent 2 3" xfId="49" xr:uid="{00000000-0005-0000-0000-00002F000000}"/>
    <cellStyle name="Percent 3" xfId="34" xr:uid="{00000000-0005-0000-0000-000030000000}"/>
    <cellStyle name="Percent 3 2" xfId="43" xr:uid="{00000000-0005-0000-0000-000031000000}"/>
    <cellStyle name="Percent 4" xfId="53" xr:uid="{6AA24A45-6C13-4AB4-AC93-783A15D47B5B}"/>
  </cellStyles>
  <dxfs count="117">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FF"/>
      </font>
    </dxf>
    <dxf>
      <font>
        <b/>
        <i val="0"/>
        <color rgb="FFFF33CC"/>
      </font>
    </dxf>
    <dxf>
      <font>
        <b/>
        <i val="0"/>
        <color rgb="FF0000FF"/>
      </font>
    </dxf>
    <dxf>
      <font>
        <b/>
        <i val="0"/>
        <color rgb="FFFF33CC"/>
      </font>
    </dxf>
    <dxf>
      <font>
        <b/>
        <i val="0"/>
        <color rgb="FF0000FF"/>
      </font>
    </dxf>
    <dxf>
      <font>
        <b/>
        <i val="0"/>
        <color rgb="FFFF33CC"/>
      </font>
    </dxf>
    <dxf>
      <font>
        <b/>
        <i val="0"/>
        <color rgb="FF0000FF"/>
      </font>
    </dxf>
    <dxf>
      <font>
        <b/>
        <i val="0"/>
        <color rgb="FFFF33CC"/>
      </font>
    </dxf>
    <dxf>
      <font>
        <b/>
        <i val="0"/>
      </font>
    </dxf>
    <dxf>
      <font>
        <b/>
        <i val="0"/>
      </font>
    </dxf>
    <dxf>
      <font>
        <b/>
        <i val="0"/>
      </font>
    </dxf>
    <dxf>
      <font>
        <b/>
        <i val="0"/>
      </font>
    </dxf>
    <dxf>
      <font>
        <b/>
        <i val="0"/>
        <color rgb="FF0000FF"/>
      </font>
    </dxf>
    <dxf>
      <font>
        <b/>
        <i val="0"/>
        <color rgb="FFFF33CC"/>
      </font>
    </dxf>
    <dxf>
      <font>
        <b/>
        <i val="0"/>
        <color rgb="FFFF33CC"/>
      </font>
    </dxf>
    <dxf>
      <font>
        <b/>
        <i val="0"/>
        <color rgb="FF0000FF"/>
      </font>
    </dxf>
    <dxf>
      <font>
        <b/>
        <i val="0"/>
        <color rgb="FFFF33CC"/>
      </font>
    </dxf>
    <dxf>
      <font>
        <b/>
        <i val="0"/>
        <color rgb="FF0000FF"/>
      </font>
    </dxf>
    <dxf>
      <font>
        <b/>
        <i val="0"/>
        <color rgb="FFFF33CC"/>
      </font>
    </dxf>
    <dxf>
      <font>
        <b/>
        <i val="0"/>
        <color rgb="FF0000FF"/>
      </font>
    </dxf>
    <dxf>
      <font>
        <b/>
        <i val="0"/>
        <color rgb="FFFF33CC"/>
      </font>
    </dxf>
    <dxf>
      <font>
        <b/>
        <i val="0"/>
        <color rgb="FF0000FF"/>
      </font>
    </dxf>
    <dxf>
      <font>
        <b/>
        <i val="0"/>
        <color rgb="FFFF33CC"/>
      </font>
    </dxf>
    <dxf>
      <font>
        <b/>
        <i val="0"/>
        <color rgb="FF0000FF"/>
      </font>
    </dxf>
    <dxf>
      <font>
        <b/>
        <i val="0"/>
        <color rgb="FFFF33CC"/>
      </font>
    </dxf>
    <dxf>
      <font>
        <b/>
        <i val="0"/>
        <color rgb="FF0000FF"/>
      </font>
    </dxf>
    <dxf>
      <font>
        <b/>
        <i val="0"/>
        <color rgb="FF0000FF"/>
      </font>
    </dxf>
    <dxf>
      <font>
        <b/>
        <i val="0"/>
        <color rgb="FFFF33CC"/>
      </font>
    </dxf>
    <dxf>
      <font>
        <b/>
        <i val="0"/>
        <color rgb="FF0000FF"/>
      </font>
    </dxf>
    <dxf>
      <font>
        <b/>
        <i val="0"/>
        <color rgb="FFFF33CC"/>
      </font>
    </dxf>
    <dxf>
      <font>
        <b/>
        <i val="0"/>
        <color rgb="FFFF33CC"/>
      </font>
    </dxf>
    <dxf>
      <font>
        <b/>
        <i val="0"/>
        <color rgb="FF0000FF"/>
      </font>
    </dxf>
    <dxf>
      <font>
        <b/>
        <i val="0"/>
        <color rgb="FF0000FF"/>
      </font>
    </dxf>
    <dxf>
      <font>
        <b/>
        <i val="0"/>
        <color rgb="FFFF33CC"/>
      </font>
    </dxf>
    <dxf>
      <font>
        <b/>
        <i val="0"/>
        <color rgb="FFFF33CC"/>
      </font>
    </dxf>
    <dxf>
      <font>
        <b/>
        <i val="0"/>
        <color rgb="FF0000FF"/>
      </font>
    </dxf>
    <dxf>
      <font>
        <b/>
        <i val="0"/>
        <color rgb="FF0000FF"/>
      </font>
    </dxf>
    <dxf>
      <font>
        <b/>
        <i val="0"/>
        <color rgb="FFFF33CC"/>
      </font>
    </dxf>
    <dxf>
      <font>
        <b/>
        <i val="0"/>
        <color rgb="FFFF33CC"/>
      </font>
    </dxf>
    <dxf>
      <font>
        <b/>
        <i val="0"/>
        <color rgb="FF0000FF"/>
      </font>
    </dxf>
    <dxf>
      <font>
        <b/>
        <i val="0"/>
        <color rgb="FF0000FF"/>
      </font>
    </dxf>
    <dxf>
      <font>
        <b/>
        <i val="0"/>
        <color rgb="FFFF33CC"/>
      </font>
    </dxf>
    <dxf>
      <font>
        <b/>
        <i val="0"/>
        <color rgb="FFFF33CC"/>
      </font>
    </dxf>
    <dxf>
      <font>
        <b/>
        <i val="0"/>
        <color rgb="FF0000FF"/>
      </font>
    </dxf>
    <dxf>
      <font>
        <b/>
        <i val="0"/>
        <color rgb="FFFF33CC"/>
      </font>
    </dxf>
    <dxf>
      <font>
        <b/>
        <i val="0"/>
        <color rgb="FF0000FF"/>
      </font>
    </dxf>
    <dxf>
      <font>
        <b/>
        <i val="0"/>
        <color rgb="FFFF33CC"/>
      </font>
    </dxf>
    <dxf>
      <font>
        <b/>
        <i val="0"/>
        <color rgb="FF0000FF"/>
      </font>
    </dxf>
    <dxf>
      <font>
        <b/>
        <i val="0"/>
        <color rgb="FFFF33CC"/>
      </font>
    </dxf>
    <dxf>
      <font>
        <b/>
        <i val="0"/>
        <color rgb="FF0000FF"/>
      </font>
    </dxf>
    <dxf>
      <font>
        <b/>
        <i val="0"/>
        <color rgb="FFFF33CC"/>
      </font>
    </dxf>
    <dxf>
      <font>
        <b/>
        <i val="0"/>
        <color rgb="FF0000FF"/>
      </font>
    </dxf>
    <dxf>
      <font>
        <b/>
        <i val="0"/>
        <color rgb="FFFF33CC"/>
      </font>
    </dxf>
    <dxf>
      <font>
        <b/>
        <i val="0"/>
        <color rgb="FF0000FF"/>
      </font>
    </dxf>
    <dxf>
      <font>
        <b/>
        <i val="0"/>
        <color rgb="FF0000FF"/>
      </font>
    </dxf>
    <dxf>
      <font>
        <b/>
        <i val="0"/>
        <color rgb="FFFF33CC"/>
      </font>
    </dxf>
    <dxf>
      <font>
        <b/>
        <i val="0"/>
        <color rgb="FFFF33CC"/>
      </font>
    </dxf>
    <dxf>
      <font>
        <b/>
        <i val="0"/>
        <color rgb="FF0000FF"/>
      </font>
    </dxf>
    <dxf>
      <font>
        <b/>
        <i val="0"/>
        <color rgb="FF0000FF"/>
      </font>
    </dxf>
    <dxf>
      <font>
        <b/>
        <i val="0"/>
        <color rgb="FFFF33CC"/>
      </font>
    </dxf>
    <dxf>
      <font>
        <b/>
        <i val="0"/>
        <color rgb="FFFF33CC"/>
      </font>
    </dxf>
    <dxf>
      <font>
        <b/>
        <i val="0"/>
        <color rgb="FF0000FF"/>
      </font>
    </dxf>
    <dxf>
      <font>
        <b/>
        <i val="0"/>
        <color rgb="FF0000FF"/>
      </font>
    </dxf>
    <dxf>
      <font>
        <b/>
        <i val="0"/>
        <color rgb="FFFF33CC"/>
      </font>
    </dxf>
    <dxf>
      <font>
        <b/>
        <i val="0"/>
        <color rgb="FF0000FF"/>
      </font>
    </dxf>
    <dxf>
      <font>
        <b/>
        <i val="0"/>
        <color rgb="FFFF33CC"/>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FF"/>
      </font>
    </dxf>
    <dxf>
      <font>
        <b/>
        <i val="0"/>
        <color rgb="FFFF33CC"/>
      </font>
    </dxf>
    <dxf>
      <font>
        <b/>
        <i val="0"/>
      </font>
    </dxf>
    <dxf>
      <font>
        <b/>
        <i val="0"/>
      </font>
    </dxf>
    <dxf>
      <font>
        <b/>
        <i val="0"/>
      </font>
    </dxf>
    <dxf>
      <font>
        <b/>
        <i val="0"/>
      </font>
    </dxf>
    <dxf>
      <font>
        <b/>
        <i val="0"/>
        <color rgb="FF0000FF"/>
      </font>
    </dxf>
    <dxf>
      <font>
        <b/>
        <i val="0"/>
        <color rgb="FFFF33CC"/>
      </font>
    </dxf>
    <dxf>
      <font>
        <b/>
        <i val="0"/>
      </font>
    </dxf>
    <dxf>
      <font>
        <b/>
        <i val="0"/>
        <color rgb="FF0000FF"/>
      </font>
    </dxf>
    <dxf>
      <font>
        <b/>
        <i val="0"/>
        <color rgb="FFFF33CC"/>
      </font>
    </dxf>
    <dxf>
      <font>
        <b/>
        <i val="0"/>
      </font>
    </dxf>
    <dxf>
      <font>
        <b/>
        <i val="0"/>
        <color rgb="FF0000FF"/>
      </font>
    </dxf>
    <dxf>
      <font>
        <b/>
        <i val="0"/>
        <color rgb="FFFF33CC"/>
      </font>
    </dxf>
    <dxf>
      <font>
        <b/>
        <i val="0"/>
        <color rgb="FF0000FF"/>
      </font>
    </dxf>
    <dxf>
      <font>
        <b/>
        <i val="0"/>
        <color rgb="FFFF33CC"/>
      </font>
    </dxf>
    <dxf>
      <font>
        <b/>
        <i val="0"/>
      </font>
    </dxf>
    <dxf>
      <font>
        <b/>
        <i val="0"/>
        <color rgb="FF0000FF"/>
      </font>
    </dxf>
    <dxf>
      <font>
        <b/>
        <i val="0"/>
        <color rgb="FFFF33CC"/>
      </font>
    </dxf>
    <dxf>
      <font>
        <b/>
        <i val="0"/>
      </font>
    </dxf>
    <dxf>
      <font>
        <b/>
        <i val="0"/>
        <color rgb="FF0000FF"/>
      </font>
    </dxf>
    <dxf>
      <font>
        <b/>
        <i val="0"/>
        <color rgb="FFFF33CC"/>
      </font>
    </dxf>
    <dxf>
      <font>
        <b/>
        <i val="0"/>
        <color rgb="FF0000FF"/>
      </font>
    </dxf>
    <dxf>
      <font>
        <b/>
        <i val="0"/>
        <color rgb="FFFF33CC"/>
      </font>
    </dxf>
    <dxf>
      <font>
        <b/>
        <i val="0"/>
        <color rgb="FF0000FF"/>
      </font>
    </dxf>
    <dxf>
      <font>
        <b/>
        <i val="0"/>
        <color rgb="FFFF33CC"/>
      </font>
    </dxf>
    <dxf>
      <font>
        <b/>
        <i val="0"/>
        <color rgb="FF0000FF"/>
      </font>
    </dxf>
    <dxf>
      <font>
        <b/>
        <i val="0"/>
        <color rgb="FFFF33CC"/>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75"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sheetMetadata" Target="metadata.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gov.uk/government/statistical-data-sets/childcare-providers-and-inspections-management-information"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62060-F7EC-4A8E-B362-748D6CD49804}">
  <sheetPr codeName="Sheet1">
    <tabColor theme="4" tint="-0.24994659260841701"/>
  </sheetPr>
  <dimension ref="A1:Q86"/>
  <sheetViews>
    <sheetView tabSelected="1" zoomScaleNormal="100" workbookViewId="0"/>
  </sheetViews>
  <sheetFormatPr defaultColWidth="9.140625" defaultRowHeight="15" x14ac:dyDescent="0.25"/>
  <cols>
    <col min="1" max="1" width="9.140625" style="1"/>
    <col min="2" max="2" width="10" style="1" bestFit="1" customWidth="1"/>
    <col min="3" max="6" width="9.140625" style="1"/>
    <col min="7" max="7" width="9.140625" style="1" customWidth="1"/>
    <col min="8" max="12" width="9.140625" style="1"/>
    <col min="13" max="13" width="9.140625" style="1" customWidth="1"/>
    <col min="14" max="14" width="11.140625" style="1" hidden="1" customWidth="1"/>
    <col min="15" max="15" width="13.5703125" style="1" hidden="1" customWidth="1"/>
    <col min="16" max="16" width="14.7109375" style="2" hidden="1" customWidth="1"/>
    <col min="17" max="17" width="9.140625" style="1" customWidth="1"/>
    <col min="18" max="16384" width="9.140625" style="1"/>
  </cols>
  <sheetData>
    <row r="1" spans="1:16" x14ac:dyDescent="0.25">
      <c r="A1" s="76"/>
      <c r="B1" s="76"/>
      <c r="C1" s="76"/>
      <c r="D1" s="76"/>
      <c r="E1" s="76"/>
      <c r="F1" s="76"/>
      <c r="G1" s="84"/>
      <c r="H1" s="84"/>
    </row>
    <row r="2" spans="1:16" ht="18.75" x14ac:dyDescent="0.3">
      <c r="B2" s="60" t="s">
        <v>312</v>
      </c>
      <c r="E2" s="84"/>
      <c r="F2" s="84"/>
      <c r="G2" s="84"/>
      <c r="H2" s="84"/>
      <c r="I2" s="84"/>
      <c r="J2" s="84"/>
      <c r="K2" s="84"/>
      <c r="L2" s="84"/>
    </row>
    <row r="3" spans="1:16" ht="18.75" x14ac:dyDescent="0.3">
      <c r="B3" s="60" t="s">
        <v>0</v>
      </c>
      <c r="E3" s="76"/>
      <c r="F3" s="76"/>
      <c r="G3" s="76"/>
      <c r="H3" s="76"/>
      <c r="I3" s="84"/>
      <c r="J3" s="84"/>
      <c r="K3" s="84"/>
      <c r="L3" s="84"/>
    </row>
    <row r="4" spans="1:16" x14ac:dyDescent="0.25">
      <c r="E4" s="76"/>
      <c r="F4" s="76"/>
      <c r="G4" s="76"/>
      <c r="H4" s="76"/>
      <c r="I4" s="76"/>
      <c r="J4" s="76"/>
      <c r="K4" s="84"/>
      <c r="L4" s="84"/>
    </row>
    <row r="5" spans="1:16" x14ac:dyDescent="0.25">
      <c r="A5" s="2"/>
      <c r="B5" s="43" t="s">
        <v>1</v>
      </c>
      <c r="D5" s="2"/>
      <c r="E5" s="76"/>
      <c r="F5" s="76"/>
      <c r="G5" s="76"/>
      <c r="H5" s="76"/>
      <c r="I5" s="76"/>
      <c r="J5" s="76"/>
      <c r="K5" s="84"/>
      <c r="L5" s="84"/>
      <c r="O5" s="2"/>
    </row>
    <row r="6" spans="1:16" x14ac:dyDescent="0.25">
      <c r="A6" s="2"/>
      <c r="B6" s="44" t="s">
        <v>300</v>
      </c>
      <c r="D6" s="2"/>
      <c r="E6" s="76"/>
      <c r="F6" s="145"/>
      <c r="G6" s="145"/>
      <c r="H6" s="145"/>
      <c r="I6" s="145"/>
      <c r="J6" s="145"/>
      <c r="K6" s="145"/>
      <c r="L6" s="84"/>
      <c r="O6" s="2"/>
    </row>
    <row r="7" spans="1:16" x14ac:dyDescent="0.25">
      <c r="A7" s="2"/>
      <c r="B7" s="44"/>
      <c r="D7" s="2"/>
      <c r="E7" s="76"/>
      <c r="F7" s="145"/>
      <c r="H7" s="145"/>
      <c r="I7" s="145"/>
      <c r="J7" s="145"/>
      <c r="K7" s="145"/>
      <c r="L7" s="84"/>
      <c r="O7" s="2"/>
    </row>
    <row r="8" spans="1:16" x14ac:dyDescent="0.25">
      <c r="A8" s="2"/>
      <c r="D8" s="2"/>
      <c r="E8" s="76"/>
      <c r="F8" s="145"/>
      <c r="G8" s="145"/>
      <c r="H8" s="145"/>
      <c r="I8" s="145"/>
      <c r="J8" s="145"/>
      <c r="K8" s="145"/>
      <c r="L8" s="84"/>
      <c r="N8" s="146"/>
      <c r="O8" s="2"/>
    </row>
    <row r="9" spans="1:16" x14ac:dyDescent="0.25">
      <c r="B9" s="4" t="s">
        <v>2</v>
      </c>
      <c r="C9" s="147"/>
      <c r="D9" s="2"/>
      <c r="E9" s="76"/>
      <c r="F9" s="148"/>
      <c r="G9" s="148"/>
      <c r="H9" s="148"/>
      <c r="I9" s="148"/>
      <c r="J9" s="148"/>
      <c r="K9" s="148"/>
      <c r="L9" s="84"/>
      <c r="O9" s="2"/>
    </row>
    <row r="10" spans="1:16" x14ac:dyDescent="0.25">
      <c r="A10" s="2"/>
      <c r="B10" s="149" t="str">
        <f t="shared" ref="B10:B18" si="0">HYPERLINK(P10,O10)</f>
        <v>Table 1-1</v>
      </c>
      <c r="C10" s="150" t="str" cm="1">
        <f t="array" aca="1" ref="C10" ca="1">MID(INDIRECT("'"&amp;B10&amp;"'!"&amp;"B2"), FIND(" ", INDIRECT("'"&amp;B10&amp;"'!"&amp;"B2"), FIND(" ", INDIRECT("'"&amp;B10&amp;"'!"&amp;"B2"))+1)+1,256)</f>
        <v>Number of providers (2018, 2019, 2021, 2022, 2023 and 2024)</v>
      </c>
      <c r="D10" s="2"/>
      <c r="E10" s="76"/>
      <c r="F10" s="148"/>
      <c r="G10" s="148"/>
      <c r="H10" s="148"/>
      <c r="I10" s="148"/>
      <c r="J10" s="148"/>
      <c r="K10" s="148"/>
      <c r="L10" s="84"/>
      <c r="O10" s="2" t="s">
        <v>3</v>
      </c>
      <c r="P10" s="2" t="str">
        <f>"#'"&amp;O10&amp;"'!A1"</f>
        <v>#'Table 1-1'!A1</v>
      </c>
    </row>
    <row r="11" spans="1:16" x14ac:dyDescent="0.25">
      <c r="A11" s="2"/>
      <c r="B11" s="149" t="str">
        <f t="shared" si="0"/>
        <v>Table 1-2</v>
      </c>
      <c r="C11" s="150" t="str" cm="1">
        <f t="array" aca="1" ref="C11" ca="1">MID(INDIRECT("'"&amp;B11&amp;"'!"&amp;"B2"), FIND(" ", INDIRECT("'"&amp;B11&amp;"'!"&amp;"B2"), FIND(" ", INDIRECT("'"&amp;B11&amp;"'!"&amp;"B2"))+1)+1,256)</f>
        <v>Number and proportion of providers by region (2024)</v>
      </c>
      <c r="D11" s="2"/>
      <c r="E11" s="72"/>
      <c r="F11" s="148"/>
      <c r="G11" s="148"/>
      <c r="H11" s="148"/>
      <c r="I11" s="148"/>
      <c r="J11" s="148"/>
      <c r="K11" s="148"/>
      <c r="L11" s="84"/>
      <c r="O11" s="2" t="s">
        <v>4</v>
      </c>
      <c r="P11" s="2" t="str">
        <f t="shared" ref="P11:P18" si="1">"#'"&amp;O11&amp;"'!A1"</f>
        <v>#'Table 1-2'!A1</v>
      </c>
    </row>
    <row r="12" spans="1:16" x14ac:dyDescent="0.25">
      <c r="A12" s="2"/>
      <c r="B12" s="149" t="str">
        <f t="shared" si="0"/>
        <v>Table 1-3</v>
      </c>
      <c r="C12" s="150" t="str" cm="1">
        <f t="array" aca="1" ref="C12" ca="1">MID(INDIRECT("'"&amp;B12&amp;"'!"&amp;"B2"), FIND(" ", INDIRECT("'"&amp;B12&amp;"'!"&amp;"B2"), FIND(" ", INDIRECT("'"&amp;B12&amp;"'!"&amp;"B2"))+1)+1,256)</f>
        <v>Number and proportion of providers by deprivation band (2024)</v>
      </c>
      <c r="D12" s="2"/>
      <c r="E12" s="72"/>
      <c r="F12" s="148"/>
      <c r="G12" s="148"/>
      <c r="H12" s="148"/>
      <c r="I12" s="148"/>
      <c r="J12" s="148"/>
      <c r="K12" s="148"/>
      <c r="L12" s="84"/>
      <c r="O12" s="2" t="s">
        <v>5</v>
      </c>
      <c r="P12" s="2" t="str">
        <f t="shared" si="1"/>
        <v>#'Table 1-3'!A1</v>
      </c>
    </row>
    <row r="13" spans="1:16" x14ac:dyDescent="0.25">
      <c r="A13" s="2"/>
      <c r="B13" s="149" t="str">
        <f t="shared" si="0"/>
        <v>Table 1-4</v>
      </c>
      <c r="C13" s="150" t="str" cm="1">
        <f t="array" aca="1" ref="C13" ca="1">MID(INDIRECT("'"&amp;B13&amp;"'!"&amp;"B2"), FIND(" ", INDIRECT("'"&amp;B13&amp;"'!"&amp;"B2"), FIND(" ", INDIRECT("'"&amp;B13&amp;"'!"&amp;"B2"))+1)+1,256)</f>
        <v>Number of providers running nursery provision in partnership with other providers (school-based providers) (2022, 2023 and 2024)</v>
      </c>
      <c r="D13" s="2"/>
      <c r="E13" s="72"/>
      <c r="F13" s="148"/>
      <c r="G13" s="148"/>
      <c r="H13" s="148"/>
      <c r="I13" s="148"/>
      <c r="J13" s="148"/>
      <c r="K13" s="148"/>
      <c r="L13" s="84"/>
      <c r="O13" s="2" t="s">
        <v>6</v>
      </c>
      <c r="P13" s="2" t="str">
        <f t="shared" si="1"/>
        <v>#'Table 1-4'!A1</v>
      </c>
    </row>
    <row r="14" spans="1:16" x14ac:dyDescent="0.25">
      <c r="A14" s="2"/>
      <c r="B14" s="149" t="str">
        <f t="shared" si="0"/>
        <v>Table 1-5</v>
      </c>
      <c r="C14" s="150" t="str" cm="1">
        <f t="array" aca="1" ref="C14" ca="1">MID(INDIRECT("'"&amp;B14&amp;"'!"&amp;"B2"), FIND(" ", INDIRECT("'"&amp;B14&amp;"'!"&amp;"B2"), FIND(" ", INDIRECT("'"&amp;B14&amp;"'!"&amp;"B2"))+1)+1,256)</f>
        <v>Number and proportion of providers that are part of a chain (group-based providers) (2023 and 2024)</v>
      </c>
      <c r="D14" s="2"/>
      <c r="E14" s="72"/>
      <c r="F14" s="148"/>
      <c r="G14" s="148"/>
      <c r="H14" s="148"/>
      <c r="I14" s="148"/>
      <c r="J14" s="148"/>
      <c r="K14" s="148"/>
      <c r="L14" s="84"/>
      <c r="O14" s="2" t="s">
        <v>7</v>
      </c>
      <c r="P14" s="2" t="str">
        <f t="shared" si="1"/>
        <v>#'Table 1-5'!A1</v>
      </c>
    </row>
    <row r="15" spans="1:16" x14ac:dyDescent="0.25">
      <c r="A15" s="2"/>
      <c r="B15" s="149" t="str">
        <f t="shared" si="0"/>
        <v>Table 1-6</v>
      </c>
      <c r="C15" s="150" t="str" cm="1">
        <f t="array" aca="1" ref="C15" ca="1">MID(INDIRECT("'"&amp;B15&amp;"'!"&amp;"B2"), FIND(" ", INDIRECT("'"&amp;B15&amp;"'!"&amp;"B2"), FIND(" ", INDIRECT("'"&amp;B15&amp;"'!"&amp;"B2"))+1)+1,256)</f>
        <v>Proportion of providers that are a part of a chain by chain size, and average chain size (group-based providers) (2023 and 2024)</v>
      </c>
      <c r="D15" s="2"/>
      <c r="E15" s="2"/>
      <c r="F15" s="148"/>
      <c r="G15" s="148"/>
      <c r="H15" s="148"/>
      <c r="I15" s="148"/>
      <c r="J15" s="148"/>
      <c r="K15" s="148"/>
      <c r="O15" s="2" t="s">
        <v>8</v>
      </c>
      <c r="P15" s="2" t="str">
        <f t="shared" si="1"/>
        <v>#'Table 1-6'!A1</v>
      </c>
    </row>
    <row r="16" spans="1:16" x14ac:dyDescent="0.25">
      <c r="A16" s="2"/>
      <c r="B16" s="149" t="str">
        <f t="shared" si="0"/>
        <v>Table 1-7</v>
      </c>
      <c r="C16" s="150" t="str" cm="1">
        <f t="array" aca="1" ref="C16" ca="1">MID(INDIRECT("'"&amp;B16&amp;"'!"&amp;"B2"), FIND(" ", INDIRECT("'"&amp;B16&amp;"'!"&amp;"B2"), FIND(" ", INDIRECT("'"&amp;B16&amp;"'!"&amp;"B2"))+1)+1,256)</f>
        <v>Number and proportion of providers providing care during term-time only, and the number and proportion providing care during both term-time and school holidays (2024)</v>
      </c>
      <c r="D16" s="2"/>
      <c r="E16" s="2"/>
      <c r="F16" s="148"/>
      <c r="G16" s="148"/>
      <c r="H16" s="148"/>
      <c r="I16" s="148"/>
      <c r="J16" s="148"/>
      <c r="K16" s="148"/>
      <c r="O16" s="2" t="s">
        <v>9</v>
      </c>
      <c r="P16" s="2" t="str">
        <f t="shared" si="1"/>
        <v>#'Table 1-7'!A1</v>
      </c>
    </row>
    <row r="17" spans="1:16" x14ac:dyDescent="0.25">
      <c r="A17" s="2"/>
      <c r="B17" s="149" t="str">
        <f t="shared" si="0"/>
        <v>Table 1-8</v>
      </c>
      <c r="C17" s="150" t="str" cm="1">
        <f t="array" aca="1" ref="C17" ca="1">MID(INDIRECT("'"&amp;B17&amp;"'!"&amp;"B2"), FIND(" ", INDIRECT("'"&amp;B17&amp;"'!"&amp;"B2"), FIND(" ", INDIRECT("'"&amp;B17&amp;"'!"&amp;"B2"))+1)+1,256)</f>
        <v>Average number of weeks providers expect to be open during the year (2024)</v>
      </c>
      <c r="D17" s="2"/>
      <c r="E17" s="2"/>
      <c r="F17" s="148"/>
      <c r="G17" s="148"/>
      <c r="H17" s="148"/>
      <c r="I17" s="148"/>
      <c r="J17" s="148"/>
      <c r="K17" s="148"/>
      <c r="O17" s="2" t="s">
        <v>10</v>
      </c>
      <c r="P17" s="2" t="str">
        <f t="shared" si="1"/>
        <v>#'Table 1-8'!A1</v>
      </c>
    </row>
    <row r="18" spans="1:16" x14ac:dyDescent="0.25">
      <c r="A18" s="2"/>
      <c r="B18" s="149" t="str">
        <f t="shared" si="0"/>
        <v>Table 1-9</v>
      </c>
      <c r="C18" s="150" t="str" cm="1">
        <f t="array" aca="1" ref="C18" ca="1">MID(INDIRECT("'"&amp;B18&amp;"'!"&amp;"B2"), FIND(" ", INDIRECT("'"&amp;B18&amp;"'!"&amp;"B2"), FIND(" ", INDIRECT("'"&amp;B18&amp;"'!"&amp;"B2"))+1)+1,256)</f>
        <v>Distribution of childcare provider opening and closing times and mean opening hours (2024)</v>
      </c>
      <c r="D18" s="2"/>
      <c r="E18" s="2"/>
      <c r="F18" s="148"/>
      <c r="G18" s="148"/>
      <c r="H18" s="148"/>
      <c r="I18" s="148"/>
      <c r="J18" s="148"/>
      <c r="K18" s="148"/>
      <c r="O18" s="2" t="s">
        <v>11</v>
      </c>
      <c r="P18" s="2" t="str">
        <f t="shared" si="1"/>
        <v>#'Table 1-9'!A1</v>
      </c>
    </row>
    <row r="19" spans="1:16" x14ac:dyDescent="0.25">
      <c r="A19" s="2"/>
      <c r="B19" s="2"/>
      <c r="C19" s="147"/>
      <c r="D19" s="2"/>
      <c r="E19" s="2"/>
      <c r="F19" s="148"/>
      <c r="G19" s="148"/>
      <c r="H19" s="148"/>
      <c r="I19" s="148"/>
      <c r="J19" s="148"/>
      <c r="K19" s="148"/>
      <c r="N19" s="146"/>
      <c r="O19" s="2"/>
    </row>
    <row r="20" spans="1:16" x14ac:dyDescent="0.25">
      <c r="B20" s="4" t="s">
        <v>12</v>
      </c>
      <c r="C20" s="147"/>
      <c r="D20" s="2"/>
      <c r="E20" s="2"/>
      <c r="F20" s="148"/>
      <c r="G20" s="148"/>
      <c r="H20" s="148"/>
      <c r="I20" s="148"/>
      <c r="J20" s="148"/>
      <c r="K20" s="148"/>
      <c r="O20" s="2"/>
    </row>
    <row r="21" spans="1:16" x14ac:dyDescent="0.25">
      <c r="A21" s="2"/>
      <c r="B21" s="151" t="str">
        <f t="shared" ref="B21:B30" si="2">HYPERLINK(P21,O21)</f>
        <v>Table 2-1</v>
      </c>
      <c r="C21" s="150" t="str" cm="1">
        <f t="array" aca="1" ref="C21" ca="1">MID(INDIRECT("'"&amp;B21&amp;"'!"&amp;"B2"), FIND(" ", INDIRECT("'"&amp;B21&amp;"'!"&amp;"B2"), FIND(" ", INDIRECT("'"&amp;B21&amp;"'!"&amp;"B2"))+1)+1,256)</f>
        <v>Number of registered places by region (2022,  2023 and 2024)</v>
      </c>
      <c r="D21" s="2"/>
      <c r="E21" s="2"/>
      <c r="F21" s="148"/>
      <c r="G21" s="148"/>
      <c r="H21" s="148"/>
      <c r="I21" s="148"/>
      <c r="J21" s="148"/>
      <c r="K21" s="148"/>
      <c r="O21" s="2" t="s">
        <v>13</v>
      </c>
      <c r="P21" s="2" t="str">
        <f>"#'"&amp;O21&amp;"'!A1"</f>
        <v>#'Table 2-1'!A1</v>
      </c>
    </row>
    <row r="22" spans="1:16" x14ac:dyDescent="0.25">
      <c r="A22" s="2"/>
      <c r="B22" s="151" t="str">
        <f t="shared" si="2"/>
        <v>Table 2-2</v>
      </c>
      <c r="C22" s="150" t="str" cm="1">
        <f t="array" aca="1" ref="C22" ca="1">MID(INDIRECT("'"&amp;B22&amp;"'!"&amp;"B2"), FIND(" ", INDIRECT("'"&amp;B22&amp;"'!"&amp;"B2"), FIND(" ", INDIRECT("'"&amp;B22&amp;"'!"&amp;"B2"))+1)+1,256)</f>
        <v>Total registered places in England and average registered places per provider (2022, 2023 and 2024)</v>
      </c>
      <c r="D22" s="2"/>
      <c r="E22" s="2"/>
      <c r="F22" s="148"/>
      <c r="G22" s="148"/>
      <c r="H22" s="148"/>
      <c r="I22" s="148"/>
      <c r="J22" s="148"/>
      <c r="K22" s="148"/>
      <c r="O22" s="2" t="s">
        <v>14</v>
      </c>
      <c r="P22" s="2" t="str">
        <f t="shared" ref="P22:P77" si="3">"#'"&amp;O22&amp;"'!A1"</f>
        <v>#'Table 2-2'!A1</v>
      </c>
    </row>
    <row r="23" spans="1:16" x14ac:dyDescent="0.25">
      <c r="A23" s="2"/>
      <c r="B23" s="151" t="str">
        <f t="shared" si="2"/>
        <v>Table 2-3</v>
      </c>
      <c r="C23" s="150" t="str" cm="1">
        <f t="array" aca="1" ref="C23" ca="1">MID(INDIRECT("'"&amp;B23&amp;"'!"&amp;"B2"), FIND(" ", INDIRECT("'"&amp;B23&amp;"'!"&amp;"B2"), FIND(" ", INDIRECT("'"&amp;B23&amp;"'!"&amp;"B2"))+1)+1,256)</f>
        <v>Average number of registered children per provider by age group (2022,  2023 and 2024)</v>
      </c>
      <c r="D23" s="2"/>
      <c r="E23" s="2"/>
      <c r="F23" s="148"/>
      <c r="G23" s="148"/>
      <c r="H23" s="148"/>
      <c r="I23" s="148"/>
      <c r="J23" s="148"/>
      <c r="K23" s="148"/>
      <c r="O23" s="2" t="s">
        <v>15</v>
      </c>
      <c r="P23" s="2" t="str">
        <f t="shared" si="3"/>
        <v>#'Table 2-3'!A1</v>
      </c>
    </row>
    <row r="24" spans="1:16" x14ac:dyDescent="0.25">
      <c r="A24" s="2"/>
      <c r="B24" s="151" t="str">
        <f t="shared" si="2"/>
        <v>Table 2-4A</v>
      </c>
      <c r="C24" s="150" t="str" cm="1">
        <f t="array" aca="1" ref="C24" ca="1">MID(INDIRECT("'"&amp;B24&amp;"'!"&amp;"B2"), FIND(" ", INDIRECT("'"&amp;B24&amp;"'!"&amp;"B2"), FIND(" ", INDIRECT("'"&amp;B24&amp;"'!"&amp;"B2"))+1)+1,256)</f>
        <v>Total booked full-day places and average booked full-day places per provider (2019, 2021, 2022,  2023 and 2024)</v>
      </c>
      <c r="D24" s="2"/>
      <c r="E24" s="2"/>
      <c r="F24" s="148"/>
      <c r="G24" s="148"/>
      <c r="H24" s="148"/>
      <c r="I24" s="148"/>
      <c r="J24" s="148"/>
      <c r="K24" s="148"/>
      <c r="O24" s="2" t="s">
        <v>344</v>
      </c>
      <c r="P24" s="2" t="str">
        <f t="shared" si="3"/>
        <v>#'Table 2-4A'!A1</v>
      </c>
    </row>
    <row r="25" spans="1:16" x14ac:dyDescent="0.25">
      <c r="A25" s="2"/>
      <c r="B25" s="151" t="str">
        <f t="shared" ref="B25" si="4">HYPERLINK(P25,O25)</f>
        <v>Table 2-4B</v>
      </c>
      <c r="C25" s="150" t="str" cm="1">
        <f t="array" aca="1" ref="C25" ca="1">MID(INDIRECT("'"&amp;B25&amp;"'!"&amp;"B2"), FIND(" ", INDIRECT("'"&amp;B25&amp;"'!"&amp;"B2"), FIND(" ", INDIRECT("'"&amp;B25&amp;"'!"&amp;"B2"))+1)+1,256)</f>
        <v>Total booked morning and afernoon places and average booked morning and afternoon places per provider (2024)</v>
      </c>
      <c r="D25" s="2"/>
      <c r="E25" s="2"/>
      <c r="F25" s="462"/>
      <c r="G25" s="462"/>
      <c r="H25" s="462"/>
      <c r="I25" s="462"/>
      <c r="J25" s="462"/>
      <c r="K25" s="462"/>
      <c r="O25" s="2" t="s">
        <v>345</v>
      </c>
      <c r="P25" s="2" t="str">
        <f t="shared" ref="P25" si="5">"#'"&amp;O25&amp;"'!A1"</f>
        <v>#'Table 2-4B'!A1</v>
      </c>
    </row>
    <row r="26" spans="1:16" x14ac:dyDescent="0.25">
      <c r="A26" s="2"/>
      <c r="B26" s="151" t="str">
        <f t="shared" si="2"/>
        <v>Table 2-5</v>
      </c>
      <c r="C26" s="150" t="str" cm="1">
        <f t="array" aca="1" ref="C26" ca="1">MID(INDIRECT("'"&amp;B26&amp;"'!"&amp;"B2"), FIND(" ", INDIRECT("'"&amp;B26&amp;"'!"&amp;"B2"), FIND(" ", INDIRECT("'"&amp;B26&amp;"'!"&amp;"B2"))+1)+1,256)</f>
        <v>Proportion of providers with spare full-day places by day of the week (2024)</v>
      </c>
      <c r="D26" s="2"/>
      <c r="E26" s="2"/>
      <c r="F26" s="148"/>
      <c r="G26" s="148"/>
      <c r="H26" s="148"/>
      <c r="I26" s="148"/>
      <c r="J26" s="148"/>
      <c r="K26" s="148"/>
      <c r="O26" s="2" t="s">
        <v>16</v>
      </c>
      <c r="P26" s="2" t="str">
        <f t="shared" si="3"/>
        <v>#'Table 2-5'!A1</v>
      </c>
    </row>
    <row r="27" spans="1:16" x14ac:dyDescent="0.25">
      <c r="A27" s="2"/>
      <c r="B27" s="151" t="str">
        <f t="shared" si="2"/>
        <v>Table 2-6</v>
      </c>
      <c r="C27" s="150" t="str" cm="1">
        <f t="array" aca="1" ref="C27" ca="1">MID(INDIRECT("'"&amp;B27&amp;"'!"&amp;"B2"), FIND(" ", INDIRECT("'"&amp;B27&amp;"'!"&amp;"B2"), FIND(" ", INDIRECT("'"&amp;B27&amp;"'!"&amp;"B2"))+1)+1,256)</f>
        <v>Proportion of available full-day places that are spare capacity by day of the week (2024)</v>
      </c>
      <c r="D27" s="2"/>
      <c r="E27" s="2"/>
      <c r="F27" s="148"/>
      <c r="G27" s="148"/>
      <c r="H27" s="148"/>
      <c r="I27" s="148"/>
      <c r="J27" s="148"/>
      <c r="K27" s="148"/>
      <c r="O27" s="2" t="s">
        <v>17</v>
      </c>
      <c r="P27" s="2" t="str">
        <f t="shared" si="3"/>
        <v>#'Table 2-6'!A1</v>
      </c>
    </row>
    <row r="28" spans="1:16" x14ac:dyDescent="0.25">
      <c r="A28" s="2"/>
      <c r="B28" s="151" t="str">
        <f t="shared" si="2"/>
        <v>Table 2-7</v>
      </c>
      <c r="C28" s="150" t="str" cm="1">
        <f t="array" aca="1" ref="C28" ca="1">MID(INDIRECT("'"&amp;B28&amp;"'!"&amp;"B2"), FIND(" ", INDIRECT("'"&amp;B28&amp;"'!"&amp;"B2"), FIND(" ", INDIRECT("'"&amp;B28&amp;"'!"&amp;"B2"))+1)+1,256)</f>
        <v>Proportion of available full-day places that are spare capacity by region (2024)</v>
      </c>
      <c r="D28" s="2"/>
      <c r="E28" s="2"/>
      <c r="F28" s="148"/>
      <c r="G28" s="148"/>
      <c r="H28" s="148"/>
      <c r="I28" s="148"/>
      <c r="J28" s="148"/>
      <c r="K28" s="148"/>
      <c r="O28" s="2" t="s">
        <v>18</v>
      </c>
      <c r="P28" s="2" t="str">
        <f t="shared" si="3"/>
        <v>#'Table 2-7'!A1</v>
      </c>
    </row>
    <row r="29" spans="1:16" x14ac:dyDescent="0.25">
      <c r="A29" s="2"/>
      <c r="B29" s="151" t="str">
        <f t="shared" si="2"/>
        <v>Table 2-8</v>
      </c>
      <c r="C29" s="150" t="str" cm="1">
        <f t="array" aca="1" ref="C29" ca="1">MID(INDIRECT("'"&amp;B29&amp;"'!"&amp;"B2"), FIND(" ", INDIRECT("'"&amp;B29&amp;"'!"&amp;"B2"), FIND(" ", INDIRECT("'"&amp;B29&amp;"'!"&amp;"B2"))+1)+1,256)</f>
        <v>Average number of spare full-day places per provider by day of the week (2024)</v>
      </c>
      <c r="D29" s="2"/>
      <c r="E29" s="2"/>
      <c r="F29" s="148"/>
      <c r="G29" s="148"/>
      <c r="H29" s="148"/>
      <c r="I29" s="148"/>
      <c r="J29" s="148"/>
      <c r="K29" s="148"/>
      <c r="O29" s="2" t="s">
        <v>19</v>
      </c>
      <c r="P29" s="2" t="str">
        <f t="shared" si="3"/>
        <v>#'Table 2-8'!A1</v>
      </c>
    </row>
    <row r="30" spans="1:16" x14ac:dyDescent="0.25">
      <c r="A30" s="2"/>
      <c r="B30" s="151" t="str">
        <f t="shared" si="2"/>
        <v>Table 2-9</v>
      </c>
      <c r="C30" s="150" t="str" cm="1">
        <f t="array" aca="1" ref="C30" ca="1">MID(INDIRECT("'"&amp;B30&amp;"'!"&amp;"B2"), FIND(" ", INDIRECT("'"&amp;B30&amp;"'!"&amp;"B2"), FIND(" ", INDIRECT("'"&amp;B30&amp;"'!"&amp;"B2"))+1)+1,256)</f>
        <v>Total number of spare full-day places by day of the week (2024)</v>
      </c>
      <c r="D30" s="2"/>
      <c r="E30" s="2"/>
      <c r="F30" s="148"/>
      <c r="G30" s="148"/>
      <c r="H30" s="148"/>
      <c r="I30" s="148"/>
      <c r="J30" s="148"/>
      <c r="K30" s="148"/>
      <c r="N30" s="152"/>
      <c r="O30" s="2" t="s">
        <v>20</v>
      </c>
      <c r="P30" s="2" t="str">
        <f>"#'"&amp;O30&amp;"'!A1"</f>
        <v>#'Table 2-9'!A1</v>
      </c>
    </row>
    <row r="31" spans="1:16" x14ac:dyDescent="0.25">
      <c r="B31" s="151"/>
      <c r="C31" s="147"/>
      <c r="D31" s="2"/>
      <c r="E31" s="2"/>
      <c r="F31" s="148"/>
      <c r="G31" s="148"/>
      <c r="H31" s="148"/>
      <c r="I31" s="148"/>
      <c r="J31" s="148"/>
      <c r="K31" s="148"/>
      <c r="N31" s="146"/>
      <c r="O31" s="2"/>
    </row>
    <row r="32" spans="1:16" x14ac:dyDescent="0.25">
      <c r="B32" s="4" t="s">
        <v>21</v>
      </c>
      <c r="C32" s="147"/>
      <c r="D32" s="2"/>
      <c r="F32" s="148"/>
      <c r="G32" s="148"/>
      <c r="H32" s="148"/>
      <c r="I32" s="148"/>
      <c r="J32" s="148"/>
      <c r="K32" s="148"/>
      <c r="O32" s="2"/>
    </row>
    <row r="33" spans="1:16" x14ac:dyDescent="0.25">
      <c r="A33" s="2"/>
      <c r="B33" s="151" t="str">
        <f t="shared" ref="B33:B38" si="6">HYPERLINK(P33,O33)</f>
        <v>Table 3-1</v>
      </c>
      <c r="C33" s="150" t="str" cm="1">
        <f t="array" aca="1" ref="C33" ca="1">MID(INDIRECT("'"&amp;B33&amp;"'!"&amp;"B2"), FIND(" ", INDIRECT("'"&amp;B33&amp;"'!"&amp;"B2"), FIND(" ", INDIRECT("'"&amp;B33&amp;"'!"&amp;"B2"))+1)+1,256)</f>
        <v>Number of booked places at childminders that were for their own child/children (per childminder) (2024)</v>
      </c>
      <c r="D33" s="2"/>
      <c r="F33" s="148"/>
      <c r="G33" s="148"/>
      <c r="H33" s="148"/>
      <c r="I33" s="148"/>
      <c r="J33" s="148"/>
      <c r="K33" s="148"/>
      <c r="O33" s="2" t="s">
        <v>22</v>
      </c>
      <c r="P33" s="2" t="str">
        <f t="shared" si="3"/>
        <v>#'Table 3-1'!A1</v>
      </c>
    </row>
    <row r="34" spans="1:16" x14ac:dyDescent="0.25">
      <c r="A34" s="2"/>
      <c r="B34" s="151" t="str">
        <f t="shared" si="6"/>
        <v>Table 3-2</v>
      </c>
      <c r="C34" s="150" t="str" cm="1">
        <f t="array" aca="1" ref="C34" ca="1">MID(INDIRECT("'"&amp;B34&amp;"'!"&amp;"B2"), FIND(" ", INDIRECT("'"&amp;B34&amp;"'!"&amp;"B2"), FIND(" ", INDIRECT("'"&amp;B34&amp;"'!"&amp;"B2"))+1)+1,256)</f>
        <v>Proportion of childminders doing other jobs to supplement their incomes (2022, 2023 and 2024)</v>
      </c>
      <c r="D34" s="2"/>
      <c r="F34" s="148"/>
      <c r="G34" s="148"/>
      <c r="H34" s="148"/>
      <c r="I34" s="148"/>
      <c r="J34" s="148"/>
      <c r="K34" s="148"/>
      <c r="O34" s="2" t="s">
        <v>23</v>
      </c>
      <c r="P34" s="2" t="str">
        <f t="shared" si="3"/>
        <v>#'Table 3-2'!A1</v>
      </c>
    </row>
    <row r="35" spans="1:16" x14ac:dyDescent="0.25">
      <c r="A35" s="2"/>
      <c r="B35" s="151" t="str">
        <f t="shared" si="6"/>
        <v>Table 3-3</v>
      </c>
      <c r="C35" s="150" t="str" cm="1">
        <f t="array" aca="1" ref="C35" ca="1">MID(INDIRECT("'"&amp;B35&amp;"'!"&amp;"B2"), FIND(" ", INDIRECT("'"&amp;B35&amp;"'!"&amp;"B2"), FIND(" ", INDIRECT("'"&amp;B35&amp;"'!"&amp;"B2"))+1)+1,256)</f>
        <v>Proportion of childminders employing an assistant (2018, 2019, 2021, 2022, 2023 and 2024)</v>
      </c>
      <c r="D35" s="2"/>
      <c r="O35" s="2" t="s">
        <v>24</v>
      </c>
      <c r="P35" s="2" t="str">
        <f t="shared" si="3"/>
        <v>#'Table 3-3'!A1</v>
      </c>
    </row>
    <row r="36" spans="1:16" x14ac:dyDescent="0.25">
      <c r="A36" s="2"/>
      <c r="B36" s="151" t="str">
        <f t="shared" si="6"/>
        <v>Table 3-4</v>
      </c>
      <c r="C36" s="150" t="str" cm="1">
        <f t="array" aca="1" ref="C36" ca="1">MID(INDIRECT("'"&amp;B36&amp;"'!"&amp;"B2"), FIND(" ", INDIRECT("'"&amp;B36&amp;"'!"&amp;"B2"), FIND(" ", INDIRECT("'"&amp;B36&amp;"'!"&amp;"B2"))+1)+1,256)</f>
        <v>Proportion of childminders working with other registered childminders and average number of other childminders (2022, 2023 and 2024)</v>
      </c>
      <c r="D36" s="2"/>
      <c r="O36" s="2" t="s">
        <v>25</v>
      </c>
      <c r="P36" s="2" t="str">
        <f t="shared" si="3"/>
        <v>#'Table 3-4'!A1</v>
      </c>
    </row>
    <row r="37" spans="1:16" x14ac:dyDescent="0.25">
      <c r="A37" s="2"/>
      <c r="B37" s="151" t="str">
        <f t="shared" si="6"/>
        <v>Table 3-5</v>
      </c>
      <c r="C37" s="150" t="str" cm="1">
        <f t="array" aca="1" ref="C37" ca="1">MID(INDIRECT("'"&amp;B37&amp;"'!"&amp;"B2"), FIND(" ", INDIRECT("'"&amp;B37&amp;"'!"&amp;"B2"), FIND(" ", INDIRECT("'"&amp;B37&amp;"'!"&amp;"B2"))+1)+1,256)</f>
        <v>Proportion of childminders that are considering employing a childminding assistant (2022,  2023 and 2024)</v>
      </c>
      <c r="D37" s="2"/>
      <c r="N37" s="152"/>
      <c r="O37" s="2" t="s">
        <v>26</v>
      </c>
      <c r="P37" s="2" t="str">
        <f t="shared" si="3"/>
        <v>#'Table 3-5'!A1</v>
      </c>
    </row>
    <row r="38" spans="1:16" x14ac:dyDescent="0.25">
      <c r="A38" s="2"/>
      <c r="B38" s="151" t="str">
        <f t="shared" si="6"/>
        <v>Table 3-6</v>
      </c>
      <c r="C38" s="150" t="str" cm="1">
        <f t="array" aca="1" ref="C38" ca="1">MID(INDIRECT("'"&amp;B38&amp;"'!"&amp;"B2"), FIND(" ", INDIRECT("'"&amp;B38&amp;"'!"&amp;"B2"), FIND(" ", INDIRECT("'"&amp;B38&amp;"'!"&amp;"B2"))+1)+1,256)</f>
        <v>Average number of years worked in the role (childminders and childminding assistants) (2022, 2023 and 2024)</v>
      </c>
      <c r="D38" s="2"/>
      <c r="N38" s="152"/>
      <c r="O38" s="2" t="s">
        <v>27</v>
      </c>
      <c r="P38" s="2" t="str">
        <f>"#'"&amp;O38&amp;"'!A1"</f>
        <v>#'Table 3-6'!A1</v>
      </c>
    </row>
    <row r="39" spans="1:16" x14ac:dyDescent="0.25">
      <c r="B39" s="151"/>
      <c r="C39" s="147"/>
      <c r="D39" s="2"/>
      <c r="N39" s="146"/>
      <c r="O39" s="2"/>
    </row>
    <row r="40" spans="1:16" x14ac:dyDescent="0.25">
      <c r="B40" s="4" t="s">
        <v>28</v>
      </c>
      <c r="C40" s="147"/>
      <c r="D40" s="2"/>
      <c r="O40" s="2"/>
    </row>
    <row r="41" spans="1:16" x14ac:dyDescent="0.25">
      <c r="A41" s="2"/>
      <c r="B41" s="151" t="str">
        <f t="shared" ref="B41:B56" si="7">HYPERLINK(P41,O41)</f>
        <v>Table 4-1</v>
      </c>
      <c r="C41" s="150" t="str" cm="1">
        <f t="array" aca="1" ref="C41" ca="1">MID(INDIRECT("'"&amp;B41&amp;"'!"&amp;"B2"), FIND(" ", INDIRECT("'"&amp;B41&amp;"'!"&amp;"B2"), FIND(" ", INDIRECT("'"&amp;B41&amp;"'!"&amp;"B2"))+1)+1,256)</f>
        <v>Total number of paid staff (2018, 2019, 2021, 2022, 2023 and 2024)</v>
      </c>
      <c r="D41" s="2"/>
      <c r="O41" s="2" t="s">
        <v>29</v>
      </c>
      <c r="P41" s="2" t="str">
        <f t="shared" si="3"/>
        <v>#'Table 4-1'!A1</v>
      </c>
    </row>
    <row r="42" spans="1:16" x14ac:dyDescent="0.25">
      <c r="A42" s="2"/>
      <c r="B42" s="151" t="str">
        <f t="shared" si="7"/>
        <v>Table 4-2</v>
      </c>
      <c r="C42" s="150" t="str" cm="1">
        <f t="array" aca="1" ref="C42" ca="1">MID(INDIRECT("'"&amp;B42&amp;"'!"&amp;"B2"), FIND(" ", INDIRECT("'"&amp;B42&amp;"'!"&amp;"B2"), FIND(" ", INDIRECT("'"&amp;B42&amp;"'!"&amp;"B2"))+1)+1,256)</f>
        <v>Total number of paid staff by region (2018, 2019, 2021, 2022,  2023 and 2024)</v>
      </c>
      <c r="D42" s="2"/>
      <c r="O42" s="2" t="s">
        <v>30</v>
      </c>
      <c r="P42" s="2" t="str">
        <f t="shared" si="3"/>
        <v>#'Table 4-2'!A1</v>
      </c>
    </row>
    <row r="43" spans="1:16" x14ac:dyDescent="0.25">
      <c r="A43" s="2"/>
      <c r="B43" s="151" t="str">
        <f t="shared" si="7"/>
        <v>Table 4-3</v>
      </c>
      <c r="C43" s="150" t="str" cm="1">
        <f t="array" aca="1" ref="C43" ca="1">MID(INDIRECT("'"&amp;B43&amp;"'!"&amp;"B2"), FIND(" ", INDIRECT("'"&amp;B43&amp;"'!"&amp;"B2"), FIND(" ", INDIRECT("'"&amp;B43&amp;"'!"&amp;"B2"))+1)+1,256)</f>
        <v>Average number of paid staff per provider (2018, 2019, 2021, 2022, 2023 and 2024)</v>
      </c>
      <c r="D43" s="2"/>
      <c r="O43" s="2" t="s">
        <v>31</v>
      </c>
      <c r="P43" s="2" t="str">
        <f t="shared" si="3"/>
        <v>#'Table 4-3'!A1</v>
      </c>
    </row>
    <row r="44" spans="1:16" x14ac:dyDescent="0.25">
      <c r="A44" s="2"/>
      <c r="B44" s="151" t="str">
        <f t="shared" si="7"/>
        <v>Table 4-4</v>
      </c>
      <c r="C44" s="150" t="str" cm="1">
        <f t="array" aca="1" ref="C44" ca="1">MID(INDIRECT("'"&amp;B44&amp;"'!"&amp;"B2"), FIND(" ", INDIRECT("'"&amp;B44&amp;"'!"&amp;"B2"), FIND(" ", INDIRECT("'"&amp;B44&amp;"'!"&amp;"B2"))+1)+1,256)</f>
        <v>Proportion of providers employing temporary staff and total number of temporary staff (school-based providers and group-based providers) (2021, 2022, 2023 and 2024)</v>
      </c>
      <c r="D44" s="2"/>
      <c r="O44" s="2" t="s">
        <v>32</v>
      </c>
      <c r="P44" s="2" t="str">
        <f t="shared" si="3"/>
        <v>#'Table 4-4'!A1</v>
      </c>
    </row>
    <row r="45" spans="1:16" x14ac:dyDescent="0.25">
      <c r="A45" s="2"/>
      <c r="B45" s="151" t="str">
        <f t="shared" si="7"/>
        <v>Table 4-5</v>
      </c>
      <c r="C45" s="150" t="str" cm="1">
        <f t="array" aca="1" ref="C45" ca="1">MID(INDIRECT("'"&amp;B45&amp;"'!"&amp;"B2"), FIND(" ", INDIRECT("'"&amp;B45&amp;"'!"&amp;"B2"), FIND(" ", INDIRECT("'"&amp;B45&amp;"'!"&amp;"B2"))+1)+1,256)</f>
        <v>Proportion of providers employing volunteers and total number of volunteers (school-based providers and group-based providers) (2021, 2022, 2023 and 2024)</v>
      </c>
      <c r="D45" s="2"/>
      <c r="O45" s="2" t="s">
        <v>33</v>
      </c>
      <c r="P45" s="2" t="str">
        <f t="shared" si="3"/>
        <v>#'Table 4-5'!A1</v>
      </c>
    </row>
    <row r="46" spans="1:16" x14ac:dyDescent="0.25">
      <c r="A46" s="2"/>
      <c r="B46" s="151" t="str">
        <f t="shared" si="7"/>
        <v>Table 4-6</v>
      </c>
      <c r="C46" s="150" t="str" cm="1">
        <f t="array" aca="1" ref="C46" ca="1">MID(INDIRECT("'"&amp;B46&amp;"'!"&amp;"B2"), FIND(" ", INDIRECT("'"&amp;B46&amp;"'!"&amp;"B2"), FIND(" ", INDIRECT("'"&amp;B46&amp;"'!"&amp;"B2"))+1)+1,256)</f>
        <v>Proportion of providers employing apprentices and total number of apprentices (school-based providers and group-based providers) (2021, 2022, 2023 and 2024)</v>
      </c>
      <c r="D46" s="2"/>
      <c r="O46" s="2" t="s">
        <v>34</v>
      </c>
      <c r="P46" s="2" t="str">
        <f t="shared" si="3"/>
        <v>#'Table 4-6'!A1</v>
      </c>
    </row>
    <row r="47" spans="1:16" x14ac:dyDescent="0.25">
      <c r="A47" s="2"/>
      <c r="B47" s="151" t="str">
        <f t="shared" si="7"/>
        <v>Table 4-7</v>
      </c>
      <c r="C47" s="150" t="str" cm="1">
        <f t="array" aca="1" ref="C47" ca="1">MID(INDIRECT("'"&amp;B47&amp;"'!"&amp;"B2"), FIND(" ", INDIRECT("'"&amp;B47&amp;"'!"&amp;"B2"), FIND(" ", INDIRECT("'"&amp;B47&amp;"'!"&amp;"B2"))+1)+1,256)</f>
        <v>Proportion of apprentices employed on each level of apprenticeship (school-based providers and group-based providers) (2021, 2022, 2023 and 2024)</v>
      </c>
      <c r="D47" s="2"/>
      <c r="O47" s="2" t="s">
        <v>35</v>
      </c>
      <c r="P47" s="2" t="str">
        <f t="shared" si="3"/>
        <v>#'Table 4-7'!A1</v>
      </c>
    </row>
    <row r="48" spans="1:16" x14ac:dyDescent="0.25">
      <c r="A48" s="2"/>
      <c r="B48" s="151" t="str">
        <f t="shared" si="7"/>
        <v>Table 4-8</v>
      </c>
      <c r="C48" s="150" t="str" cm="1">
        <f t="array" aca="1" ref="C48" ca="1">MID(INDIRECT("'"&amp;B48&amp;"'!"&amp;"B2"), FIND(" ", INDIRECT("'"&amp;B48&amp;"'!"&amp;"B2"), FIND(" ", INDIRECT("'"&amp;B48&amp;"'!"&amp;"B2"))+1)+1,256)</f>
        <v>Number of staff recruited in the last 12 months (total in England and average per provider) (school-based providers and group-based providers) (2024)</v>
      </c>
      <c r="D48" s="2"/>
      <c r="O48" s="2" t="s">
        <v>36</v>
      </c>
      <c r="P48" s="2" t="str">
        <f t="shared" si="3"/>
        <v>#'Table 4-8'!A1</v>
      </c>
    </row>
    <row r="49" spans="1:17" x14ac:dyDescent="0.25">
      <c r="A49" s="2"/>
      <c r="B49" s="151" t="str">
        <f t="shared" si="7"/>
        <v>Table 4-9</v>
      </c>
      <c r="C49" s="150" t="str" cm="1">
        <f t="array" aca="1" ref="C49" ca="1">MID(INDIRECT("'"&amp;B49&amp;"'!"&amp;"B2"), FIND(" ", INDIRECT("'"&amp;B49&amp;"'!"&amp;"B2"), FIND(" ", INDIRECT("'"&amp;B49&amp;"'!"&amp;"B2"))+1)+1,256)</f>
        <v>Number of staff leaving in the last 12 months (total in England and average per provider) (school-based providers and group-based providers) (2024)</v>
      </c>
      <c r="D49" s="2"/>
      <c r="O49" s="2" t="s">
        <v>37</v>
      </c>
      <c r="P49" s="2" t="str">
        <f t="shared" si="3"/>
        <v>#'Table 4-9'!A1</v>
      </c>
    </row>
    <row r="50" spans="1:17" x14ac:dyDescent="0.25">
      <c r="A50" s="2"/>
      <c r="B50" s="151" t="str">
        <f t="shared" si="7"/>
        <v>Table 4-10</v>
      </c>
      <c r="C50" s="150" t="str" cm="1">
        <f t="array" aca="1" ref="C50" ca="1">MID(INDIRECT("'"&amp;B50&amp;"'!"&amp;"B2"), FIND(" ", INDIRECT("'"&amp;B50&amp;"'!"&amp;"B2"), FIND(" ", INDIRECT("'"&amp;B50&amp;"'!"&amp;"B2"))+1)+1,256)</f>
        <v>Turnover rate (2024) (school-based providers and group-based providers)</v>
      </c>
      <c r="D50" s="2"/>
      <c r="N50"/>
      <c r="O50" s="232" t="s">
        <v>38</v>
      </c>
      <c r="P50" s="232" t="str">
        <f t="shared" si="3"/>
        <v>#'Table 4-10'!A1</v>
      </c>
      <c r="Q50"/>
    </row>
    <row r="51" spans="1:17" x14ac:dyDescent="0.25">
      <c r="A51" s="2"/>
      <c r="B51" s="151" t="str">
        <f t="shared" si="7"/>
        <v>Table 4-11</v>
      </c>
      <c r="C51" s="150" t="str" cm="1">
        <f t="array" aca="1" ref="C51" ca="1">MID(INDIRECT("'"&amp;B51&amp;"'!"&amp;"B2"), FIND(" ", INDIRECT("'"&amp;B51&amp;"'!"&amp;"B2"), FIND(" ", INDIRECT("'"&amp;B51&amp;"'!"&amp;"B2"))+1)+1,256)</f>
        <v>Average number of contracted hours per week worked by paid staff by staff level (school-based providers and group-based providers) (2024)</v>
      </c>
      <c r="D51" s="2"/>
      <c r="O51" s="2" t="s">
        <v>39</v>
      </c>
      <c r="P51" s="2" t="str">
        <f t="shared" ref="P51:P53" si="8">"#'"&amp;O51&amp;"'!A1"</f>
        <v>#'Table 4-11'!A1</v>
      </c>
    </row>
    <row r="52" spans="1:17" x14ac:dyDescent="0.25">
      <c r="A52" s="2"/>
      <c r="B52" s="151" t="str">
        <f t="shared" si="7"/>
        <v>Table 4-12</v>
      </c>
      <c r="C52" s="150" t="str" cm="1">
        <f t="array" aca="1" ref="C52" ca="1">MID(INDIRECT("'"&amp;B52&amp;"'!"&amp;"B2"), FIND(" ", INDIRECT("'"&amp;B52&amp;"'!"&amp;"B2"), FIND(" ", INDIRECT("'"&amp;B52&amp;"'!"&amp;"B2"))+1)+1,256)</f>
        <v>Proportion of paid staff qualified to different levels (2018, 2019, 2021, 2022, 2023 and 2024)</v>
      </c>
      <c r="D52" s="2"/>
      <c r="O52" s="2" t="s">
        <v>40</v>
      </c>
      <c r="P52" s="2" t="str">
        <f t="shared" si="8"/>
        <v>#'Table 4-12'!A1</v>
      </c>
    </row>
    <row r="53" spans="1:17" x14ac:dyDescent="0.25">
      <c r="A53" s="2"/>
      <c r="B53" s="151" t="str">
        <f t="shared" si="7"/>
        <v>Table 4-13</v>
      </c>
      <c r="C53" s="150" t="str" cm="1">
        <f t="array" aca="1" ref="C53" ca="1">MID(INDIRECT("'"&amp;B53&amp;"'!"&amp;"B2"), FIND(" ", INDIRECT("'"&amp;B53&amp;"'!"&amp;"B2"), FIND(" ", INDIRECT("'"&amp;B53&amp;"'!"&amp;"B2"))+1)+1,256)</f>
        <v>Proportion of paid staff whose highest early years and teaching-related qualification is between Level 3 and Level 5 who also hold a Level 2 qualification in maths (2024)</v>
      </c>
      <c r="D53" s="2"/>
      <c r="O53" s="2" t="s">
        <v>41</v>
      </c>
      <c r="P53" s="2" t="str">
        <f t="shared" si="8"/>
        <v>#'Table 4-13'!A1</v>
      </c>
    </row>
    <row r="54" spans="1:17" x14ac:dyDescent="0.25">
      <c r="A54" s="2"/>
      <c r="B54" s="151" t="str">
        <f t="shared" si="7"/>
        <v>Table 4-14</v>
      </c>
      <c r="C54" s="150" t="str" cm="1">
        <f t="array" aca="1" ref="C54" ca="1">MID(INDIRECT("'"&amp;B54&amp;"'!"&amp;"B2"), FIND(" ", INDIRECT("'"&amp;B54&amp;"'!"&amp;"B2"), FIND(" ", INDIRECT("'"&amp;B54&amp;"'!"&amp;"B2"))+1)+1,256)</f>
        <v>Gender of paid staff as a proportion of all Early Years staff (school-based providers and group-based providers) (2024)</v>
      </c>
      <c r="D54" s="2"/>
      <c r="O54" s="2" t="s">
        <v>328</v>
      </c>
      <c r="P54" s="2" t="str">
        <f t="shared" ref="P54:P56" si="9">"#'"&amp;O54&amp;"'!A1"</f>
        <v>#'Table 4-14'!A1</v>
      </c>
    </row>
    <row r="55" spans="1:17" x14ac:dyDescent="0.25">
      <c r="A55" s="2"/>
      <c r="B55" s="151" t="str">
        <f t="shared" si="7"/>
        <v>Table 4-15</v>
      </c>
      <c r="C55" s="150" t="str" cm="1">
        <f t="array" aca="1" ref="C55" ca="1">MID(INDIRECT("'"&amp;B55&amp;"'!"&amp;"B2"), FIND(" ", INDIRECT("'"&amp;B55&amp;"'!"&amp;"B2"), FIND(" ", INDIRECT("'"&amp;B55&amp;"'!"&amp;"B2"))+1)+1,256)</f>
        <v>Ethnicity of paid staff as a proportion of all Early Years staff (2024)</v>
      </c>
      <c r="D55" s="2"/>
      <c r="O55" s="2" t="s">
        <v>42</v>
      </c>
      <c r="P55" s="2" t="str">
        <f t="shared" si="9"/>
        <v>#'Table 4-15'!A1</v>
      </c>
    </row>
    <row r="56" spans="1:17" x14ac:dyDescent="0.25">
      <c r="A56" s="2"/>
      <c r="B56" s="151" t="str">
        <f t="shared" si="7"/>
        <v>Table 4-16</v>
      </c>
      <c r="C56" s="150" t="str" cm="1">
        <f t="array" aca="1" ref="C56" ca="1">MID(INDIRECT("'"&amp;B56&amp;"'!"&amp;"B2"), FIND(" ", INDIRECT("'"&amp;B56&amp;"'!"&amp;"B2"), FIND(" ", INDIRECT("'"&amp;B56&amp;"'!"&amp;"B2"))+1)+1,256)</f>
        <v>Proportion of paid Early Years staff by age group (2021, 2022, and 2024)</v>
      </c>
      <c r="D56" s="2"/>
      <c r="O56" s="2" t="s">
        <v>43</v>
      </c>
      <c r="P56" s="2" t="str">
        <f t="shared" si="9"/>
        <v>#'Table 4-16'!A1</v>
      </c>
    </row>
    <row r="57" spans="1:17" x14ac:dyDescent="0.25">
      <c r="B57" s="151"/>
      <c r="C57" s="147"/>
      <c r="D57" s="2"/>
      <c r="N57" s="146"/>
      <c r="O57" s="2"/>
    </row>
    <row r="58" spans="1:17" x14ac:dyDescent="0.25">
      <c r="B58" s="4" t="s">
        <v>44</v>
      </c>
      <c r="C58" s="147"/>
      <c r="D58" s="2"/>
      <c r="O58" s="2"/>
    </row>
    <row r="59" spans="1:17" x14ac:dyDescent="0.25">
      <c r="B59" s="151" t="str">
        <f>HYPERLINK(P59,O59)</f>
        <v>Table 5-1</v>
      </c>
      <c r="C59" s="150" t="str" cm="1">
        <f t="array" aca="1" ref="C59" ca="1">MID(INDIRECT("'"&amp;B59&amp;"'!"&amp;"B2"), FIND(" ", INDIRECT("'"&amp;B59&amp;"'!"&amp;"B2"), FIND(" ", INDIRECT("'"&amp;B59&amp;"'!"&amp;"B2"))+1)+1,256)</f>
        <v>Staff:child ratios for children aged under 2 (group-based providers) (2021, 2022, 2023 and 2024)</v>
      </c>
      <c r="D59" s="2"/>
      <c r="O59" s="2" t="s">
        <v>45</v>
      </c>
      <c r="P59" s="2" t="str">
        <f t="shared" si="3"/>
        <v>#'Table 5-1'!A1</v>
      </c>
    </row>
    <row r="60" spans="1:17" x14ac:dyDescent="0.25">
      <c r="B60" s="151" t="str">
        <f>HYPERLINK(P60,O60)</f>
        <v>Table 5-2</v>
      </c>
      <c r="C60" s="150" t="str" cm="1">
        <f t="array" aca="1" ref="C60" ca="1">MID(INDIRECT("'"&amp;B60&amp;"'!"&amp;"B2"), FIND(" ", INDIRECT("'"&amp;B60&amp;"'!"&amp;"B2"), FIND(" ", INDIRECT("'"&amp;B60&amp;"'!"&amp;"B2"))+1)+1,256)</f>
        <v>Staff:child ratios for 2 year olds (group-based providers) (2022, 2023 and 2024)</v>
      </c>
      <c r="D60" s="2"/>
      <c r="O60" s="2" t="s">
        <v>46</v>
      </c>
      <c r="P60" s="2" t="str">
        <f t="shared" si="3"/>
        <v>#'Table 5-2'!A1</v>
      </c>
    </row>
    <row r="61" spans="1:17" x14ac:dyDescent="0.25">
      <c r="B61" s="151" t="str">
        <f>HYPERLINK(P61,O61)</f>
        <v>Table 5-3</v>
      </c>
      <c r="C61" s="150" t="str" cm="1">
        <f t="array" aca="1" ref="C61" ca="1">MID(INDIRECT("'"&amp;B61&amp;"'!"&amp;"B2"), FIND(" ", INDIRECT("'"&amp;B61&amp;"'!"&amp;"B2"), FIND(" ", INDIRECT("'"&amp;B61&amp;"'!"&amp;"B2"))+1)+1,256)</f>
        <v>Staff:child ratios for 3 to 4 year olds (school-based providers and group-based providers) (2021, 2022, 2023 and 2024)</v>
      </c>
      <c r="D61" s="2"/>
      <c r="O61" s="2" t="s">
        <v>47</v>
      </c>
      <c r="P61" s="2" t="str">
        <f t="shared" si="3"/>
        <v>#'Table 5-3'!A1</v>
      </c>
    </row>
    <row r="62" spans="1:17" x14ac:dyDescent="0.25">
      <c r="B62" s="151" t="str">
        <f>HYPERLINK(P62,O62)</f>
        <v>Table 5-4</v>
      </c>
      <c r="C62" s="150" t="str" cm="1">
        <f t="array" aca="1" ref="C62" ca="1">MID(INDIRECT("'"&amp;B62&amp;"'!"&amp;"B2"), FIND(" ", INDIRECT("'"&amp;B62&amp;"'!"&amp;"B2"), FIND(" ", INDIRECT("'"&amp;B62&amp;"'!"&amp;"B2"))+1)+1,256)</f>
        <v>Proportion of providers who are aware of and have used the exceptional circumstance allowance regarding staff to child ratios (2024)</v>
      </c>
      <c r="D62" s="2"/>
      <c r="O62" s="2" t="s">
        <v>327</v>
      </c>
      <c r="P62" s="2" t="str">
        <f t="shared" ref="P62" si="10">"#'"&amp;O62&amp;"'!A1"</f>
        <v>#'Table 5-4'!A1</v>
      </c>
    </row>
    <row r="63" spans="1:17" x14ac:dyDescent="0.25">
      <c r="B63" s="151"/>
      <c r="C63" s="147"/>
      <c r="D63" s="2"/>
      <c r="O63" s="2"/>
    </row>
    <row r="64" spans="1:17" x14ac:dyDescent="0.25">
      <c r="B64" s="4" t="s">
        <v>48</v>
      </c>
      <c r="C64" s="147"/>
      <c r="D64" s="2"/>
      <c r="O64" s="2"/>
    </row>
    <row r="65" spans="2:16" x14ac:dyDescent="0.25">
      <c r="B65" s="151" t="str">
        <f>HYPERLINK(P65,O65)</f>
        <v>Table 6-1</v>
      </c>
      <c r="C65" s="150" t="str" cm="1">
        <f t="array" aca="1" ref="C65" ca="1">MID(INDIRECT("'"&amp;B65&amp;"'!"&amp;"B2"), FIND(" ", INDIRECT("'"&amp;B65&amp;"'!"&amp;"B2"), FIND(" ", INDIRECT("'"&amp;B65&amp;"'!"&amp;"B2"))+1)+1,256)</f>
        <v>Breakdown of the annual cost of providing childcare (2024)</v>
      </c>
      <c r="D65" s="2"/>
      <c r="O65" s="2" t="s">
        <v>49</v>
      </c>
      <c r="P65" s="2" t="str">
        <f t="shared" si="3"/>
        <v>#'Table 6-1'!A1</v>
      </c>
    </row>
    <row r="66" spans="2:16" x14ac:dyDescent="0.25">
      <c r="B66" s="151" t="str">
        <f>HYPERLINK(P66,O66)</f>
        <v>Table 6-2</v>
      </c>
      <c r="C66" s="150" t="str" cm="1">
        <f t="array" aca="1" ref="C66" ca="1">MID(INDIRECT("'"&amp;B66&amp;"'!"&amp;"B2"), FIND(" ", INDIRECT("'"&amp;B66&amp;"'!"&amp;"B2"), FIND(" ", INDIRECT("'"&amp;B66&amp;"'!"&amp;"B2"))+1)+1,256)</f>
        <v>Proportion of paid staff eligible for the National Living Wage that are paid below the National Living Wage (2024)</v>
      </c>
      <c r="D66" s="2"/>
      <c r="O66" s="2" t="s">
        <v>50</v>
      </c>
      <c r="P66" s="2" t="str">
        <f t="shared" si="3"/>
        <v>#'Table 6-2'!A1</v>
      </c>
    </row>
    <row r="67" spans="2:16" x14ac:dyDescent="0.25">
      <c r="B67" s="151" t="str">
        <f>HYPERLINK(P67,O67)</f>
        <v>Table 6-3</v>
      </c>
      <c r="C67" s="150" t="str" cm="1">
        <f t="array" aca="1" ref="C67" ca="1">MID(INDIRECT("'"&amp;B67&amp;"'!"&amp;"B2"), FIND(" ", INDIRECT("'"&amp;B67&amp;"'!"&amp;"B2"), FIND(" ", INDIRECT("'"&amp;B67&amp;"'!"&amp;"B2"))+1)+1,256)</f>
        <v>Average hourly pay for paid staff (2022, 2023, and 2024)</v>
      </c>
      <c r="D67" s="2"/>
      <c r="O67" s="2" t="s">
        <v>51</v>
      </c>
      <c r="P67" s="2" t="str">
        <f t="shared" si="3"/>
        <v>#'Table 6-3'!A1</v>
      </c>
    </row>
    <row r="68" spans="2:16" x14ac:dyDescent="0.25">
      <c r="B68" s="151"/>
      <c r="C68" s="147"/>
      <c r="D68" s="2"/>
      <c r="O68" s="2"/>
    </row>
    <row r="69" spans="2:16" x14ac:dyDescent="0.25">
      <c r="B69" s="4" t="s">
        <v>52</v>
      </c>
      <c r="C69" s="147"/>
      <c r="D69" s="2"/>
      <c r="O69" s="2"/>
    </row>
    <row r="70" spans="2:16" x14ac:dyDescent="0.25">
      <c r="B70" s="151" t="str">
        <f t="shared" ref="B70:B77" si="11">HYPERLINK(P70,O70)</f>
        <v>Table 7-1</v>
      </c>
      <c r="C70" s="150" t="str" cm="1">
        <f t="array" aca="1" ref="C70" ca="1">MID(INDIRECT("'"&amp;B70&amp;"'!"&amp;"B2"), FIND(" ", INDIRECT("'"&amp;B70&amp;"'!"&amp;"B2"), FIND(" ", INDIRECT("'"&amp;B70&amp;"'!"&amp;"B2"))+1)+1,256)</f>
        <v>Proportion of providers looking after children funded under the 15-hour entitlement for 2-year-olds (2021, 2022, 2023, and 2024)</v>
      </c>
      <c r="D70" s="2"/>
      <c r="O70" s="2" t="s">
        <v>324</v>
      </c>
      <c r="P70" s="2" t="str">
        <f>"#'"&amp;O70&amp;"'!A1"</f>
        <v>#'Table 7-1'!A1</v>
      </c>
    </row>
    <row r="71" spans="2:16" x14ac:dyDescent="0.25">
      <c r="B71" s="151" t="str">
        <f t="shared" ref="B71" si="12">HYPERLINK(P71,O71)</f>
        <v>Table 7-2</v>
      </c>
      <c r="C71" s="150" t="str" cm="1">
        <f t="array" aca="1" ref="C71" ca="1">MID(INDIRECT("'"&amp;B71&amp;"'!"&amp;"B2"), FIND(" ", INDIRECT("'"&amp;B71&amp;"'!"&amp;"B2"), FIND(" ", INDIRECT("'"&amp;B71&amp;"'!"&amp;"B2"))+1)+1,256)</f>
        <v>Proportion of 2-year-olds receiving the 15-hour entitlement for 2-year-olds (2024)</v>
      </c>
      <c r="D71" s="2"/>
      <c r="O71" s="2" t="s">
        <v>53</v>
      </c>
      <c r="P71" s="2" t="str">
        <f>"#'"&amp;O71&amp;"'!A1"</f>
        <v>#'Table 7-2'!A1</v>
      </c>
    </row>
    <row r="72" spans="2:16" x14ac:dyDescent="0.25">
      <c r="B72" s="151" t="str">
        <f t="shared" si="11"/>
        <v>Table 7-3</v>
      </c>
      <c r="C72" s="150" t="str" cm="1">
        <f t="array" aca="1" ref="C72" ca="1">MID(INDIRECT("'"&amp;B72&amp;"'!"&amp;"B2"), FIND(" ", INDIRECT("'"&amp;B72&amp;"'!"&amp;"B2"), FIND(" ", INDIRECT("'"&amp;B72&amp;"'!"&amp;"B2"))+1)+1,256)</f>
        <v>Proportion of providers looking after children funded under the 15-hour entitlement for 3- to 4-year-olds (2021, 2022, 2023 and 2024)</v>
      </c>
      <c r="D72" s="2"/>
      <c r="O72" s="2" t="s">
        <v>325</v>
      </c>
      <c r="P72" s="2" t="str">
        <f t="shared" si="3"/>
        <v>#'Table 7-3'!A1</v>
      </c>
    </row>
    <row r="73" spans="2:16" x14ac:dyDescent="0.25">
      <c r="B73" s="151" t="str">
        <f t="shared" si="11"/>
        <v>Table 7-4</v>
      </c>
      <c r="C73" s="150" t="str" cm="1">
        <f t="array" aca="1" ref="C73" ca="1">MID(INDIRECT("'"&amp;B73&amp;"'!"&amp;"B2"), FIND(" ", INDIRECT("'"&amp;B73&amp;"'!"&amp;"B2"), FIND(" ", INDIRECT("'"&amp;B73&amp;"'!"&amp;"B2"))+1)+1,256)</f>
        <v>Proportion of providers looking after children funded under the 30-hour entitlement for  3- and 4-year-old children (2021, 2022, 2023 and 2024)</v>
      </c>
      <c r="D73" s="2"/>
      <c r="O73" s="2" t="s">
        <v>54</v>
      </c>
      <c r="P73" s="2" t="str">
        <f t="shared" si="3"/>
        <v>#'Table 7-4'!A1</v>
      </c>
    </row>
    <row r="74" spans="2:16" x14ac:dyDescent="0.25">
      <c r="B74" s="151" t="str">
        <f t="shared" si="11"/>
        <v>Table 7-5</v>
      </c>
      <c r="C74" s="150" t="str" cm="1">
        <f t="array" aca="1" ref="C74" ca="1">MID(INDIRECT("'"&amp;B74&amp;"'!"&amp;"B2"), FIND(" ", INDIRECT("'"&amp;B74&amp;"'!"&amp;"B2"), FIND(" ", INDIRECT("'"&amp;B74&amp;"'!"&amp;"B2"))+1)+1,256)</f>
        <v>Proportion of providers where parents can use funded hours throughout the year, by entitlement (2024)</v>
      </c>
      <c r="D74" s="2"/>
      <c r="O74" s="2" t="s">
        <v>326</v>
      </c>
      <c r="P74" s="2" t="str">
        <f t="shared" si="3"/>
        <v>#'Table 7-5'!A1</v>
      </c>
    </row>
    <row r="75" spans="2:16" x14ac:dyDescent="0.25">
      <c r="B75" s="151" t="str">
        <f t="shared" si="11"/>
        <v>Table 7-6</v>
      </c>
      <c r="C75" s="150" t="str" cm="1">
        <f t="array" aca="1" ref="C75" ca="1">MID(INDIRECT("'"&amp;B75&amp;"'!"&amp;"B2"), FIND(" ", INDIRECT("'"&amp;B75&amp;"'!"&amp;"B2"), FIND(" ", INDIRECT("'"&amp;B75&amp;"'!"&amp;"B2"))+1)+1,256)</f>
        <v>Proportion of providers where parents can use funded hours throughout the day, by entitlement (2024)</v>
      </c>
      <c r="D75" s="2"/>
      <c r="O75" s="2" t="s">
        <v>55</v>
      </c>
      <c r="P75" s="2" t="str">
        <f t="shared" si="3"/>
        <v>#'Table 7-6'!A1</v>
      </c>
    </row>
    <row r="76" spans="2:16" x14ac:dyDescent="0.25">
      <c r="B76" s="151" t="str">
        <f t="shared" si="11"/>
        <v>Table 7-7</v>
      </c>
      <c r="C76" s="150" t="str" cm="1">
        <f t="array" aca="1" ref="C76" ca="1">MID(INDIRECT("'"&amp;B76&amp;"'!"&amp;"B2"), FIND(" ", INDIRECT("'"&amp;B76&amp;"'!"&amp;"B2"), FIND(" ", INDIRECT("'"&amp;B76&amp;"'!"&amp;"B2"))+1)+1,256)</f>
        <v>Proportion of providers signed up to receive Tax-Free Childcare payments (2018, 2019, 2021, 2022, 2023 and 2024)</v>
      </c>
      <c r="D76" s="2"/>
      <c r="O76" s="2" t="s">
        <v>56</v>
      </c>
      <c r="P76" s="2" t="str">
        <f t="shared" si="3"/>
        <v>#'Table 7-7'!A1</v>
      </c>
    </row>
    <row r="77" spans="2:16" x14ac:dyDescent="0.25">
      <c r="B77" s="151" t="str">
        <f t="shared" si="11"/>
        <v>Table 7-8</v>
      </c>
      <c r="C77" s="150" t="str" cm="1">
        <f t="array" aca="1" ref="C77" ca="1">MID(INDIRECT("'"&amp;B77&amp;"'!"&amp;"B2"), FIND(" ", INDIRECT("'"&amp;B77&amp;"'!"&amp;"B2"), FIND(" ", INDIRECT("'"&amp;B77&amp;"'!"&amp;"B2"))+1)+1,256)</f>
        <v>Proportion and average number of children with parents paying fees using TFC (2024)</v>
      </c>
      <c r="D77" s="2"/>
      <c r="N77" s="146"/>
      <c r="O77" s="2" t="s">
        <v>57</v>
      </c>
      <c r="P77" s="2" t="str">
        <f t="shared" si="3"/>
        <v>#'Table 7-8'!A1</v>
      </c>
    </row>
    <row r="78" spans="2:16" x14ac:dyDescent="0.25">
      <c r="B78" s="2"/>
      <c r="C78" s="147"/>
      <c r="D78" s="2"/>
      <c r="N78" s="146"/>
    </row>
    <row r="79" spans="2:16" x14ac:dyDescent="0.25">
      <c r="B79" s="4" t="s">
        <v>58</v>
      </c>
      <c r="C79" s="147"/>
      <c r="D79" s="2"/>
    </row>
    <row r="80" spans="2:16" x14ac:dyDescent="0.25">
      <c r="B80" s="151" t="str">
        <f t="shared" ref="B80:B86" si="13">HYPERLINK(P80,O80)</f>
        <v>Table 8-1</v>
      </c>
      <c r="C80" s="150" t="str" cm="1">
        <f t="array" aca="1" ref="C80" ca="1">MID(INDIRECT("'"&amp;B80&amp;"'!"&amp;"B2"), FIND(" ", INDIRECT("'"&amp;B80&amp;"'!"&amp;"B2"), FIND(" ", INDIRECT("'"&amp;B80&amp;"'!"&amp;"B2"))+1)+1,256)</f>
        <v>Proportion of providers providing childcare to at least one child with SEND (2019, 2021, 2022, 2023 and 2024)</v>
      </c>
      <c r="D80" s="2"/>
      <c r="O80" s="2" t="s">
        <v>59</v>
      </c>
      <c r="P80" s="2" t="str">
        <f t="shared" ref="P80:P86" si="14">"#'"&amp;O80&amp;"'!A1"</f>
        <v>#'Table 8-1'!A1</v>
      </c>
    </row>
    <row r="81" spans="2:16" x14ac:dyDescent="0.25">
      <c r="B81" s="151" t="str">
        <f t="shared" si="13"/>
        <v>Table 8-2</v>
      </c>
      <c r="C81" s="150" t="str" cm="1">
        <f t="array" aca="1" ref="C81" ca="1">MID(INDIRECT("'"&amp;B81&amp;"'!"&amp;"B2"), FIND(" ", INDIRECT("'"&amp;B81&amp;"'!"&amp;"B2"), FIND(" ", INDIRECT("'"&amp;B81&amp;"'!"&amp;"B2"))+1)+1,256)</f>
        <v>Proportion and average number of children with SEND per provider (2022, 2023 and 2024)</v>
      </c>
      <c r="D81" s="2"/>
      <c r="O81" s="2" t="s">
        <v>60</v>
      </c>
      <c r="P81" s="2" t="str">
        <f t="shared" si="14"/>
        <v>#'Table 8-2'!A1</v>
      </c>
    </row>
    <row r="82" spans="2:16" x14ac:dyDescent="0.25">
      <c r="B82" s="151" t="str">
        <f t="shared" si="13"/>
        <v>Table 8-3</v>
      </c>
      <c r="C82" s="150" t="str" cm="1">
        <f t="array" aca="1" ref="C82" ca="1">MID(INDIRECT("'"&amp;B82&amp;"'!"&amp;"B2"), FIND(" ", INDIRECT("'"&amp;B82&amp;"'!"&amp;"B2"), FIND(" ", INDIRECT("'"&amp;B82&amp;"'!"&amp;"B2"))+1)+1,256)</f>
        <v>Number and proportion of children with an Education, Health and Care Plan (Total and average per provider) (2024)</v>
      </c>
      <c r="O82" s="2" t="s">
        <v>61</v>
      </c>
      <c r="P82" s="2" t="str">
        <f t="shared" si="14"/>
        <v>#'Table 8-3'!A1</v>
      </c>
    </row>
    <row r="83" spans="2:16" x14ac:dyDescent="0.25">
      <c r="B83" s="151" t="str">
        <f t="shared" si="13"/>
        <v>Table 8-4</v>
      </c>
      <c r="C83" s="150" t="str" cm="1">
        <f t="array" aca="1" ref="C83" ca="1">MID(INDIRECT("'"&amp;B83&amp;"'!"&amp;"B2"), FIND(" ", INDIRECT("'"&amp;B83&amp;"'!"&amp;"B2"), FIND(" ", INDIRECT("'"&amp;B83&amp;"'!"&amp;"B2"))+1)+1,256)</f>
        <v>Proportion of providers providing care for children with minor, moderate, and severe SEND (2024)</v>
      </c>
      <c r="O83" s="2" t="s">
        <v>62</v>
      </c>
      <c r="P83" s="2" t="str">
        <f t="shared" si="14"/>
        <v>#'Table 8-4'!A1</v>
      </c>
    </row>
    <row r="84" spans="2:16" x14ac:dyDescent="0.25">
      <c r="B84" s="151" t="str">
        <f t="shared" si="13"/>
        <v>Table 8-5</v>
      </c>
      <c r="C84" s="150" t="str" cm="1">
        <f t="array" aca="1" ref="C84" ca="1">MID(INDIRECT("'"&amp;B84&amp;"'!"&amp;"B2"), FIND(" ", INDIRECT("'"&amp;B84&amp;"'!"&amp;"B2"), FIND(" ", INDIRECT("'"&amp;B84&amp;"'!"&amp;"B2"))+1)+1,256)</f>
        <v>Proportion of providers providing support to help parents apply for an Education, Health and Care plan (2024)</v>
      </c>
      <c r="O84" s="2" t="s">
        <v>63</v>
      </c>
      <c r="P84" s="2" t="str">
        <f t="shared" si="14"/>
        <v>#'Table 8-5'!A1</v>
      </c>
    </row>
    <row r="85" spans="2:16" x14ac:dyDescent="0.25">
      <c r="B85" s="151" t="str">
        <f t="shared" si="13"/>
        <v>Table 8-6</v>
      </c>
      <c r="C85" s="150" t="str" cm="1">
        <f t="array" aca="1" ref="C85" ca="1">MID(INDIRECT("'"&amp;B85&amp;"'!"&amp;"B2"), FIND(" ", INDIRECT("'"&amp;B85&amp;"'!"&amp;"B2"), FIND(" ", INDIRECT("'"&amp;B85&amp;"'!"&amp;"B2"))+1)+1,256)</f>
        <v>Proportion of providers with access to an internal or external SENCO (2024)</v>
      </c>
      <c r="O85" s="2" t="s">
        <v>64</v>
      </c>
      <c r="P85" s="2" t="str">
        <f t="shared" si="14"/>
        <v>#'Table 8-6'!A1</v>
      </c>
    </row>
    <row r="86" spans="2:16" x14ac:dyDescent="0.25">
      <c r="B86" s="151" t="str">
        <f t="shared" si="13"/>
        <v>Table 8-7</v>
      </c>
      <c r="C86" s="150" t="str" cm="1">
        <f t="array" aca="1" ref="C86" ca="1">MID(INDIRECT("'"&amp;B86&amp;"'!"&amp;"B2"), FIND(" ", INDIRECT("'"&amp;B86&amp;"'!"&amp;"B2"), FIND(" ", INDIRECT("'"&amp;B86&amp;"'!"&amp;"B2"))+1)+1,256)</f>
        <v>Proportion of providers with SENCOs with formal qualifications (2024)</v>
      </c>
      <c r="O86" s="2" t="s">
        <v>65</v>
      </c>
      <c r="P86" s="2" t="str">
        <f t="shared" si="14"/>
        <v>#'Table 8-7'!A1</v>
      </c>
    </row>
  </sheetData>
  <phoneticPr fontId="1"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A37CA-EB10-4C8D-8A97-7D07993242CF}">
  <sheetPr codeName="Sheet10"/>
  <dimension ref="A1:K26"/>
  <sheetViews>
    <sheetView showGridLines="0" workbookViewId="0"/>
  </sheetViews>
  <sheetFormatPr defaultColWidth="9.140625" defaultRowHeight="12.75" x14ac:dyDescent="0.2"/>
  <cols>
    <col min="1" max="2" width="9.140625" style="2"/>
    <col min="3" max="3" width="32.42578125" style="2" bestFit="1" customWidth="1"/>
    <col min="4" max="6" width="14.7109375" style="2" customWidth="1"/>
    <col min="7" max="7" width="9.140625" style="2" customWidth="1"/>
    <col min="8" max="8" width="9.140625" style="2"/>
    <col min="9" max="9" width="13.28515625" style="2" customWidth="1"/>
    <col min="10" max="10" width="23.28515625" style="2" customWidth="1"/>
    <col min="11" max="16384" width="9.140625" style="2"/>
  </cols>
  <sheetData>
    <row r="1" spans="1:11" x14ac:dyDescent="0.2">
      <c r="A1" s="3" t="s">
        <v>66</v>
      </c>
    </row>
    <row r="2" spans="1:11" x14ac:dyDescent="0.2">
      <c r="B2" s="4" t="s">
        <v>305</v>
      </c>
    </row>
    <row r="3" spans="1:11" x14ac:dyDescent="0.2">
      <c r="B3" s="2" t="s">
        <v>67</v>
      </c>
    </row>
    <row r="4" spans="1:11" x14ac:dyDescent="0.2">
      <c r="C4" s="232"/>
      <c r="H4" s="238"/>
      <c r="I4" s="238"/>
      <c r="J4" s="238"/>
      <c r="K4" s="238"/>
    </row>
    <row r="5" spans="1:11" x14ac:dyDescent="0.2">
      <c r="C5" s="5"/>
      <c r="D5" s="24" t="s">
        <v>467</v>
      </c>
      <c r="E5" s="24" t="s">
        <v>468</v>
      </c>
      <c r="F5" s="24" t="s">
        <v>74</v>
      </c>
      <c r="H5" s="238"/>
      <c r="I5" s="239"/>
      <c r="J5" s="239"/>
      <c r="K5" s="238"/>
    </row>
    <row r="6" spans="1:11" x14ac:dyDescent="0.2">
      <c r="C6" s="2" t="s">
        <v>266</v>
      </c>
      <c r="D6" s="96">
        <v>38.639278411865227</v>
      </c>
      <c r="E6" s="96">
        <v>38</v>
      </c>
      <c r="F6" s="96">
        <v>1805</v>
      </c>
      <c r="G6" s="93"/>
      <c r="H6" s="238"/>
      <c r="I6" s="229"/>
      <c r="J6" s="229"/>
      <c r="K6" s="238"/>
    </row>
    <row r="7" spans="1:11" x14ac:dyDescent="0.2">
      <c r="C7" s="2" t="s">
        <v>94</v>
      </c>
      <c r="D7" s="38">
        <v>39.711986541748047</v>
      </c>
      <c r="E7" s="38">
        <v>38</v>
      </c>
      <c r="F7" s="38">
        <v>93</v>
      </c>
      <c r="G7" s="93"/>
      <c r="H7" s="238"/>
      <c r="I7" s="229"/>
      <c r="J7" s="229"/>
      <c r="K7" s="238"/>
    </row>
    <row r="8" spans="1:11" x14ac:dyDescent="0.2">
      <c r="C8" s="2" t="s">
        <v>68</v>
      </c>
      <c r="D8" s="38">
        <v>38.681278228759773</v>
      </c>
      <c r="E8" s="38">
        <v>38</v>
      </c>
      <c r="F8" s="38">
        <v>1898</v>
      </c>
      <c r="G8" s="93"/>
      <c r="H8" s="238"/>
      <c r="I8" s="229"/>
      <c r="J8" s="229"/>
      <c r="K8" s="238"/>
    </row>
    <row r="9" spans="1:11" x14ac:dyDescent="0.2">
      <c r="C9" s="2" t="s">
        <v>95</v>
      </c>
      <c r="D9" s="38">
        <v>48.111946105957031</v>
      </c>
      <c r="E9" s="38">
        <v>51</v>
      </c>
      <c r="F9" s="38">
        <v>3433</v>
      </c>
      <c r="G9" s="93"/>
      <c r="H9" s="238"/>
      <c r="I9" s="229"/>
      <c r="J9" s="229"/>
      <c r="K9" s="238"/>
    </row>
    <row r="10" spans="1:11" x14ac:dyDescent="0.2">
      <c r="C10" s="2" t="s">
        <v>96</v>
      </c>
      <c r="D10" s="38">
        <v>41.134674072265632</v>
      </c>
      <c r="E10" s="38">
        <v>38</v>
      </c>
      <c r="F10" s="38">
        <v>1540</v>
      </c>
      <c r="G10" s="93"/>
      <c r="H10" s="238"/>
      <c r="I10" s="229"/>
      <c r="J10" s="229"/>
      <c r="K10" s="238"/>
    </row>
    <row r="11" spans="1:11" x14ac:dyDescent="0.2">
      <c r="C11" s="2" t="s">
        <v>70</v>
      </c>
      <c r="D11" s="38">
        <v>46.017974853515632</v>
      </c>
      <c r="E11" s="38">
        <v>50</v>
      </c>
      <c r="F11" s="38">
        <v>5252</v>
      </c>
      <c r="G11" s="93"/>
      <c r="H11" s="238"/>
      <c r="I11" s="229"/>
      <c r="J11" s="229"/>
      <c r="K11" s="238"/>
    </row>
    <row r="12" spans="1:11" x14ac:dyDescent="0.2">
      <c r="C12" s="2" t="s">
        <v>108</v>
      </c>
      <c r="D12" s="38">
        <v>46.406936645507813</v>
      </c>
      <c r="E12" s="38">
        <v>48</v>
      </c>
      <c r="F12" s="38">
        <v>4561</v>
      </c>
      <c r="G12" s="93"/>
      <c r="H12" s="238"/>
      <c r="I12" s="229"/>
      <c r="J12" s="229"/>
      <c r="K12" s="238"/>
    </row>
    <row r="13" spans="1:11" x14ac:dyDescent="0.2">
      <c r="H13" s="238"/>
      <c r="I13" s="238"/>
      <c r="J13" s="238"/>
      <c r="K13" s="238"/>
    </row>
    <row r="14" spans="1:11" x14ac:dyDescent="0.2">
      <c r="C14" s="78" t="s">
        <v>448</v>
      </c>
      <c r="H14" s="238"/>
      <c r="I14" s="238"/>
      <c r="J14" s="238"/>
      <c r="K14" s="238"/>
    </row>
    <row r="15" spans="1:11" x14ac:dyDescent="0.2">
      <c r="C15" s="78" t="s">
        <v>110</v>
      </c>
      <c r="D15" s="238"/>
      <c r="E15" s="238"/>
      <c r="F15" s="238"/>
    </row>
    <row r="16" spans="1:11" x14ac:dyDescent="0.2">
      <c r="C16" s="78"/>
      <c r="D16" s="255"/>
      <c r="E16" s="255"/>
      <c r="F16" s="255"/>
    </row>
    <row r="17" spans="3:6" x14ac:dyDescent="0.2">
      <c r="C17" s="186" t="s">
        <v>75</v>
      </c>
      <c r="D17" s="255"/>
      <c r="E17" s="255"/>
      <c r="F17" s="255"/>
    </row>
    <row r="18" spans="3:6" x14ac:dyDescent="0.2">
      <c r="C18" s="2" t="s">
        <v>388</v>
      </c>
      <c r="D18" s="255"/>
      <c r="E18" s="255"/>
      <c r="F18" s="255"/>
    </row>
    <row r="19" spans="3:6" x14ac:dyDescent="0.2">
      <c r="C19" s="2" t="s">
        <v>452</v>
      </c>
      <c r="D19" s="600"/>
      <c r="E19" s="600"/>
      <c r="F19" s="600"/>
    </row>
    <row r="20" spans="3:6" x14ac:dyDescent="0.2">
      <c r="C20" s="238"/>
      <c r="D20" s="231"/>
      <c r="E20" s="231"/>
      <c r="F20" s="229"/>
    </row>
    <row r="21" spans="3:6" x14ac:dyDescent="0.2">
      <c r="C21" s="238"/>
      <c r="D21" s="231"/>
      <c r="E21" s="231"/>
      <c r="F21" s="229"/>
    </row>
    <row r="22" spans="3:6" x14ac:dyDescent="0.2">
      <c r="C22" s="238"/>
      <c r="D22" s="231"/>
      <c r="E22" s="231"/>
      <c r="F22" s="229"/>
    </row>
    <row r="23" spans="3:6" x14ac:dyDescent="0.2">
      <c r="C23" s="238"/>
      <c r="D23" s="231"/>
      <c r="E23" s="231"/>
      <c r="F23" s="229"/>
    </row>
    <row r="24" spans="3:6" x14ac:dyDescent="0.2">
      <c r="C24" s="238"/>
      <c r="D24" s="231"/>
      <c r="E24" s="231"/>
      <c r="F24" s="229"/>
    </row>
    <row r="25" spans="3:6" x14ac:dyDescent="0.2">
      <c r="C25" s="238"/>
      <c r="D25" s="238"/>
      <c r="E25" s="238"/>
      <c r="F25" s="238"/>
    </row>
    <row r="26" spans="3:6" x14ac:dyDescent="0.2">
      <c r="C26" s="238"/>
      <c r="D26" s="238"/>
      <c r="E26" s="238"/>
      <c r="F26" s="238"/>
    </row>
  </sheetData>
  <hyperlinks>
    <hyperlink ref="A1" location="Contents!A1" display="Content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D3B13-15B1-489E-A4C3-85D7DF5A3782}">
  <sheetPr codeName="Sheet11"/>
  <dimension ref="A1:R31"/>
  <sheetViews>
    <sheetView showGridLines="0" workbookViewId="0"/>
  </sheetViews>
  <sheetFormatPr defaultColWidth="9.140625" defaultRowHeight="12.75" x14ac:dyDescent="0.2"/>
  <cols>
    <col min="1" max="2" width="9.140625" style="48"/>
    <col min="3" max="3" width="32.42578125" style="48" bestFit="1" customWidth="1"/>
    <col min="4" max="17" width="14.7109375" style="48" customWidth="1"/>
    <col min="18" max="18" width="15" style="48" customWidth="1"/>
    <col min="19" max="16384" width="9.140625" style="48"/>
  </cols>
  <sheetData>
    <row r="1" spans="1:18" x14ac:dyDescent="0.2">
      <c r="A1" s="86" t="s">
        <v>66</v>
      </c>
      <c r="B1" s="72"/>
      <c r="C1" s="72"/>
      <c r="D1" s="72"/>
      <c r="E1" s="72"/>
      <c r="F1" s="72"/>
      <c r="G1" s="72"/>
      <c r="H1" s="72"/>
      <c r="I1" s="72"/>
      <c r="J1" s="72"/>
      <c r="K1" s="72"/>
      <c r="L1" s="72"/>
      <c r="M1" s="72"/>
      <c r="N1" s="72"/>
      <c r="O1" s="72"/>
      <c r="P1" s="72"/>
      <c r="Q1" s="72"/>
    </row>
    <row r="2" spans="1:18" x14ac:dyDescent="0.2">
      <c r="A2" s="72"/>
      <c r="B2" s="87" t="s">
        <v>453</v>
      </c>
      <c r="C2" s="72"/>
      <c r="D2" s="72"/>
      <c r="E2" s="72"/>
      <c r="F2" s="72"/>
      <c r="G2" s="72"/>
      <c r="H2" s="72"/>
      <c r="I2" s="72"/>
      <c r="J2" s="72"/>
      <c r="K2" s="72"/>
      <c r="L2" s="72"/>
      <c r="M2" s="72"/>
      <c r="N2" s="72"/>
      <c r="O2" s="72"/>
      <c r="P2" s="72"/>
      <c r="Q2" s="72"/>
    </row>
    <row r="3" spans="1:18" x14ac:dyDescent="0.2">
      <c r="A3" s="72"/>
      <c r="B3" s="72" t="s">
        <v>67</v>
      </c>
      <c r="C3" s="72"/>
      <c r="D3" s="72"/>
      <c r="E3" s="72"/>
      <c r="F3" s="72"/>
      <c r="G3" s="72"/>
      <c r="H3" s="72"/>
      <c r="I3" s="72"/>
      <c r="J3" s="72"/>
      <c r="K3" s="72"/>
      <c r="L3" s="72"/>
      <c r="M3" s="72"/>
      <c r="N3" s="72"/>
      <c r="O3" s="72"/>
      <c r="P3" s="72"/>
      <c r="Q3" s="122"/>
    </row>
    <row r="4" spans="1:18" x14ac:dyDescent="0.2">
      <c r="A4" s="72"/>
      <c r="B4" s="72"/>
      <c r="C4" s="72"/>
      <c r="D4" s="742" t="s">
        <v>112</v>
      </c>
      <c r="E4" s="743"/>
      <c r="F4" s="743"/>
      <c r="G4" s="743"/>
      <c r="H4" s="743"/>
      <c r="I4" s="744"/>
      <c r="J4" s="731" t="s">
        <v>113</v>
      </c>
      <c r="K4" s="741"/>
      <c r="L4" s="741"/>
      <c r="M4" s="741"/>
      <c r="N4" s="741"/>
      <c r="O4" s="741"/>
      <c r="P4" s="733"/>
      <c r="Q4" s="109"/>
      <c r="R4" s="15"/>
    </row>
    <row r="5" spans="1:18" ht="25.5" x14ac:dyDescent="0.2">
      <c r="A5" s="72"/>
      <c r="B5" s="72"/>
      <c r="C5" s="5"/>
      <c r="D5" s="24" t="s">
        <v>114</v>
      </c>
      <c r="E5" s="10" t="s">
        <v>115</v>
      </c>
      <c r="F5" s="10" t="s">
        <v>116</v>
      </c>
      <c r="G5" s="10" t="s">
        <v>117</v>
      </c>
      <c r="H5" s="10" t="s">
        <v>118</v>
      </c>
      <c r="I5" s="10" t="s">
        <v>119</v>
      </c>
      <c r="J5" s="24" t="s">
        <v>120</v>
      </c>
      <c r="K5" s="10" t="s">
        <v>121</v>
      </c>
      <c r="L5" s="10" t="s">
        <v>122</v>
      </c>
      <c r="M5" s="10" t="s">
        <v>123</v>
      </c>
      <c r="N5" s="10" t="s">
        <v>124</v>
      </c>
      <c r="O5" s="10" t="s">
        <v>125</v>
      </c>
      <c r="P5" s="10" t="s">
        <v>126</v>
      </c>
      <c r="Q5" s="14" t="s">
        <v>127</v>
      </c>
      <c r="R5" s="24" t="s">
        <v>74</v>
      </c>
    </row>
    <row r="6" spans="1:18" x14ac:dyDescent="0.2">
      <c r="A6" s="72"/>
      <c r="B6" s="72"/>
      <c r="C6" s="72" t="s">
        <v>266</v>
      </c>
      <c r="D6" s="569" t="s">
        <v>92</v>
      </c>
      <c r="E6" s="572" t="s">
        <v>92</v>
      </c>
      <c r="F6" s="353">
        <v>7.0789583027362823E-2</v>
      </c>
      <c r="G6" s="353">
        <v>0.10144078731536869</v>
      </c>
      <c r="H6" s="353">
        <v>0.6602102518081665</v>
      </c>
      <c r="I6" s="353">
        <v>0.16603803634643549</v>
      </c>
      <c r="J6" s="352">
        <v>4.1439265012741089E-2</v>
      </c>
      <c r="K6" s="353">
        <v>4.8851445317268372E-2</v>
      </c>
      <c r="L6" s="353">
        <v>0.75967341661453247</v>
      </c>
      <c r="M6" s="572">
        <v>2.213346213102341E-2</v>
      </c>
      <c r="N6" s="353">
        <v>6.3520431518554688E-2</v>
      </c>
      <c r="O6" s="353">
        <v>6.4381979405879974E-2</v>
      </c>
      <c r="P6" s="572" t="s">
        <v>92</v>
      </c>
      <c r="Q6" s="96">
        <v>7.164060115814209</v>
      </c>
      <c r="R6" s="96">
        <v>776</v>
      </c>
    </row>
    <row r="7" spans="1:18" x14ac:dyDescent="0.2">
      <c r="A7" s="72"/>
      <c r="B7" s="72"/>
      <c r="C7" s="72" t="s">
        <v>94</v>
      </c>
      <c r="D7" s="570" t="s">
        <v>92</v>
      </c>
      <c r="E7" s="573" t="s">
        <v>92</v>
      </c>
      <c r="F7" s="573" t="s">
        <v>92</v>
      </c>
      <c r="G7" s="573">
        <v>0.32215562462806702</v>
      </c>
      <c r="H7" s="573">
        <v>0.36948615312576288</v>
      </c>
      <c r="I7" s="573" t="s">
        <v>92</v>
      </c>
      <c r="J7" s="570" t="s">
        <v>92</v>
      </c>
      <c r="K7" s="573" t="s">
        <v>92</v>
      </c>
      <c r="L7" s="571">
        <v>0.49692979454994202</v>
      </c>
      <c r="M7" s="573">
        <v>0.1790354251861572</v>
      </c>
      <c r="N7" s="571" t="s">
        <v>92</v>
      </c>
      <c r="O7" s="571" t="s">
        <v>92</v>
      </c>
      <c r="P7" s="573" t="s">
        <v>92</v>
      </c>
      <c r="Q7" s="38">
        <v>7.9919219017028809</v>
      </c>
      <c r="R7" s="38">
        <v>51</v>
      </c>
    </row>
    <row r="8" spans="1:18" x14ac:dyDescent="0.2">
      <c r="A8" s="72"/>
      <c r="B8" s="72"/>
      <c r="C8" s="72" t="s">
        <v>68</v>
      </c>
      <c r="D8" s="570" t="s">
        <v>92</v>
      </c>
      <c r="E8" s="573" t="s">
        <v>92</v>
      </c>
      <c r="F8" s="355">
        <v>7.3984742164611816E-2</v>
      </c>
      <c r="G8" s="355">
        <v>0.11120254546403879</v>
      </c>
      <c r="H8" s="355">
        <v>0.64735209941864014</v>
      </c>
      <c r="I8" s="355">
        <v>0.16600653529167181</v>
      </c>
      <c r="J8" s="354">
        <v>3.9606489241123199E-2</v>
      </c>
      <c r="K8" s="355">
        <v>4.7297209501266479E-2</v>
      </c>
      <c r="L8" s="355">
        <v>0.74805283546447754</v>
      </c>
      <c r="M8" s="573">
        <v>2.9072914272546772E-2</v>
      </c>
      <c r="N8" s="355">
        <v>6.8840570747852325E-2</v>
      </c>
      <c r="O8" s="355">
        <v>6.7130006849765778E-2</v>
      </c>
      <c r="P8" s="573" t="s">
        <v>92</v>
      </c>
      <c r="Q8" s="38">
        <v>7.1963653564453134</v>
      </c>
      <c r="R8" s="38">
        <v>827</v>
      </c>
    </row>
    <row r="9" spans="1:18" x14ac:dyDescent="0.2">
      <c r="A9" s="72"/>
      <c r="B9" s="72"/>
      <c r="C9" s="72" t="s">
        <v>95</v>
      </c>
      <c r="D9" s="570" t="s">
        <v>92</v>
      </c>
      <c r="E9" s="355">
        <v>9.4212256371974945E-2</v>
      </c>
      <c r="F9" s="355">
        <v>0.47211909294128418</v>
      </c>
      <c r="G9" s="355">
        <v>0.29301470518112183</v>
      </c>
      <c r="H9" s="355">
        <v>5.499802902340889E-2</v>
      </c>
      <c r="I9" s="355">
        <v>7.9882308840751648E-2</v>
      </c>
      <c r="J9" s="570" t="s">
        <v>92</v>
      </c>
      <c r="K9" s="355">
        <v>2.6378298178315159E-2</v>
      </c>
      <c r="L9" s="355">
        <v>9.5888711512088776E-2</v>
      </c>
      <c r="M9" s="355">
        <v>3.8822963833808899E-2</v>
      </c>
      <c r="N9" s="355">
        <v>0.1142953485250473</v>
      </c>
      <c r="O9" s="355">
        <v>0.71388483047485352</v>
      </c>
      <c r="P9" s="573">
        <v>1.0729856789112089E-2</v>
      </c>
      <c r="Q9" s="38">
        <v>9.8178844451904297</v>
      </c>
      <c r="R9" s="38">
        <v>1267</v>
      </c>
    </row>
    <row r="10" spans="1:18" x14ac:dyDescent="0.2">
      <c r="A10" s="72"/>
      <c r="B10" s="72"/>
      <c r="C10" s="72" t="s">
        <v>96</v>
      </c>
      <c r="D10" s="570" t="s">
        <v>92</v>
      </c>
      <c r="E10" s="573" t="s">
        <v>92</v>
      </c>
      <c r="F10" s="355">
        <v>0.11991780251264569</v>
      </c>
      <c r="G10" s="355">
        <v>0.27526900172233582</v>
      </c>
      <c r="H10" s="355">
        <v>0.27367183566093439</v>
      </c>
      <c r="I10" s="355">
        <v>0.323028564453125</v>
      </c>
      <c r="J10" s="570" t="s">
        <v>92</v>
      </c>
      <c r="K10" s="355">
        <v>0.1301945298910141</v>
      </c>
      <c r="L10" s="355">
        <v>0.46890836954116821</v>
      </c>
      <c r="M10" s="355">
        <v>9.4245366752147675E-2</v>
      </c>
      <c r="N10" s="355">
        <v>0.114457443356514</v>
      </c>
      <c r="O10" s="355">
        <v>0.1842650771141052</v>
      </c>
      <c r="P10" s="573" t="s">
        <v>92</v>
      </c>
      <c r="Q10" s="38">
        <v>7.8301267623901367</v>
      </c>
      <c r="R10" s="38">
        <v>580</v>
      </c>
    </row>
    <row r="11" spans="1:18" x14ac:dyDescent="0.2">
      <c r="A11" s="72"/>
      <c r="B11" s="72"/>
      <c r="C11" s="72" t="s">
        <v>70</v>
      </c>
      <c r="D11" s="570">
        <v>5.6457770988345146E-3</v>
      </c>
      <c r="E11" s="355">
        <v>6.79822638630867E-2</v>
      </c>
      <c r="F11" s="355">
        <v>0.36188599467277532</v>
      </c>
      <c r="G11" s="355">
        <v>0.28951796889305109</v>
      </c>
      <c r="H11" s="355">
        <v>0.1239983215928078</v>
      </c>
      <c r="I11" s="355">
        <v>0.1509696692228317</v>
      </c>
      <c r="J11" s="570" t="s">
        <v>92</v>
      </c>
      <c r="K11" s="355">
        <v>5.6428208947181702E-2</v>
      </c>
      <c r="L11" s="355">
        <v>0.20584483444690699</v>
      </c>
      <c r="M11" s="355">
        <v>5.7282861322164542E-2</v>
      </c>
      <c r="N11" s="355">
        <v>0.11902410537004469</v>
      </c>
      <c r="O11" s="355">
        <v>0.55093479156494141</v>
      </c>
      <c r="P11" s="573">
        <v>7.9382574185729027E-3</v>
      </c>
      <c r="Q11" s="38">
        <v>9.2186708450317383</v>
      </c>
      <c r="R11" s="38">
        <v>1946</v>
      </c>
    </row>
    <row r="12" spans="1:18" x14ac:dyDescent="0.2">
      <c r="A12" s="72"/>
      <c r="B12" s="72"/>
      <c r="C12" s="72" t="s">
        <v>108</v>
      </c>
      <c r="D12" s="570">
        <v>2.580383233726025E-2</v>
      </c>
      <c r="E12" s="355">
        <v>0.19180883467197421</v>
      </c>
      <c r="F12" s="355">
        <v>0.39230555295944208</v>
      </c>
      <c r="G12" s="355">
        <v>0.28169673681259161</v>
      </c>
      <c r="H12" s="355">
        <v>5.3498808294534683E-2</v>
      </c>
      <c r="I12" s="355">
        <v>5.4886236786842353E-2</v>
      </c>
      <c r="J12" s="570" t="s">
        <v>92</v>
      </c>
      <c r="K12" s="573" t="s">
        <v>92</v>
      </c>
      <c r="L12" s="573">
        <v>1.9134551286697391E-2</v>
      </c>
      <c r="M12" s="355">
        <v>9.0782150626182556E-2</v>
      </c>
      <c r="N12" s="355">
        <v>0.54423171281814575</v>
      </c>
      <c r="O12" s="355">
        <v>0.30158716440200811</v>
      </c>
      <c r="P12" s="573">
        <v>3.1289570033550262E-2</v>
      </c>
      <c r="Q12" s="38">
        <v>9.8833417892456055</v>
      </c>
      <c r="R12" s="38">
        <v>683</v>
      </c>
    </row>
    <row r="13" spans="1:18" x14ac:dyDescent="0.2">
      <c r="A13" s="72"/>
      <c r="B13" s="72"/>
      <c r="C13" s="72"/>
      <c r="D13" s="73"/>
      <c r="E13" s="73"/>
      <c r="F13" s="73"/>
      <c r="G13" s="73"/>
      <c r="H13" s="73"/>
      <c r="I13" s="73"/>
      <c r="J13" s="73"/>
      <c r="K13" s="73"/>
      <c r="L13" s="73"/>
      <c r="M13" s="73"/>
      <c r="N13" s="73"/>
      <c r="O13" s="73"/>
      <c r="P13" s="73"/>
      <c r="Q13" s="73"/>
      <c r="R13" s="208"/>
    </row>
    <row r="14" spans="1:18" x14ac:dyDescent="0.2">
      <c r="A14" s="72"/>
      <c r="B14" s="72"/>
      <c r="D14" s="73"/>
      <c r="E14" s="73"/>
      <c r="F14" s="73"/>
      <c r="G14" s="73"/>
      <c r="H14" s="73"/>
      <c r="I14" s="73"/>
      <c r="J14" s="73"/>
      <c r="K14" s="73"/>
      <c r="L14" s="73"/>
      <c r="M14" s="73"/>
      <c r="N14" s="73"/>
      <c r="O14" s="73"/>
      <c r="P14" s="73"/>
      <c r="Q14" s="73"/>
      <c r="R14" s="208"/>
    </row>
    <row r="15" spans="1:18" x14ac:dyDescent="0.2">
      <c r="C15" s="78" t="s">
        <v>450</v>
      </c>
    </row>
    <row r="16" spans="1:18" s="600" customFormat="1" x14ac:dyDescent="0.2">
      <c r="C16" s="78" t="s">
        <v>451</v>
      </c>
    </row>
    <row r="17" spans="2:4" s="600" customFormat="1" x14ac:dyDescent="0.2">
      <c r="C17" s="78" t="s">
        <v>411</v>
      </c>
    </row>
    <row r="18" spans="2:4" x14ac:dyDescent="0.2">
      <c r="C18" s="78" t="s">
        <v>128</v>
      </c>
    </row>
    <row r="19" spans="2:4" s="255" customFormat="1" x14ac:dyDescent="0.2">
      <c r="C19" s="78"/>
    </row>
    <row r="20" spans="2:4" s="255" customFormat="1" x14ac:dyDescent="0.2">
      <c r="C20" s="186" t="s">
        <v>290</v>
      </c>
    </row>
    <row r="21" spans="2:4" s="255" customFormat="1" x14ac:dyDescent="0.2">
      <c r="C21" s="2" t="s">
        <v>388</v>
      </c>
    </row>
    <row r="23" spans="2:4" x14ac:dyDescent="0.2">
      <c r="C23" s="320"/>
      <c r="D23" s="262"/>
    </row>
    <row r="24" spans="2:4" s="255" customFormat="1" x14ac:dyDescent="0.2">
      <c r="B24" s="48"/>
    </row>
    <row r="25" spans="2:4" x14ac:dyDescent="0.2">
      <c r="C25" s="320"/>
      <c r="D25" s="262"/>
    </row>
    <row r="26" spans="2:4" x14ac:dyDescent="0.2">
      <c r="D26" s="262"/>
    </row>
    <row r="27" spans="2:4" x14ac:dyDescent="0.2">
      <c r="D27" s="262"/>
    </row>
    <row r="28" spans="2:4" x14ac:dyDescent="0.2">
      <c r="D28" s="262"/>
    </row>
    <row r="30" spans="2:4" x14ac:dyDescent="0.2">
      <c r="C30" s="320"/>
    </row>
    <row r="31" spans="2:4" x14ac:dyDescent="0.2">
      <c r="C31" s="320"/>
    </row>
  </sheetData>
  <mergeCells count="2">
    <mergeCell ref="J4:P4"/>
    <mergeCell ref="D4:I4"/>
  </mergeCells>
  <hyperlinks>
    <hyperlink ref="A1" location="Contents!A1" display="Content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6A9C0-5DCB-4CD7-A29C-B8045DBE8595}">
  <sheetPr codeName="Sheet12"/>
  <dimension ref="A1:O55"/>
  <sheetViews>
    <sheetView zoomScaleNormal="100" workbookViewId="0"/>
  </sheetViews>
  <sheetFormatPr defaultColWidth="9.140625" defaultRowHeight="12.75" x14ac:dyDescent="0.2"/>
  <cols>
    <col min="1" max="2" width="9.140625" style="50"/>
    <col min="3" max="3" width="21.42578125" style="50" customWidth="1"/>
    <col min="4" max="4" width="9.5703125" style="108" customWidth="1"/>
    <col min="5" max="10" width="14" style="50" customWidth="1"/>
    <col min="11" max="11" width="30.140625" style="50" customWidth="1"/>
    <col min="12" max="12" width="9.140625" style="50"/>
    <col min="13" max="15" width="9.140625" style="255"/>
    <col min="16" max="16384" width="9.140625" style="50"/>
  </cols>
  <sheetData>
    <row r="1" spans="1:15" x14ac:dyDescent="0.2">
      <c r="A1" s="86" t="s">
        <v>66</v>
      </c>
      <c r="B1" s="72"/>
      <c r="C1" s="72"/>
      <c r="E1" s="72"/>
      <c r="F1" s="72"/>
      <c r="G1" s="72"/>
      <c r="H1" s="72"/>
      <c r="I1" s="72"/>
      <c r="J1" s="72"/>
      <c r="K1" s="72"/>
    </row>
    <row r="2" spans="1:15" x14ac:dyDescent="0.2">
      <c r="A2" s="72"/>
      <c r="B2" s="87" t="s">
        <v>309</v>
      </c>
      <c r="C2" s="72"/>
      <c r="E2" s="72"/>
      <c r="F2" s="72"/>
      <c r="G2" s="72"/>
      <c r="H2" s="72"/>
      <c r="I2" s="72"/>
      <c r="J2" s="72"/>
      <c r="K2" s="72"/>
    </row>
    <row r="3" spans="1:15" x14ac:dyDescent="0.2">
      <c r="A3" s="72"/>
      <c r="B3" s="72" t="s">
        <v>67</v>
      </c>
      <c r="C3" s="72"/>
      <c r="E3" s="72"/>
      <c r="F3" s="72"/>
      <c r="G3" s="72"/>
      <c r="H3" s="72"/>
      <c r="I3" s="72"/>
      <c r="J3" s="72"/>
      <c r="K3" s="72"/>
    </row>
    <row r="5" spans="1:15" x14ac:dyDescent="0.2">
      <c r="A5" s="72"/>
      <c r="B5" s="72"/>
      <c r="C5" s="72"/>
      <c r="E5" s="742" t="s">
        <v>129</v>
      </c>
      <c r="F5" s="745"/>
      <c r="G5" s="744"/>
      <c r="H5" s="742" t="s">
        <v>130</v>
      </c>
      <c r="I5" s="746"/>
      <c r="J5" s="744"/>
      <c r="K5" s="83" t="s">
        <v>130</v>
      </c>
    </row>
    <row r="6" spans="1:15" ht="38.25" x14ac:dyDescent="0.2">
      <c r="A6" s="72"/>
      <c r="B6" s="72"/>
      <c r="C6" s="692" t="s">
        <v>131</v>
      </c>
      <c r="D6" s="12" t="s">
        <v>98</v>
      </c>
      <c r="E6" s="16" t="s">
        <v>266</v>
      </c>
      <c r="F6" s="83" t="s">
        <v>132</v>
      </c>
      <c r="G6" s="25" t="s">
        <v>68</v>
      </c>
      <c r="H6" s="14" t="s">
        <v>95</v>
      </c>
      <c r="I6" s="11" t="s">
        <v>96</v>
      </c>
      <c r="J6" s="13" t="s">
        <v>70</v>
      </c>
      <c r="K6" s="83" t="s">
        <v>72</v>
      </c>
    </row>
    <row r="7" spans="1:15" x14ac:dyDescent="0.2">
      <c r="A7" s="72"/>
      <c r="B7" s="72"/>
      <c r="C7" s="114" t="s">
        <v>78</v>
      </c>
      <c r="D7" s="121">
        <v>2022</v>
      </c>
      <c r="E7" s="96">
        <v>21610.664609670639</v>
      </c>
      <c r="F7" s="67">
        <v>2481.5213813781738</v>
      </c>
      <c r="G7" s="119">
        <v>24092.185991048813</v>
      </c>
      <c r="H7" s="96">
        <v>68598.330688714981</v>
      </c>
      <c r="I7" s="67">
        <v>19438.245422840118</v>
      </c>
      <c r="J7" s="67">
        <v>91172.243207216263</v>
      </c>
      <c r="K7" s="96">
        <v>13174.631718635559</v>
      </c>
      <c r="L7" s="97"/>
    </row>
    <row r="8" spans="1:15" x14ac:dyDescent="0.2">
      <c r="A8" s="72"/>
      <c r="B8" s="72"/>
      <c r="C8" s="114" t="s">
        <v>79</v>
      </c>
      <c r="D8" s="121">
        <v>2022</v>
      </c>
      <c r="E8" s="38">
        <v>26421.083820819855</v>
      </c>
      <c r="F8" s="118">
        <v>3872.5959577560425</v>
      </c>
      <c r="G8" s="117">
        <v>30293.679778575897</v>
      </c>
      <c r="H8" s="38">
        <v>71841.320513248444</v>
      </c>
      <c r="I8" s="118">
        <v>36231.867406606674</v>
      </c>
      <c r="J8" s="254">
        <v>113119.77958369255</v>
      </c>
      <c r="K8" s="38">
        <v>22208.038866996765</v>
      </c>
      <c r="L8" s="97"/>
    </row>
    <row r="9" spans="1:15" x14ac:dyDescent="0.2">
      <c r="A9" s="72"/>
      <c r="B9" s="72"/>
      <c r="C9" s="114" t="s">
        <v>80</v>
      </c>
      <c r="D9" s="121">
        <v>2022</v>
      </c>
      <c r="E9" s="38">
        <v>57835.580688714981</v>
      </c>
      <c r="F9" s="118">
        <v>7172.5266623497009</v>
      </c>
      <c r="G9" s="117">
        <v>65008.107351064682</v>
      </c>
      <c r="H9" s="38">
        <v>147452.94859790802</v>
      </c>
      <c r="I9" s="118">
        <v>22776.218918085098</v>
      </c>
      <c r="J9" s="254">
        <v>179888.65677165985</v>
      </c>
      <c r="K9" s="38">
        <v>26234.238079071045</v>
      </c>
      <c r="L9" s="97"/>
    </row>
    <row r="10" spans="1:15" x14ac:dyDescent="0.2">
      <c r="A10" s="72"/>
      <c r="B10" s="72"/>
      <c r="C10" s="114" t="s">
        <v>81</v>
      </c>
      <c r="D10" s="121">
        <v>2022</v>
      </c>
      <c r="E10" s="38">
        <v>21003.718110799789</v>
      </c>
      <c r="F10" s="118">
        <v>2545.1068925857544</v>
      </c>
      <c r="G10" s="117">
        <v>23548.825003385544</v>
      </c>
      <c r="H10" s="38">
        <v>25266.910221338272</v>
      </c>
      <c r="I10" s="118">
        <v>5186.6410727500916</v>
      </c>
      <c r="J10" s="254">
        <v>33942.016418218613</v>
      </c>
      <c r="K10" s="38">
        <v>8191.3716564178467</v>
      </c>
      <c r="L10" s="97"/>
    </row>
    <row r="11" spans="1:15" x14ac:dyDescent="0.2">
      <c r="A11" s="72"/>
      <c r="B11" s="72"/>
      <c r="C11" s="114" t="s">
        <v>82</v>
      </c>
      <c r="D11" s="121">
        <v>2022</v>
      </c>
      <c r="E11" s="38">
        <v>45971.049931049347</v>
      </c>
      <c r="F11" s="118">
        <v>5038.139621257782</v>
      </c>
      <c r="G11" s="117">
        <v>51009.189552307129</v>
      </c>
      <c r="H11" s="38">
        <v>118668.21669268608</v>
      </c>
      <c r="I11" s="118">
        <v>25237.874596595764</v>
      </c>
      <c r="J11" s="254">
        <v>150757.82134056091</v>
      </c>
      <c r="K11" s="38">
        <v>20198.92752456665</v>
      </c>
      <c r="L11" s="97"/>
    </row>
    <row r="12" spans="1:15" x14ac:dyDescent="0.2">
      <c r="A12" s="72"/>
      <c r="B12" s="72"/>
      <c r="C12" s="114" t="s">
        <v>83</v>
      </c>
      <c r="D12" s="121">
        <v>2022</v>
      </c>
      <c r="E12" s="38">
        <v>31757.560352325439</v>
      </c>
      <c r="F12" s="118">
        <v>3627.25719165802</v>
      </c>
      <c r="G12" s="117">
        <v>35384.817543983459</v>
      </c>
      <c r="H12" s="38">
        <v>123242.61383056641</v>
      </c>
      <c r="I12" s="118">
        <v>53449.287596225739</v>
      </c>
      <c r="J12" s="254">
        <v>189642.5958070755</v>
      </c>
      <c r="K12" s="38">
        <v>33121.366713523865</v>
      </c>
      <c r="L12" s="97"/>
    </row>
    <row r="13" spans="1:15" x14ac:dyDescent="0.2">
      <c r="A13" s="72"/>
      <c r="B13" s="72"/>
      <c r="C13" s="114" t="s">
        <v>84</v>
      </c>
      <c r="D13" s="121">
        <v>2022</v>
      </c>
      <c r="E13" s="38">
        <v>17511.409511327744</v>
      </c>
      <c r="F13" s="120" t="s">
        <v>92</v>
      </c>
      <c r="G13" s="117">
        <v>18639.172085523605</v>
      </c>
      <c r="H13" s="38">
        <v>58384.79381108284</v>
      </c>
      <c r="I13" s="118">
        <v>30551.373892307281</v>
      </c>
      <c r="J13" s="254">
        <v>93552.572187423706</v>
      </c>
      <c r="K13" s="38">
        <v>16589.82005405426</v>
      </c>
      <c r="L13" s="97"/>
    </row>
    <row r="14" spans="1:15" x14ac:dyDescent="0.2">
      <c r="A14" s="72"/>
      <c r="B14" s="72"/>
      <c r="C14" s="114" t="s">
        <v>85</v>
      </c>
      <c r="D14" s="121">
        <v>2022</v>
      </c>
      <c r="E14" s="38">
        <v>35936.5616710186</v>
      </c>
      <c r="F14" s="118">
        <v>6746.1917958259583</v>
      </c>
      <c r="G14" s="117">
        <v>42682.753466844559</v>
      </c>
      <c r="H14" s="38">
        <v>81026.555422782898</v>
      </c>
      <c r="I14" s="118">
        <v>17624.292017936707</v>
      </c>
      <c r="J14" s="254">
        <v>103013.07314395905</v>
      </c>
      <c r="K14" s="38">
        <v>13371.687429428101</v>
      </c>
      <c r="L14" s="97"/>
    </row>
    <row r="15" spans="1:15" x14ac:dyDescent="0.2">
      <c r="A15" s="72"/>
      <c r="B15" s="72"/>
      <c r="C15" s="114" t="s">
        <v>86</v>
      </c>
      <c r="D15" s="121">
        <v>2022</v>
      </c>
      <c r="E15" s="38">
        <v>34208.697739124298</v>
      </c>
      <c r="F15" s="118">
        <v>3001.6812515258789</v>
      </c>
      <c r="G15" s="117">
        <v>37210.378990650177</v>
      </c>
      <c r="H15" s="163">
        <v>62686.092295646667</v>
      </c>
      <c r="I15" s="118">
        <v>20943.041832685471</v>
      </c>
      <c r="J15" s="254">
        <v>89401.070708036423</v>
      </c>
      <c r="K15" s="38">
        <v>17560.960121154785</v>
      </c>
      <c r="L15" s="97"/>
    </row>
    <row r="16" spans="1:15" ht="15" x14ac:dyDescent="0.2">
      <c r="A16" s="72"/>
      <c r="B16" s="72"/>
      <c r="C16" s="124" t="s">
        <v>67</v>
      </c>
      <c r="D16" s="173">
        <v>2022</v>
      </c>
      <c r="E16" s="207">
        <v>292256.32643485069</v>
      </c>
      <c r="F16" s="125">
        <v>35612.783328533173</v>
      </c>
      <c r="G16" s="125">
        <v>327869.10976338387</v>
      </c>
      <c r="H16" s="207">
        <v>757167.78207397461</v>
      </c>
      <c r="I16" s="125">
        <v>231438.84275603294</v>
      </c>
      <c r="J16" s="125">
        <v>1044489.8291678429</v>
      </c>
      <c r="K16" s="207">
        <v>170651.04216384888</v>
      </c>
      <c r="L16" s="97"/>
      <c r="M16" s="332"/>
      <c r="N16" s="332"/>
      <c r="O16" s="332"/>
    </row>
    <row r="17" spans="1:15" x14ac:dyDescent="0.2">
      <c r="A17" s="72"/>
      <c r="B17" s="72"/>
      <c r="C17" s="114" t="s">
        <v>78</v>
      </c>
      <c r="D17" s="35">
        <v>2023</v>
      </c>
      <c r="E17" s="38">
        <v>21429.03574633598</v>
      </c>
      <c r="F17" s="206">
        <v>2130.367273330688</v>
      </c>
      <c r="G17" s="206">
        <v>23559.403019666672</v>
      </c>
      <c r="H17" s="38">
        <v>64801.246443748467</v>
      </c>
      <c r="I17" s="206">
        <v>18384.062078714371</v>
      </c>
      <c r="J17" s="254">
        <v>86934.798855543137</v>
      </c>
      <c r="K17" s="38">
        <v>13309.17824304104</v>
      </c>
      <c r="L17" s="97"/>
    </row>
    <row r="18" spans="1:15" x14ac:dyDescent="0.2">
      <c r="A18" s="72"/>
      <c r="B18" s="72"/>
      <c r="C18" s="114" t="s">
        <v>79</v>
      </c>
      <c r="D18" s="35">
        <v>2023</v>
      </c>
      <c r="E18" s="38">
        <v>28176.00371599197</v>
      </c>
      <c r="F18" s="206">
        <v>4748.8638896942139</v>
      </c>
      <c r="G18" s="206">
        <v>32924.867605686188</v>
      </c>
      <c r="H18" s="38">
        <v>77612.428267002106</v>
      </c>
      <c r="I18" s="206">
        <v>36310.981294631958</v>
      </c>
      <c r="J18" s="254">
        <v>118324.15921974181</v>
      </c>
      <c r="K18" s="38">
        <v>20673.736851215359</v>
      </c>
      <c r="L18" s="97"/>
    </row>
    <row r="19" spans="1:15" x14ac:dyDescent="0.2">
      <c r="A19" s="72"/>
      <c r="B19" s="72"/>
      <c r="C19" s="114" t="s">
        <v>80</v>
      </c>
      <c r="D19" s="35">
        <v>2023</v>
      </c>
      <c r="E19" s="38">
        <v>63628.854025602341</v>
      </c>
      <c r="F19" s="206">
        <v>8082.171359539032</v>
      </c>
      <c r="G19" s="206">
        <v>71711.025385141373</v>
      </c>
      <c r="H19" s="38">
        <v>149010.4131317139</v>
      </c>
      <c r="I19" s="206">
        <v>25013.495528459549</v>
      </c>
      <c r="J19" s="254">
        <v>182519.92940139771</v>
      </c>
      <c r="K19" s="38">
        <v>28447.123617649078</v>
      </c>
      <c r="L19" s="97"/>
    </row>
    <row r="20" spans="1:15" x14ac:dyDescent="0.2">
      <c r="A20" s="72"/>
      <c r="B20" s="72"/>
      <c r="C20" s="114" t="s">
        <v>81</v>
      </c>
      <c r="D20" s="35">
        <v>2023</v>
      </c>
      <c r="E20" s="38">
        <v>21907.836851119999</v>
      </c>
      <c r="F20" s="206">
        <v>1791.0429224967961</v>
      </c>
      <c r="G20" s="206">
        <v>23698.879773616791</v>
      </c>
      <c r="H20" s="38">
        <v>25024.53796625137</v>
      </c>
      <c r="I20" s="206">
        <v>5588.2729125022888</v>
      </c>
      <c r="J20" s="254">
        <v>34338.875575780869</v>
      </c>
      <c r="K20" s="38">
        <v>6832.1328430175781</v>
      </c>
      <c r="L20" s="97"/>
    </row>
    <row r="21" spans="1:15" x14ac:dyDescent="0.2">
      <c r="A21" s="72"/>
      <c r="B21" s="72"/>
      <c r="C21" s="114" t="s">
        <v>82</v>
      </c>
      <c r="D21" s="35">
        <v>2023</v>
      </c>
      <c r="E21" s="38">
        <v>48970.288860321038</v>
      </c>
      <c r="F21" s="206">
        <v>5980.2480669021606</v>
      </c>
      <c r="G21" s="206">
        <v>54950.536927223213</v>
      </c>
      <c r="H21" s="38">
        <v>120557.21461582179</v>
      </c>
      <c r="I21" s="206">
        <v>22372.929642438889</v>
      </c>
      <c r="J21" s="254">
        <v>149382.78673934939</v>
      </c>
      <c r="K21" s="38">
        <v>19213.523168802261</v>
      </c>
      <c r="L21" s="97"/>
    </row>
    <row r="22" spans="1:15" x14ac:dyDescent="0.2">
      <c r="A22" s="72"/>
      <c r="B22" s="72"/>
      <c r="C22" s="114" t="s">
        <v>83</v>
      </c>
      <c r="D22" s="35">
        <v>2023</v>
      </c>
      <c r="E22" s="38">
        <v>35387.352744817726</v>
      </c>
      <c r="F22" s="206">
        <v>3226.0044469833369</v>
      </c>
      <c r="G22" s="206">
        <v>38613.357191801071</v>
      </c>
      <c r="H22" s="38">
        <v>128572.9847176075</v>
      </c>
      <c r="I22" s="206">
        <v>52601.19640994072</v>
      </c>
      <c r="J22" s="254">
        <v>191649.8260862827</v>
      </c>
      <c r="K22" s="38">
        <v>32262.71760129929</v>
      </c>
      <c r="L22" s="97"/>
    </row>
    <row r="23" spans="1:15" x14ac:dyDescent="0.2">
      <c r="A23" s="72"/>
      <c r="B23" s="72"/>
      <c r="C23" s="114" t="s">
        <v>84</v>
      </c>
      <c r="D23" s="35">
        <v>2023</v>
      </c>
      <c r="E23" s="38">
        <v>20907.36955285072</v>
      </c>
      <c r="F23" s="206">
        <v>1868.551256656647</v>
      </c>
      <c r="G23" s="206">
        <v>22775.92080950737</v>
      </c>
      <c r="H23" s="38">
        <v>59067.607057332993</v>
      </c>
      <c r="I23" s="206">
        <v>31023.063435554501</v>
      </c>
      <c r="J23" s="254">
        <v>95065.198083639145</v>
      </c>
      <c r="K23" s="38">
        <v>15140.3710808754</v>
      </c>
      <c r="L23" s="97"/>
    </row>
    <row r="24" spans="1:15" x14ac:dyDescent="0.2">
      <c r="A24" s="72"/>
      <c r="B24" s="72"/>
      <c r="C24" s="114" t="s">
        <v>85</v>
      </c>
      <c r="D24" s="35">
        <v>2023</v>
      </c>
      <c r="E24" s="38">
        <v>37784.966193199158</v>
      </c>
      <c r="F24" s="206">
        <v>4365.588306427002</v>
      </c>
      <c r="G24" s="206">
        <v>42150.55449962616</v>
      </c>
      <c r="H24" s="38">
        <v>79306.71509718895</v>
      </c>
      <c r="I24" s="206">
        <v>15760.158030748369</v>
      </c>
      <c r="J24" s="254">
        <v>100614.5938255787</v>
      </c>
      <c r="K24" s="38">
        <v>12151.70070838928</v>
      </c>
      <c r="L24" s="97"/>
    </row>
    <row r="25" spans="1:15" x14ac:dyDescent="0.2">
      <c r="A25" s="72"/>
      <c r="B25" s="72"/>
      <c r="C25" s="114" t="s">
        <v>86</v>
      </c>
      <c r="D25" s="35">
        <v>2023</v>
      </c>
      <c r="E25" s="38">
        <v>36752.722956895828</v>
      </c>
      <c r="F25" s="206">
        <v>2506.448020935059</v>
      </c>
      <c r="G25" s="206">
        <v>39259.170977830887</v>
      </c>
      <c r="H25" s="38">
        <v>60270.585786581039</v>
      </c>
      <c r="I25" s="206">
        <v>18315.13939571381</v>
      </c>
      <c r="J25" s="254">
        <v>84766.83531498909</v>
      </c>
      <c r="K25" s="38">
        <v>16826.085013151169</v>
      </c>
      <c r="L25" s="97"/>
    </row>
    <row r="26" spans="1:15" ht="15" x14ac:dyDescent="0.2">
      <c r="A26" s="72"/>
      <c r="B26" s="72"/>
      <c r="C26" s="124" t="s">
        <v>67</v>
      </c>
      <c r="D26" s="173">
        <v>2023</v>
      </c>
      <c r="E26" s="207">
        <v>314944.43064713478</v>
      </c>
      <c r="F26" s="125">
        <v>34699.285542964943</v>
      </c>
      <c r="G26" s="125">
        <v>349643.71619009972</v>
      </c>
      <c r="H26" s="207">
        <v>764223.73308324814</v>
      </c>
      <c r="I26" s="125">
        <v>225369.29872870451</v>
      </c>
      <c r="J26" s="125">
        <v>1043597.003102303</v>
      </c>
      <c r="K26" s="207">
        <v>164856.56912744051</v>
      </c>
      <c r="L26" s="97"/>
      <c r="M26" s="332"/>
      <c r="N26" s="332"/>
      <c r="O26" s="332"/>
    </row>
    <row r="27" spans="1:15" s="255" customFormat="1" x14ac:dyDescent="0.2">
      <c r="C27" s="114" t="s">
        <v>78</v>
      </c>
      <c r="D27" s="35">
        <v>2024</v>
      </c>
      <c r="E27" s="41">
        <v>22665.5527920723</v>
      </c>
      <c r="F27" s="41">
        <v>1933.067465782166</v>
      </c>
      <c r="G27" s="41">
        <v>24598.620257854462</v>
      </c>
      <c r="H27" s="96">
        <v>71606.49082493782</v>
      </c>
      <c r="I27" s="41">
        <v>19202.06632232666</v>
      </c>
      <c r="J27" s="41">
        <v>94731.483121156693</v>
      </c>
      <c r="K27" s="38">
        <v>10685.765563011169</v>
      </c>
      <c r="L27" s="264"/>
    </row>
    <row r="28" spans="1:15" s="255" customFormat="1" x14ac:dyDescent="0.2">
      <c r="C28" s="114" t="s">
        <v>79</v>
      </c>
      <c r="D28" s="35">
        <v>2024</v>
      </c>
      <c r="E28" s="41">
        <v>26842.83243560791</v>
      </c>
      <c r="F28" s="41">
        <v>4810.6828107833862</v>
      </c>
      <c r="G28" s="41">
        <v>31653.5152463913</v>
      </c>
      <c r="H28" s="38">
        <v>92957.32223200798</v>
      </c>
      <c r="I28" s="41">
        <v>31941.39127659798</v>
      </c>
      <c r="J28" s="41">
        <v>127856.49175786971</v>
      </c>
      <c r="K28" s="38">
        <v>19552.226887702938</v>
      </c>
      <c r="L28" s="264"/>
    </row>
    <row r="29" spans="1:15" s="255" customFormat="1" x14ac:dyDescent="0.2">
      <c r="C29" s="114" t="s">
        <v>80</v>
      </c>
      <c r="D29" s="35">
        <v>2024</v>
      </c>
      <c r="E29" s="41">
        <v>62275.07626247406</v>
      </c>
      <c r="F29" s="41">
        <v>6942.978232383728</v>
      </c>
      <c r="G29" s="41">
        <v>69218.054494857788</v>
      </c>
      <c r="H29" s="38">
        <v>157309.24684381479</v>
      </c>
      <c r="I29" s="41">
        <v>27555.448110103611</v>
      </c>
      <c r="J29" s="41">
        <v>194497.57358789441</v>
      </c>
      <c r="K29" s="38">
        <v>25688.473172664639</v>
      </c>
      <c r="L29" s="264"/>
    </row>
    <row r="30" spans="1:15" s="255" customFormat="1" x14ac:dyDescent="0.2">
      <c r="C30" s="114" t="s">
        <v>81</v>
      </c>
      <c r="D30" s="35">
        <v>2024</v>
      </c>
      <c r="E30" s="41">
        <v>22980.274358272549</v>
      </c>
      <c r="F30" s="41">
        <v>3086.2659273147578</v>
      </c>
      <c r="G30" s="41">
        <v>26066.540285587311</v>
      </c>
      <c r="H30" s="38">
        <v>27833.068089723591</v>
      </c>
      <c r="I30" s="41">
        <v>6477.5112779140472</v>
      </c>
      <c r="J30" s="41">
        <v>38165.843130111687</v>
      </c>
      <c r="K30" s="38">
        <v>5687.2795362472534</v>
      </c>
      <c r="L30" s="264"/>
    </row>
    <row r="31" spans="1:15" s="255" customFormat="1" x14ac:dyDescent="0.2">
      <c r="C31" s="114" t="s">
        <v>82</v>
      </c>
      <c r="D31" s="35">
        <v>2024</v>
      </c>
      <c r="E31" s="41">
        <v>52182.447244644172</v>
      </c>
      <c r="F31" s="41">
        <v>5598.3671796321869</v>
      </c>
      <c r="G31" s="41">
        <v>57780.814424276352</v>
      </c>
      <c r="H31" s="38">
        <v>123691.33890414239</v>
      </c>
      <c r="I31" s="41">
        <v>18402.862547636028</v>
      </c>
      <c r="J31" s="41">
        <v>149733.12355518341</v>
      </c>
      <c r="K31" s="38">
        <v>15029.005016326901</v>
      </c>
      <c r="L31" s="264"/>
    </row>
    <row r="32" spans="1:15" s="255" customFormat="1" x14ac:dyDescent="0.2">
      <c r="C32" s="114" t="s">
        <v>83</v>
      </c>
      <c r="D32" s="35">
        <v>2024</v>
      </c>
      <c r="E32" s="41">
        <v>33715.62385225296</v>
      </c>
      <c r="F32" s="41">
        <v>5288.5553812980652</v>
      </c>
      <c r="G32" s="41">
        <v>39004.179233551033</v>
      </c>
      <c r="H32" s="38">
        <v>136770.4937963486</v>
      </c>
      <c r="I32" s="41">
        <v>50068.203528642647</v>
      </c>
      <c r="J32" s="41">
        <v>200812.5363972187</v>
      </c>
      <c r="K32" s="38">
        <v>28024.80629444122</v>
      </c>
      <c r="L32" s="264"/>
    </row>
    <row r="33" spans="3:15" s="255" customFormat="1" x14ac:dyDescent="0.2">
      <c r="C33" s="114" t="s">
        <v>84</v>
      </c>
      <c r="D33" s="35">
        <v>2024</v>
      </c>
      <c r="E33" s="41">
        <v>21538.32274723053</v>
      </c>
      <c r="F33" s="41">
        <v>1356.901100158691</v>
      </c>
      <c r="G33" s="41">
        <v>22895.223847389221</v>
      </c>
      <c r="H33" s="38">
        <v>65836.818732023239</v>
      </c>
      <c r="I33" s="41">
        <v>29201.97137761116</v>
      </c>
      <c r="J33" s="41">
        <v>99390.691710948944</v>
      </c>
      <c r="K33" s="38">
        <v>12725.396166801451</v>
      </c>
      <c r="L33" s="264"/>
    </row>
    <row r="34" spans="3:15" s="255" customFormat="1" x14ac:dyDescent="0.2">
      <c r="C34" s="114" t="s">
        <v>85</v>
      </c>
      <c r="D34" s="35">
        <v>2024</v>
      </c>
      <c r="E34" s="41">
        <v>43060.806041240692</v>
      </c>
      <c r="F34" s="41">
        <v>5529.1117610931396</v>
      </c>
      <c r="G34" s="41">
        <v>48589.917802333832</v>
      </c>
      <c r="H34" s="38">
        <v>84663.758985996246</v>
      </c>
      <c r="I34" s="41">
        <v>15112.134821414949</v>
      </c>
      <c r="J34" s="41">
        <v>104937.74918723109</v>
      </c>
      <c r="K34" s="38">
        <v>11108.842823028561</v>
      </c>
      <c r="L34" s="264"/>
    </row>
    <row r="35" spans="3:15" s="255" customFormat="1" x14ac:dyDescent="0.2">
      <c r="C35" s="114" t="s">
        <v>86</v>
      </c>
      <c r="D35" s="35">
        <v>2024</v>
      </c>
      <c r="E35" s="41">
        <v>36730.095331668846</v>
      </c>
      <c r="F35" s="41">
        <v>2654.1178379058838</v>
      </c>
      <c r="G35" s="41">
        <v>39384.213169574738</v>
      </c>
      <c r="H35" s="38">
        <v>66192.465490818024</v>
      </c>
      <c r="I35" s="41">
        <v>17759.410444498058</v>
      </c>
      <c r="J35" s="41">
        <v>89945.167132854462</v>
      </c>
      <c r="K35" s="38">
        <v>14720.66321277618</v>
      </c>
      <c r="L35" s="264"/>
    </row>
    <row r="36" spans="3:15" s="255" customFormat="1" ht="15" x14ac:dyDescent="0.2">
      <c r="C36" s="124" t="s">
        <v>67</v>
      </c>
      <c r="D36" s="173">
        <v>2024</v>
      </c>
      <c r="E36" s="125">
        <v>321991.03106546402</v>
      </c>
      <c r="F36" s="125">
        <v>37200.047696352012</v>
      </c>
      <c r="G36" s="125">
        <v>359191.07876181602</v>
      </c>
      <c r="H36" s="207">
        <v>826861.0038998127</v>
      </c>
      <c r="I36" s="125">
        <v>215720.99970674509</v>
      </c>
      <c r="J36" s="125">
        <v>1100070.6595804689</v>
      </c>
      <c r="K36" s="207">
        <v>143222.45867300031</v>
      </c>
      <c r="M36" s="332"/>
      <c r="N36" s="332"/>
      <c r="O36" s="332"/>
    </row>
    <row r="37" spans="3:15" x14ac:dyDescent="0.2">
      <c r="C37" s="114" t="s">
        <v>74</v>
      </c>
      <c r="D37" s="35">
        <v>2022</v>
      </c>
      <c r="E37" s="38">
        <v>2652</v>
      </c>
      <c r="F37" s="206">
        <v>169</v>
      </c>
      <c r="G37" s="206">
        <v>2821</v>
      </c>
      <c r="H37" s="38">
        <v>4656</v>
      </c>
      <c r="I37" s="206">
        <v>2486</v>
      </c>
      <c r="J37" s="254">
        <v>7544</v>
      </c>
      <c r="K37" s="38">
        <v>1368</v>
      </c>
      <c r="L37" s="97"/>
    </row>
    <row r="38" spans="3:15" s="108" customFormat="1" x14ac:dyDescent="0.2">
      <c r="C38" s="114" t="s">
        <v>74</v>
      </c>
      <c r="D38" s="35">
        <v>2023</v>
      </c>
      <c r="E38" s="38">
        <v>2470</v>
      </c>
      <c r="F38" s="206">
        <v>135</v>
      </c>
      <c r="G38" s="206">
        <v>2605</v>
      </c>
      <c r="H38" s="38">
        <v>4243</v>
      </c>
      <c r="I38" s="206">
        <v>2135</v>
      </c>
      <c r="J38" s="254">
        <v>6735</v>
      </c>
      <c r="K38" s="38">
        <v>5047</v>
      </c>
      <c r="M38" s="255"/>
      <c r="N38" s="255"/>
      <c r="O38" s="255"/>
    </row>
    <row r="39" spans="3:15" s="108" customFormat="1" x14ac:dyDescent="0.2">
      <c r="C39" s="114" t="s">
        <v>74</v>
      </c>
      <c r="D39" s="35">
        <v>2024</v>
      </c>
      <c r="E39" s="41">
        <v>1697</v>
      </c>
      <c r="F39" s="41">
        <v>89</v>
      </c>
      <c r="G39" s="41">
        <v>1786</v>
      </c>
      <c r="H39" s="38">
        <v>3357</v>
      </c>
      <c r="I39" s="41">
        <v>1510</v>
      </c>
      <c r="J39" s="41">
        <v>5137</v>
      </c>
      <c r="K39" s="38">
        <v>1174</v>
      </c>
      <c r="M39" s="255"/>
      <c r="N39" s="255"/>
      <c r="O39" s="255"/>
    </row>
    <row r="40" spans="3:15" x14ac:dyDescent="0.2">
      <c r="C40" s="72"/>
      <c r="E40" s="73"/>
      <c r="F40" s="73"/>
      <c r="G40" s="73"/>
      <c r="H40" s="73"/>
      <c r="I40" s="73"/>
      <c r="J40" s="73"/>
      <c r="K40" s="73"/>
    </row>
    <row r="41" spans="3:15" x14ac:dyDescent="0.2">
      <c r="C41" s="2" t="s">
        <v>291</v>
      </c>
    </row>
    <row r="42" spans="3:15" x14ac:dyDescent="0.2">
      <c r="C42" s="50" t="s">
        <v>333</v>
      </c>
    </row>
    <row r="43" spans="3:15" s="255" customFormat="1" x14ac:dyDescent="0.2">
      <c r="C43" s="255" t="s">
        <v>334</v>
      </c>
    </row>
    <row r="44" spans="3:15" s="255" customFormat="1" x14ac:dyDescent="0.2">
      <c r="C44" s="255" t="s">
        <v>335</v>
      </c>
    </row>
    <row r="45" spans="3:15" x14ac:dyDescent="0.2">
      <c r="C45" s="2" t="s">
        <v>110</v>
      </c>
    </row>
    <row r="47" spans="3:15" x14ac:dyDescent="0.2">
      <c r="C47" s="50" t="s">
        <v>75</v>
      </c>
    </row>
    <row r="48" spans="3:15" s="600" customFormat="1" x14ac:dyDescent="0.2">
      <c r="C48" s="2" t="s">
        <v>388</v>
      </c>
    </row>
    <row r="49" spans="1:3" x14ac:dyDescent="0.2">
      <c r="C49" s="51" t="s">
        <v>478</v>
      </c>
    </row>
    <row r="50" spans="1:3" x14ac:dyDescent="0.2">
      <c r="C50" s="600" t="s">
        <v>454</v>
      </c>
    </row>
    <row r="51" spans="1:3" s="255" customFormat="1" x14ac:dyDescent="0.2">
      <c r="C51" s="600" t="s">
        <v>511</v>
      </c>
    </row>
    <row r="52" spans="1:3" x14ac:dyDescent="0.2">
      <c r="C52" s="600"/>
    </row>
    <row r="53" spans="1:3" s="255" customFormat="1" x14ac:dyDescent="0.2">
      <c r="A53" s="50"/>
      <c r="C53" s="600"/>
    </row>
    <row r="54" spans="1:3" x14ac:dyDescent="0.2">
      <c r="C54" s="321"/>
    </row>
    <row r="55" spans="1:3" x14ac:dyDescent="0.2">
      <c r="C55" s="321"/>
    </row>
  </sheetData>
  <mergeCells count="2">
    <mergeCell ref="E5:G5"/>
    <mergeCell ref="H5:J5"/>
  </mergeCells>
  <phoneticPr fontId="40" type="noConversion"/>
  <conditionalFormatting sqref="M16:O16 M26:O26 M36:O36">
    <cfRule type="cellIs" dxfId="102" priority="1" operator="equal">
      <formula>"Err"</formula>
    </cfRule>
    <cfRule type="cellIs" dxfId="101" priority="2" operator="equal">
      <formula>"OK"</formula>
    </cfRule>
  </conditionalFormatting>
  <hyperlinks>
    <hyperlink ref="A1" location="Contents!A1" display="Contents"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1EDFD-E1B7-4552-BD76-72BDCB271165}">
  <sheetPr codeName="Sheet15"/>
  <dimension ref="A1:L43"/>
  <sheetViews>
    <sheetView showGridLines="0" workbookViewId="0"/>
  </sheetViews>
  <sheetFormatPr defaultColWidth="9.140625" defaultRowHeight="15" x14ac:dyDescent="0.25"/>
  <cols>
    <col min="1" max="2" width="9.140625" style="1"/>
    <col min="3" max="3" width="27.28515625" style="1" customWidth="1"/>
    <col min="4" max="16384" width="9.140625" style="1"/>
  </cols>
  <sheetData>
    <row r="1" spans="1:12" x14ac:dyDescent="0.25">
      <c r="A1" s="86" t="s">
        <v>66</v>
      </c>
      <c r="B1" s="2"/>
      <c r="C1" s="2"/>
      <c r="D1" s="2"/>
      <c r="E1" s="2"/>
      <c r="F1" s="2"/>
      <c r="G1" s="2"/>
      <c r="H1" s="2"/>
      <c r="I1" s="2"/>
      <c r="J1" s="2"/>
      <c r="K1" s="2"/>
      <c r="L1" s="2"/>
    </row>
    <row r="2" spans="1:12" x14ac:dyDescent="0.25">
      <c r="A2" s="2"/>
      <c r="B2" s="4" t="s">
        <v>628</v>
      </c>
      <c r="C2" s="2"/>
      <c r="D2" s="2"/>
      <c r="E2" s="2"/>
      <c r="F2" s="2"/>
      <c r="G2" s="2"/>
      <c r="H2" s="2"/>
      <c r="I2" s="2"/>
      <c r="J2" s="2"/>
      <c r="K2" s="2"/>
      <c r="L2" s="2"/>
    </row>
    <row r="3" spans="1:12" x14ac:dyDescent="0.25">
      <c r="A3" s="2"/>
      <c r="B3" s="2" t="s">
        <v>67</v>
      </c>
      <c r="C3" s="2"/>
      <c r="D3" s="2"/>
      <c r="E3" s="2"/>
      <c r="F3" s="2"/>
      <c r="G3" s="2"/>
      <c r="H3" s="2"/>
      <c r="I3" s="2"/>
      <c r="J3" s="2"/>
      <c r="K3" s="2"/>
      <c r="L3" s="2"/>
    </row>
    <row r="4" spans="1:12" ht="15" customHeight="1" x14ac:dyDescent="0.25">
      <c r="A4" s="2"/>
      <c r="B4" s="2"/>
      <c r="C4" s="9"/>
      <c r="D4" s="739" t="s">
        <v>293</v>
      </c>
      <c r="E4" s="738"/>
      <c r="F4" s="740"/>
      <c r="G4" s="739" t="s">
        <v>74</v>
      </c>
      <c r="H4" s="738"/>
      <c r="I4" s="738"/>
      <c r="J4" s="2"/>
      <c r="K4" s="2"/>
      <c r="L4" s="2"/>
    </row>
    <row r="5" spans="1:12" x14ac:dyDescent="0.25">
      <c r="A5" s="2"/>
      <c r="B5" s="2"/>
      <c r="C5" s="5"/>
      <c r="D5" s="14">
        <v>2022</v>
      </c>
      <c r="E5" s="11">
        <v>2023</v>
      </c>
      <c r="F5" s="13">
        <v>2024</v>
      </c>
      <c r="G5" s="14">
        <v>2022</v>
      </c>
      <c r="H5" s="11">
        <v>2023</v>
      </c>
      <c r="I5" s="11">
        <v>2024</v>
      </c>
      <c r="J5" s="2"/>
      <c r="K5" s="2"/>
      <c r="L5" s="2"/>
    </row>
    <row r="6" spans="1:12" x14ac:dyDescent="0.25">
      <c r="A6" s="2"/>
      <c r="B6" s="2"/>
      <c r="C6" s="2" t="s">
        <v>266</v>
      </c>
      <c r="D6" s="38">
        <f>'Table 2-1'!E16</f>
        <v>292256.32643485069</v>
      </c>
      <c r="E6" s="603">
        <f>'Table 2-1'!E26</f>
        <v>314944.43064713478</v>
      </c>
      <c r="F6" s="117">
        <f>'Table 2-1'!E36</f>
        <v>321991.03106546402</v>
      </c>
      <c r="G6" s="38">
        <f>'Table 2-1'!E37</f>
        <v>2652</v>
      </c>
      <c r="H6" s="603">
        <f>'Table 2-1'!E38</f>
        <v>2470</v>
      </c>
      <c r="I6" s="603">
        <f>'Table 2-1'!E39</f>
        <v>1697</v>
      </c>
      <c r="J6" s="2"/>
      <c r="K6" s="19"/>
      <c r="L6" s="31"/>
    </row>
    <row r="7" spans="1:12" x14ac:dyDescent="0.25">
      <c r="A7" s="2"/>
      <c r="B7" s="2"/>
      <c r="C7" s="2" t="s">
        <v>94</v>
      </c>
      <c r="D7" s="38">
        <f>'Table 2-1'!F16</f>
        <v>35612.783328533173</v>
      </c>
      <c r="E7" s="603">
        <f>'Table 2-1'!F26</f>
        <v>34699.285542964943</v>
      </c>
      <c r="F7" s="117">
        <f>'Table 2-1'!F36</f>
        <v>37200.047696352012</v>
      </c>
      <c r="G7" s="38">
        <f>'Table 2-1'!F37</f>
        <v>169</v>
      </c>
      <c r="H7" s="603">
        <f>'Table 2-1'!F38</f>
        <v>135</v>
      </c>
      <c r="I7" s="603">
        <f>'Table 2-1'!F39</f>
        <v>89</v>
      </c>
      <c r="J7" s="2"/>
      <c r="K7" s="19"/>
      <c r="L7" s="31"/>
    </row>
    <row r="8" spans="1:12" x14ac:dyDescent="0.25">
      <c r="A8" s="2"/>
      <c r="B8" s="2"/>
      <c r="C8" s="2" t="s">
        <v>68</v>
      </c>
      <c r="D8" s="38">
        <f>'Table 2-1'!G16</f>
        <v>327869.10976338387</v>
      </c>
      <c r="E8" s="603">
        <f>'Table 2-1'!G26</f>
        <v>349643.71619009972</v>
      </c>
      <c r="F8" s="117">
        <f>'Table 2-1'!G36</f>
        <v>359191.07876181602</v>
      </c>
      <c r="G8" s="38">
        <f>'Table 2-1'!G37</f>
        <v>2821</v>
      </c>
      <c r="H8" s="603">
        <f>'Table 2-1'!G38</f>
        <v>2605</v>
      </c>
      <c r="I8" s="603">
        <f>'Table 2-1'!G39</f>
        <v>1786</v>
      </c>
      <c r="J8" s="19"/>
      <c r="K8" s="19"/>
      <c r="L8" s="31"/>
    </row>
    <row r="9" spans="1:12" x14ac:dyDescent="0.25">
      <c r="A9" s="2"/>
      <c r="B9" s="2"/>
      <c r="C9" s="2" t="s">
        <v>95</v>
      </c>
      <c r="D9" s="38">
        <f>'Table 2-1'!H16</f>
        <v>757167.78207397461</v>
      </c>
      <c r="E9" s="603">
        <f>'Table 2-1'!H26</f>
        <v>764223.73308324814</v>
      </c>
      <c r="F9" s="117">
        <f>'Table 2-1'!H36</f>
        <v>826861.0038998127</v>
      </c>
      <c r="G9" s="38">
        <f>'Table 2-1'!H37</f>
        <v>4656</v>
      </c>
      <c r="H9" s="603">
        <f>'Table 2-1'!H38</f>
        <v>4243</v>
      </c>
      <c r="I9" s="603">
        <f>'Table 2-1'!H39</f>
        <v>3357</v>
      </c>
      <c r="J9" s="2"/>
      <c r="K9" s="19"/>
      <c r="L9" s="31"/>
    </row>
    <row r="10" spans="1:12" x14ac:dyDescent="0.25">
      <c r="A10" s="2"/>
      <c r="B10" s="2"/>
      <c r="C10" s="2" t="s">
        <v>96</v>
      </c>
      <c r="D10" s="38">
        <f>'Table 2-1'!I16</f>
        <v>231438.84275603294</v>
      </c>
      <c r="E10" s="603">
        <f>'Table 2-1'!I26</f>
        <v>225369.29872870451</v>
      </c>
      <c r="F10" s="117">
        <f>'Table 2-1'!I36</f>
        <v>215720.99970674509</v>
      </c>
      <c r="G10" s="38">
        <f>'Table 2-1'!I37</f>
        <v>2486</v>
      </c>
      <c r="H10" s="603">
        <f>'Table 2-1'!I38</f>
        <v>2135</v>
      </c>
      <c r="I10" s="603">
        <f>'Table 2-1'!I39</f>
        <v>1510</v>
      </c>
      <c r="J10" s="2"/>
      <c r="K10" s="19"/>
      <c r="L10" s="31"/>
    </row>
    <row r="11" spans="1:12" x14ac:dyDescent="0.25">
      <c r="A11" s="2"/>
      <c r="B11" s="2"/>
      <c r="C11" s="2" t="s">
        <v>70</v>
      </c>
      <c r="D11" s="38">
        <f>'Table 2-1'!J16</f>
        <v>1044489.8291678429</v>
      </c>
      <c r="E11" s="603">
        <f>'Table 2-1'!J26</f>
        <v>1043597.003102303</v>
      </c>
      <c r="F11" s="117">
        <f>'Table 2-1'!J36</f>
        <v>1100070.6595804689</v>
      </c>
      <c r="G11" s="38">
        <f>'Table 2-1'!J37</f>
        <v>7544</v>
      </c>
      <c r="H11" s="603">
        <f>'Table 2-1'!J38</f>
        <v>6735</v>
      </c>
      <c r="I11" s="603">
        <f>'Table 2-1'!J39</f>
        <v>5137</v>
      </c>
      <c r="J11" s="19"/>
      <c r="K11" s="19"/>
      <c r="L11" s="31"/>
    </row>
    <row r="12" spans="1:12" x14ac:dyDescent="0.25">
      <c r="A12" s="2"/>
      <c r="B12" s="2"/>
      <c r="C12" s="2" t="s">
        <v>108</v>
      </c>
      <c r="D12" s="38">
        <f>'Table 2-1'!K16</f>
        <v>170651.04216384888</v>
      </c>
      <c r="E12" s="603">
        <f>'Table 2-1'!K26</f>
        <v>164856.56912744051</v>
      </c>
      <c r="F12" s="117">
        <f>'Table 2-1'!K36</f>
        <v>143222.45867300031</v>
      </c>
      <c r="G12" s="38">
        <f>'Table 2-1'!K37</f>
        <v>1368</v>
      </c>
      <c r="H12" s="603">
        <f>'Table 2-1'!K38</f>
        <v>5047</v>
      </c>
      <c r="I12" s="603">
        <f>'Table 2-1'!K39</f>
        <v>1174</v>
      </c>
      <c r="J12" s="19"/>
      <c r="K12" s="19"/>
      <c r="L12" s="31"/>
    </row>
    <row r="13" spans="1:12" x14ac:dyDescent="0.25">
      <c r="A13" s="2"/>
      <c r="B13" s="2"/>
      <c r="C13" s="2" t="s">
        <v>73</v>
      </c>
      <c r="D13" s="38">
        <f t="shared" ref="D13:I13" si="0">SUM(D8,D11:D12)</f>
        <v>1543009.9810950756</v>
      </c>
      <c r="E13" s="603">
        <f t="shared" si="0"/>
        <v>1558097.2884198432</v>
      </c>
      <c r="F13" s="117">
        <f t="shared" si="0"/>
        <v>1602484.1970152853</v>
      </c>
      <c r="G13" s="38">
        <f t="shared" si="0"/>
        <v>11733</v>
      </c>
      <c r="H13" s="603">
        <f t="shared" si="0"/>
        <v>14387</v>
      </c>
      <c r="I13" s="603">
        <f t="shared" si="0"/>
        <v>8097</v>
      </c>
      <c r="J13" s="19"/>
      <c r="K13" s="19"/>
      <c r="L13" s="31"/>
    </row>
    <row r="14" spans="1:12" x14ac:dyDescent="0.25">
      <c r="A14" s="2"/>
      <c r="B14" s="2"/>
      <c r="D14" s="2"/>
      <c r="E14" s="2"/>
      <c r="F14" s="42"/>
      <c r="G14" s="31"/>
      <c r="H14" s="2"/>
      <c r="I14" s="2"/>
      <c r="J14" s="2"/>
      <c r="K14" s="2"/>
      <c r="L14" s="2"/>
    </row>
    <row r="15" spans="1:12" x14ac:dyDescent="0.25">
      <c r="A15" s="2"/>
      <c r="B15" s="2"/>
      <c r="C15" s="2" t="s">
        <v>291</v>
      </c>
      <c r="D15" s="156"/>
      <c r="E15" s="156"/>
      <c r="F15" s="156"/>
      <c r="G15" s="2"/>
      <c r="H15" s="2"/>
      <c r="I15" s="2"/>
      <c r="J15" s="2"/>
      <c r="K15" s="2"/>
      <c r="L15" s="2"/>
    </row>
    <row r="16" spans="1:12" x14ac:dyDescent="0.25">
      <c r="A16" s="2"/>
      <c r="B16" s="2"/>
      <c r="C16" s="50" t="s">
        <v>333</v>
      </c>
      <c r="D16" s="156"/>
      <c r="E16" s="156"/>
      <c r="F16" s="156"/>
      <c r="G16" s="2"/>
      <c r="H16" s="2"/>
      <c r="I16" s="2"/>
      <c r="J16" s="2"/>
      <c r="K16" s="2"/>
      <c r="L16" s="2"/>
    </row>
    <row r="17" spans="1:12" x14ac:dyDescent="0.25">
      <c r="A17" s="2"/>
      <c r="B17" s="2"/>
      <c r="C17" s="255" t="s">
        <v>334</v>
      </c>
      <c r="D17" s="156"/>
      <c r="E17" s="156"/>
      <c r="F17" s="156"/>
      <c r="G17" s="2"/>
      <c r="H17" s="2"/>
      <c r="I17" s="2"/>
      <c r="J17" s="2"/>
      <c r="K17" s="2"/>
      <c r="L17" s="2"/>
    </row>
    <row r="18" spans="1:12" x14ac:dyDescent="0.25">
      <c r="A18" s="2"/>
      <c r="B18" s="2"/>
      <c r="C18" s="255" t="s">
        <v>335</v>
      </c>
      <c r="D18" s="156"/>
      <c r="E18" s="156"/>
      <c r="F18" s="156"/>
      <c r="G18" s="2"/>
      <c r="H18" s="2"/>
      <c r="I18" s="2"/>
      <c r="J18" s="2"/>
      <c r="K18" s="2"/>
      <c r="L18" s="2"/>
    </row>
    <row r="19" spans="1:12" x14ac:dyDescent="0.25">
      <c r="A19" s="2"/>
      <c r="B19" s="2"/>
      <c r="C19" s="81" t="s">
        <v>110</v>
      </c>
      <c r="D19" s="156"/>
      <c r="E19" s="156"/>
      <c r="F19" s="156"/>
      <c r="G19" s="2"/>
      <c r="H19" s="2"/>
      <c r="I19" s="2"/>
      <c r="J19" s="2"/>
      <c r="K19" s="2"/>
      <c r="L19" s="2"/>
    </row>
    <row r="20" spans="1:12" x14ac:dyDescent="0.25">
      <c r="A20" s="2"/>
      <c r="B20" s="2"/>
      <c r="C20" s="81"/>
      <c r="D20" s="2"/>
      <c r="E20" s="2"/>
      <c r="F20" s="2"/>
      <c r="G20" s="2"/>
      <c r="H20" s="2"/>
      <c r="I20" s="2"/>
      <c r="J20" s="2"/>
      <c r="K20" s="2"/>
      <c r="L20" s="2"/>
    </row>
    <row r="21" spans="1:12" x14ac:dyDescent="0.25">
      <c r="A21" s="2"/>
      <c r="B21" s="2"/>
      <c r="C21" s="81" t="s">
        <v>75</v>
      </c>
      <c r="D21" s="2"/>
      <c r="E21" s="2"/>
      <c r="F21" s="2"/>
      <c r="G21" s="2"/>
      <c r="H21" s="2"/>
      <c r="I21" s="2"/>
      <c r="J21" s="2"/>
      <c r="K21" s="2"/>
      <c r="L21" s="2"/>
    </row>
    <row r="22" spans="1:12" x14ac:dyDescent="0.25">
      <c r="A22" s="2"/>
      <c r="B22" s="2"/>
      <c r="C22" s="2" t="s">
        <v>388</v>
      </c>
      <c r="D22" s="2"/>
      <c r="E22" s="2"/>
      <c r="F22" s="2"/>
      <c r="G22" s="2"/>
      <c r="H22" s="2"/>
      <c r="I22" s="2"/>
      <c r="J22" s="2"/>
      <c r="K22" s="2"/>
      <c r="L22" s="2"/>
    </row>
    <row r="23" spans="1:12" x14ac:dyDescent="0.25">
      <c r="A23" s="2"/>
      <c r="B23" s="2"/>
      <c r="C23" s="51" t="s">
        <v>478</v>
      </c>
      <c r="D23" s="2"/>
      <c r="E23" s="2"/>
      <c r="F23" s="2"/>
      <c r="G23" s="2"/>
      <c r="H23" s="2"/>
      <c r="I23" s="2"/>
      <c r="J23" s="2"/>
      <c r="K23" s="2"/>
      <c r="L23" s="2"/>
    </row>
    <row r="24" spans="1:12" x14ac:dyDescent="0.25">
      <c r="A24" s="2"/>
      <c r="B24" s="2"/>
      <c r="C24" s="600" t="s">
        <v>454</v>
      </c>
      <c r="D24" s="156"/>
      <c r="E24" s="2"/>
      <c r="F24" s="2"/>
      <c r="G24" s="2"/>
      <c r="H24" s="2"/>
      <c r="I24" s="2"/>
      <c r="J24" s="2"/>
      <c r="K24" s="2"/>
      <c r="L24" s="2"/>
    </row>
    <row r="25" spans="1:12" x14ac:dyDescent="0.25">
      <c r="A25" s="2"/>
      <c r="B25" s="2"/>
      <c r="C25" s="600" t="s">
        <v>511</v>
      </c>
      <c r="D25" s="2"/>
      <c r="E25" s="2"/>
      <c r="F25" s="2"/>
      <c r="G25" s="2"/>
      <c r="H25" s="2"/>
      <c r="I25" s="2"/>
      <c r="J25" s="2"/>
      <c r="K25" s="2"/>
      <c r="L25" s="2"/>
    </row>
    <row r="26" spans="1:12" x14ac:dyDescent="0.25">
      <c r="A26" s="2"/>
      <c r="B26" s="2"/>
      <c r="C26" s="2"/>
      <c r="D26" s="2"/>
      <c r="E26" s="2"/>
      <c r="F26" s="2"/>
      <c r="G26" s="2"/>
      <c r="H26" s="2"/>
      <c r="I26" s="2"/>
      <c r="J26" s="2"/>
      <c r="K26" s="2"/>
      <c r="L26" s="2"/>
    </row>
    <row r="27" spans="1:12" x14ac:dyDescent="0.25">
      <c r="A27" s="2"/>
      <c r="B27" s="2"/>
      <c r="D27" s="2"/>
      <c r="E27" s="2"/>
      <c r="F27" s="2"/>
      <c r="G27" s="2"/>
      <c r="H27" s="2"/>
      <c r="I27" s="2"/>
      <c r="J27" s="2"/>
      <c r="K27" s="2"/>
      <c r="L27" s="2"/>
    </row>
    <row r="28" spans="1:12" x14ac:dyDescent="0.25">
      <c r="A28" s="2"/>
      <c r="B28" s="2"/>
      <c r="D28" s="2"/>
      <c r="E28" s="2"/>
      <c r="F28" s="2"/>
      <c r="G28" s="2"/>
      <c r="H28" s="2"/>
      <c r="I28" s="2"/>
      <c r="J28" s="2"/>
      <c r="K28" s="2"/>
      <c r="L28" s="2"/>
    </row>
    <row r="29" spans="1:12" x14ac:dyDescent="0.25">
      <c r="A29" s="2"/>
      <c r="B29" s="2"/>
      <c r="D29" s="2"/>
      <c r="E29" s="2"/>
      <c r="F29" s="2"/>
      <c r="G29" s="2"/>
      <c r="H29" s="2"/>
      <c r="I29" s="2"/>
      <c r="J29" s="2"/>
      <c r="K29" s="2"/>
      <c r="L29" s="2"/>
    </row>
    <row r="30" spans="1:12" x14ac:dyDescent="0.25">
      <c r="A30" s="2"/>
      <c r="B30" s="2"/>
      <c r="D30" s="2"/>
      <c r="E30" s="2"/>
      <c r="F30" s="2"/>
      <c r="G30" s="2"/>
      <c r="H30" s="2"/>
      <c r="I30" s="2"/>
      <c r="J30" s="2"/>
      <c r="K30" s="2"/>
      <c r="L30" s="2"/>
    </row>
    <row r="31" spans="1:12" x14ac:dyDescent="0.25">
      <c r="A31" s="2"/>
      <c r="B31" s="2"/>
      <c r="D31" s="2"/>
      <c r="E31" s="2"/>
      <c r="F31" s="2"/>
      <c r="G31" s="2"/>
      <c r="H31" s="2"/>
      <c r="I31" s="2"/>
      <c r="J31" s="2"/>
      <c r="K31" s="2"/>
      <c r="L31" s="2"/>
    </row>
    <row r="32" spans="1:12" x14ac:dyDescent="0.25">
      <c r="A32" s="2"/>
      <c r="B32" s="2"/>
      <c r="C32" s="157"/>
      <c r="D32" s="2"/>
      <c r="E32" s="2"/>
      <c r="F32" s="2"/>
      <c r="G32" s="2"/>
      <c r="H32" s="2"/>
      <c r="I32" s="2"/>
      <c r="J32" s="2"/>
      <c r="K32" s="2"/>
      <c r="L32" s="2"/>
    </row>
    <row r="33" spans="1:12" x14ac:dyDescent="0.25">
      <c r="A33" s="2"/>
      <c r="B33" s="2"/>
      <c r="C33" s="157"/>
      <c r="D33" s="2"/>
      <c r="E33" s="2"/>
      <c r="F33" s="2"/>
      <c r="G33" s="2"/>
      <c r="H33" s="2"/>
      <c r="I33" s="2"/>
      <c r="J33" s="2"/>
      <c r="K33" s="2"/>
      <c r="L33" s="2"/>
    </row>
    <row r="34" spans="1:12" x14ac:dyDescent="0.25">
      <c r="A34" s="2"/>
      <c r="B34" s="2"/>
      <c r="D34" s="2"/>
      <c r="E34" s="2"/>
      <c r="F34" s="2"/>
      <c r="G34" s="2"/>
      <c r="H34" s="2"/>
      <c r="I34" s="2"/>
      <c r="J34" s="2"/>
      <c r="K34" s="2"/>
      <c r="L34" s="2"/>
    </row>
    <row r="35" spans="1:12" x14ac:dyDescent="0.25">
      <c r="A35" s="2"/>
      <c r="B35" s="2"/>
      <c r="D35" s="2"/>
      <c r="E35" s="2"/>
      <c r="F35" s="2"/>
      <c r="G35" s="2"/>
      <c r="H35" s="2"/>
      <c r="I35" s="2"/>
      <c r="J35" s="2"/>
      <c r="K35" s="2"/>
      <c r="L35" s="2"/>
    </row>
    <row r="36" spans="1:12" x14ac:dyDescent="0.25">
      <c r="A36" s="2"/>
      <c r="B36" s="2"/>
      <c r="D36" s="2"/>
      <c r="E36" s="2"/>
      <c r="F36" s="2"/>
      <c r="G36" s="2"/>
      <c r="H36" s="2"/>
      <c r="I36" s="2"/>
      <c r="J36" s="2"/>
      <c r="K36" s="2"/>
      <c r="L36" s="2"/>
    </row>
    <row r="37" spans="1:12" x14ac:dyDescent="0.25">
      <c r="A37" s="2"/>
      <c r="B37" s="2"/>
      <c r="D37" s="2"/>
      <c r="E37" s="2"/>
      <c r="F37" s="2"/>
      <c r="G37" s="2"/>
      <c r="H37" s="2"/>
      <c r="I37" s="2"/>
      <c r="J37" s="2"/>
      <c r="K37" s="2"/>
      <c r="L37" s="2"/>
    </row>
    <row r="38" spans="1:12" x14ac:dyDescent="0.25">
      <c r="A38" s="2"/>
      <c r="B38" s="2"/>
      <c r="D38" s="2"/>
      <c r="E38" s="2"/>
      <c r="F38" s="2"/>
      <c r="G38" s="2"/>
      <c r="H38" s="2"/>
      <c r="I38" s="2"/>
      <c r="J38" s="2"/>
      <c r="K38" s="2"/>
      <c r="L38" s="2"/>
    </row>
    <row r="39" spans="1:12" x14ac:dyDescent="0.25">
      <c r="A39" s="2"/>
      <c r="B39" s="2"/>
      <c r="C39" s="2"/>
      <c r="D39" s="2"/>
      <c r="E39" s="2"/>
      <c r="F39" s="2"/>
      <c r="G39" s="2"/>
      <c r="H39" s="2"/>
      <c r="I39" s="2"/>
      <c r="J39" s="2"/>
      <c r="K39" s="2"/>
      <c r="L39" s="2"/>
    </row>
    <row r="40" spans="1:12" x14ac:dyDescent="0.25">
      <c r="A40" s="2"/>
      <c r="B40" s="2"/>
      <c r="C40" s="2"/>
      <c r="D40" s="2"/>
      <c r="E40" s="2"/>
      <c r="F40" s="2"/>
      <c r="G40" s="2"/>
      <c r="H40" s="2"/>
      <c r="I40" s="2"/>
      <c r="J40" s="2"/>
      <c r="K40" s="2"/>
      <c r="L40" s="2"/>
    </row>
    <row r="41" spans="1:12" x14ac:dyDescent="0.25">
      <c r="A41" s="2"/>
      <c r="B41" s="2"/>
      <c r="C41" s="2"/>
      <c r="D41" s="2"/>
      <c r="E41" s="2"/>
      <c r="F41" s="2"/>
      <c r="G41" s="2"/>
      <c r="H41" s="2"/>
      <c r="I41" s="2"/>
      <c r="J41" s="2"/>
      <c r="K41" s="2"/>
      <c r="L41" s="2"/>
    </row>
    <row r="42" spans="1:12" x14ac:dyDescent="0.25">
      <c r="A42" s="2"/>
      <c r="B42" s="2"/>
      <c r="C42" s="2"/>
      <c r="D42" s="2"/>
      <c r="E42" s="2"/>
      <c r="F42" s="2"/>
      <c r="G42" s="2"/>
      <c r="H42" s="2"/>
      <c r="I42" s="2"/>
      <c r="J42" s="2"/>
      <c r="K42" s="2"/>
      <c r="L42" s="2"/>
    </row>
    <row r="43" spans="1:12" x14ac:dyDescent="0.25">
      <c r="A43" s="2"/>
      <c r="B43" s="2"/>
      <c r="C43" s="2"/>
      <c r="D43" s="2"/>
      <c r="E43" s="2"/>
      <c r="F43" s="2"/>
      <c r="G43" s="2"/>
      <c r="H43" s="2"/>
      <c r="I43" s="2"/>
      <c r="J43" s="2"/>
      <c r="K43" s="2"/>
      <c r="L43" s="2"/>
    </row>
  </sheetData>
  <mergeCells count="2">
    <mergeCell ref="D4:F4"/>
    <mergeCell ref="G4:I4"/>
  </mergeCells>
  <hyperlinks>
    <hyperlink ref="A1" location="Contents!A1" display="Contents"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2165-D978-4127-91DF-74CE815B8647}">
  <sheetPr codeName="Sheet17"/>
  <dimension ref="A1:P44"/>
  <sheetViews>
    <sheetView showGridLines="0" zoomScale="98" zoomScaleNormal="98" workbookViewId="0"/>
  </sheetViews>
  <sheetFormatPr defaultColWidth="9.140625" defaultRowHeight="12.75" x14ac:dyDescent="0.2"/>
  <cols>
    <col min="1" max="2" width="9.140625" style="51"/>
    <col min="3" max="3" width="32.42578125" style="51" bestFit="1" customWidth="1"/>
    <col min="4" max="4" width="20.7109375" style="51" customWidth="1"/>
    <col min="5" max="6" width="11.7109375" style="51" customWidth="1"/>
    <col min="7" max="7" width="11.7109375" style="255" customWidth="1"/>
    <col min="8" max="9" width="11.7109375" style="51" customWidth="1"/>
    <col min="10" max="10" width="11.7109375" style="255" customWidth="1"/>
    <col min="11" max="12" width="11.7109375" style="51" customWidth="1"/>
    <col min="13" max="13" width="11.7109375" style="255" customWidth="1"/>
    <col min="14" max="14" width="14.28515625" style="142" customWidth="1"/>
    <col min="15" max="16" width="14.28515625" style="51" customWidth="1"/>
    <col min="17" max="16384" width="9.140625" style="51"/>
  </cols>
  <sheetData>
    <row r="1" spans="1:16" x14ac:dyDescent="0.2">
      <c r="A1" s="86" t="s">
        <v>66</v>
      </c>
      <c r="B1" s="72"/>
      <c r="C1" s="72"/>
      <c r="D1" s="72"/>
      <c r="E1" s="72"/>
      <c r="F1" s="72"/>
      <c r="H1" s="72"/>
      <c r="I1" s="72"/>
      <c r="K1" s="72"/>
      <c r="L1" s="72"/>
    </row>
    <row r="2" spans="1:16" x14ac:dyDescent="0.2">
      <c r="A2" s="72"/>
      <c r="B2" s="87" t="s">
        <v>629</v>
      </c>
      <c r="C2" s="72"/>
      <c r="D2" s="72"/>
      <c r="E2" s="72"/>
      <c r="F2" s="72"/>
      <c r="H2" s="72"/>
      <c r="I2" s="72"/>
      <c r="K2" s="72"/>
      <c r="L2" s="72"/>
    </row>
    <row r="3" spans="1:16" x14ac:dyDescent="0.2">
      <c r="A3" s="72"/>
      <c r="B3" s="72" t="s">
        <v>67</v>
      </c>
      <c r="C3" s="72"/>
      <c r="D3" s="72"/>
      <c r="E3" s="72"/>
      <c r="F3" s="72"/>
      <c r="H3" s="72"/>
      <c r="I3" s="72"/>
      <c r="K3" s="72"/>
      <c r="L3" s="72"/>
      <c r="N3" s="144"/>
    </row>
    <row r="4" spans="1:16" ht="34.5" customHeight="1" x14ac:dyDescent="0.2">
      <c r="A4" s="72"/>
      <c r="B4" s="72"/>
      <c r="C4" s="83"/>
      <c r="D4" s="83"/>
      <c r="E4" s="739" t="s">
        <v>469</v>
      </c>
      <c r="F4" s="738"/>
      <c r="G4" s="740"/>
      <c r="H4" s="739" t="s">
        <v>470</v>
      </c>
      <c r="I4" s="738"/>
      <c r="J4" s="740"/>
      <c r="K4" s="739" t="s">
        <v>74</v>
      </c>
      <c r="L4" s="738"/>
      <c r="M4" s="740"/>
      <c r="N4" s="739" t="s">
        <v>311</v>
      </c>
      <c r="O4" s="747" t="s">
        <v>303</v>
      </c>
      <c r="P4" s="255"/>
    </row>
    <row r="5" spans="1:16" x14ac:dyDescent="0.2">
      <c r="A5" s="72"/>
      <c r="B5" s="72"/>
      <c r="C5" s="72"/>
      <c r="D5" s="72"/>
      <c r="E5" s="30">
        <v>2022</v>
      </c>
      <c r="F5" s="29">
        <v>2023</v>
      </c>
      <c r="G5" s="27">
        <v>2024</v>
      </c>
      <c r="H5" s="161">
        <v>2022</v>
      </c>
      <c r="I5" s="161">
        <v>2023</v>
      </c>
      <c r="J5" s="27">
        <v>2024</v>
      </c>
      <c r="K5" s="161">
        <v>2022</v>
      </c>
      <c r="L5" s="161">
        <v>2023</v>
      </c>
      <c r="M5" s="27">
        <v>2024</v>
      </c>
      <c r="N5" s="749"/>
      <c r="O5" s="748"/>
      <c r="P5" s="255"/>
    </row>
    <row r="6" spans="1:16" ht="14.25" customHeight="1" x14ac:dyDescent="0.2">
      <c r="A6" s="72"/>
      <c r="B6" s="72"/>
      <c r="C6" s="17" t="s">
        <v>266</v>
      </c>
      <c r="D6" s="17" t="s">
        <v>133</v>
      </c>
      <c r="E6" s="96">
        <v>292256.32643485069</v>
      </c>
      <c r="F6" s="67">
        <v>314944.43064713478</v>
      </c>
      <c r="G6" s="117">
        <f>'Table 2-1'!E36</f>
        <v>321991.03106546402</v>
      </c>
      <c r="H6" s="131">
        <v>32.412248498445145</v>
      </c>
      <c r="I6" s="131">
        <v>34.335372924804688</v>
      </c>
      <c r="J6" s="212">
        <v>36.553501129150391</v>
      </c>
      <c r="K6" s="67">
        <v>2652</v>
      </c>
      <c r="L6" s="67">
        <v>2470</v>
      </c>
      <c r="M6" s="41">
        <v>1697</v>
      </c>
      <c r="N6" s="273">
        <v>2E-3</v>
      </c>
      <c r="O6" s="585">
        <v>1.4999999999999999E-2</v>
      </c>
      <c r="P6" s="255"/>
    </row>
    <row r="7" spans="1:16" ht="14.25" customHeight="1" x14ac:dyDescent="0.2">
      <c r="A7" s="72"/>
      <c r="B7" s="72"/>
      <c r="C7" s="72" t="s">
        <v>266</v>
      </c>
      <c r="D7" s="72" t="s">
        <v>134</v>
      </c>
      <c r="E7" s="38">
        <v>210987.23453450203</v>
      </c>
      <c r="F7" s="603">
        <v>219909.46578264239</v>
      </c>
      <c r="G7" s="117"/>
      <c r="H7" s="211">
        <v>34.477100263292037</v>
      </c>
      <c r="I7" s="211">
        <v>34.094013214111328</v>
      </c>
      <c r="J7" s="212"/>
      <c r="K7" s="123">
        <v>1511</v>
      </c>
      <c r="L7" s="123">
        <v>1305</v>
      </c>
      <c r="M7" s="117"/>
      <c r="N7" s="267">
        <v>0.77100000000000002</v>
      </c>
      <c r="O7" s="588"/>
      <c r="P7" s="255"/>
    </row>
    <row r="8" spans="1:16" ht="14.25" customHeight="1" x14ac:dyDescent="0.2">
      <c r="A8" s="72"/>
      <c r="B8" s="72"/>
      <c r="C8" s="72" t="s">
        <v>266</v>
      </c>
      <c r="D8" s="72" t="s">
        <v>135</v>
      </c>
      <c r="E8" s="38">
        <v>124624.98033714294</v>
      </c>
      <c r="F8" s="603">
        <v>144488.79950380331</v>
      </c>
      <c r="G8" s="117"/>
      <c r="H8" s="211">
        <v>30.419794032287733</v>
      </c>
      <c r="I8" s="211">
        <v>31.48903846740723</v>
      </c>
      <c r="J8" s="212"/>
      <c r="K8" s="123">
        <v>993</v>
      </c>
      <c r="L8" s="123">
        <v>919</v>
      </c>
      <c r="M8" s="117"/>
      <c r="N8" s="267">
        <v>0.38300000000000001</v>
      </c>
      <c r="O8" s="588"/>
      <c r="P8" s="255"/>
    </row>
    <row r="9" spans="1:16" ht="14.25" customHeight="1" x14ac:dyDescent="0.2">
      <c r="A9" s="72"/>
      <c r="B9" s="72"/>
      <c r="C9" s="72" t="s">
        <v>94</v>
      </c>
      <c r="D9" s="72" t="s">
        <v>133</v>
      </c>
      <c r="E9" s="38">
        <v>35612.783328533173</v>
      </c>
      <c r="F9" s="603">
        <v>34699.285542964943</v>
      </c>
      <c r="G9" s="117">
        <f>'Table 2-1'!F36</f>
        <v>37200.047696352012</v>
      </c>
      <c r="H9" s="211">
        <v>95.29994203592409</v>
      </c>
      <c r="I9" s="211">
        <v>93.950019836425781</v>
      </c>
      <c r="J9" s="212">
        <v>102.7822189331055</v>
      </c>
      <c r="K9" s="123">
        <v>169</v>
      </c>
      <c r="L9" s="123">
        <v>135</v>
      </c>
      <c r="M9" s="41">
        <v>89</v>
      </c>
      <c r="N9" s="267">
        <v>0.78</v>
      </c>
      <c r="O9" s="588">
        <v>0.18099999999999999</v>
      </c>
      <c r="P9" s="255"/>
    </row>
    <row r="10" spans="1:16" ht="14.25" customHeight="1" x14ac:dyDescent="0.2">
      <c r="A10" s="72"/>
      <c r="B10" s="72"/>
      <c r="C10" s="72" t="s">
        <v>94</v>
      </c>
      <c r="D10" s="72" t="s">
        <v>134</v>
      </c>
      <c r="E10" s="38">
        <v>4053.9373329877853</v>
      </c>
      <c r="F10" s="603">
        <v>3335.7248749732971</v>
      </c>
      <c r="G10" s="117"/>
      <c r="H10" s="211">
        <v>20.724471460921666</v>
      </c>
      <c r="I10" s="211">
        <v>18.111919403076168</v>
      </c>
      <c r="J10" s="212"/>
      <c r="K10" s="123">
        <v>90</v>
      </c>
      <c r="L10" s="123">
        <v>67</v>
      </c>
      <c r="M10" s="117"/>
      <c r="N10" s="267">
        <v>0.40899999999999997</v>
      </c>
      <c r="O10" s="588"/>
      <c r="P10" s="255"/>
    </row>
    <row r="11" spans="1:16" ht="14.25" customHeight="1" x14ac:dyDescent="0.2">
      <c r="A11" s="72"/>
      <c r="B11" s="72"/>
      <c r="C11" s="72" t="s">
        <v>94</v>
      </c>
      <c r="D11" s="72" t="s">
        <v>135</v>
      </c>
      <c r="E11" s="38">
        <v>2396.16714656353</v>
      </c>
      <c r="F11" s="603">
        <v>2946.5081946849818</v>
      </c>
      <c r="G11" s="117"/>
      <c r="H11" s="211">
        <v>15.532419650738799</v>
      </c>
      <c r="I11" s="211">
        <v>18.902580261230469</v>
      </c>
      <c r="J11" s="212"/>
      <c r="K11" s="123">
        <v>71</v>
      </c>
      <c r="L11" s="123">
        <v>56</v>
      </c>
      <c r="M11" s="117"/>
      <c r="N11" s="267">
        <v>9.8000000000000004E-2</v>
      </c>
      <c r="O11" s="588"/>
      <c r="P11" s="255"/>
    </row>
    <row r="12" spans="1:16" ht="14.25" customHeight="1" x14ac:dyDescent="0.2">
      <c r="A12" s="72"/>
      <c r="B12" s="72"/>
      <c r="C12" s="72" t="s">
        <v>68</v>
      </c>
      <c r="D12" s="72" t="s">
        <v>133</v>
      </c>
      <c r="E12" s="38">
        <v>327869.10976338387</v>
      </c>
      <c r="F12" s="603">
        <v>349643.71619009972</v>
      </c>
      <c r="G12" s="117">
        <f>'Table 2-1'!G36</f>
        <v>359191.07876181602</v>
      </c>
      <c r="H12" s="211">
        <v>34.914830919302595</v>
      </c>
      <c r="I12" s="211">
        <v>36.642864227294922</v>
      </c>
      <c r="J12" s="212">
        <v>39.167285919189453</v>
      </c>
      <c r="K12" s="123">
        <v>2821</v>
      </c>
      <c r="L12" s="123">
        <v>2605</v>
      </c>
      <c r="M12" s="41">
        <v>1786</v>
      </c>
      <c r="N12" s="267">
        <v>1.2E-2</v>
      </c>
      <c r="O12" s="588">
        <v>9.0000000000000011E-3</v>
      </c>
      <c r="P12" s="255"/>
    </row>
    <row r="13" spans="1:16" ht="14.25" customHeight="1" x14ac:dyDescent="0.2">
      <c r="A13" s="72"/>
      <c r="B13" s="72"/>
      <c r="C13" s="72" t="s">
        <v>68</v>
      </c>
      <c r="D13" s="72" t="s">
        <v>134</v>
      </c>
      <c r="E13" s="38">
        <v>215041.17186748981</v>
      </c>
      <c r="F13" s="603">
        <v>223245.19065761569</v>
      </c>
      <c r="G13" s="117"/>
      <c r="H13" s="211">
        <v>34.051120393289189</v>
      </c>
      <c r="I13" s="211">
        <v>33.650337219238281</v>
      </c>
      <c r="J13" s="212"/>
      <c r="K13" s="123">
        <v>1601</v>
      </c>
      <c r="L13" s="123">
        <v>1372</v>
      </c>
      <c r="M13" s="117"/>
      <c r="N13" s="267">
        <v>0.755</v>
      </c>
      <c r="O13" s="588"/>
      <c r="P13" s="255"/>
    </row>
    <row r="14" spans="1:16" ht="14.25" customHeight="1" x14ac:dyDescent="0.2">
      <c r="A14" s="72"/>
      <c r="B14" s="72"/>
      <c r="C14" s="72" t="s">
        <v>68</v>
      </c>
      <c r="D14" s="72" t="s">
        <v>135</v>
      </c>
      <c r="E14" s="38">
        <v>127021.14748370647</v>
      </c>
      <c r="F14" s="603">
        <v>147435.30769848821</v>
      </c>
      <c r="G14" s="117"/>
      <c r="H14" s="211">
        <v>29.879544933930852</v>
      </c>
      <c r="I14" s="211">
        <v>31.075508117675781</v>
      </c>
      <c r="J14" s="212"/>
      <c r="K14" s="123">
        <v>1064</v>
      </c>
      <c r="L14" s="123">
        <v>975</v>
      </c>
      <c r="M14" s="117"/>
      <c r="N14" s="267">
        <v>0.314</v>
      </c>
      <c r="O14" s="588"/>
      <c r="P14" s="255"/>
    </row>
    <row r="15" spans="1:16" ht="14.25" customHeight="1" x14ac:dyDescent="0.2">
      <c r="A15" s="72"/>
      <c r="B15" s="72"/>
      <c r="C15" s="72" t="s">
        <v>95</v>
      </c>
      <c r="D15" s="72" t="s">
        <v>133</v>
      </c>
      <c r="E15" s="38">
        <v>757167.78207397461</v>
      </c>
      <c r="F15" s="603">
        <v>764223.73308324814</v>
      </c>
      <c r="G15" s="117">
        <f>'Table 2-1'!H36</f>
        <v>826861.0038998127</v>
      </c>
      <c r="H15" s="211">
        <v>54.719147860891511</v>
      </c>
      <c r="I15" s="211">
        <v>56.101943969726563</v>
      </c>
      <c r="J15" s="212">
        <v>59.560611724853523</v>
      </c>
      <c r="K15" s="123">
        <v>4656</v>
      </c>
      <c r="L15" s="123">
        <v>4243</v>
      </c>
      <c r="M15" s="41">
        <v>3357</v>
      </c>
      <c r="N15" s="267">
        <v>4.2000000000000003E-2</v>
      </c>
      <c r="O15" s="588">
        <v>0</v>
      </c>
      <c r="P15" s="255"/>
    </row>
    <row r="16" spans="1:16" s="255" customFormat="1" ht="14.25" customHeight="1" x14ac:dyDescent="0.2">
      <c r="C16" s="72" t="s">
        <v>95</v>
      </c>
      <c r="D16" s="72" t="s">
        <v>134</v>
      </c>
      <c r="E16" s="38"/>
      <c r="F16" s="603"/>
      <c r="G16" s="117">
        <v>63176.132725954063</v>
      </c>
      <c r="H16" s="266"/>
      <c r="I16" s="266"/>
      <c r="J16" s="212">
        <v>4.4595422744750977</v>
      </c>
      <c r="K16" s="254"/>
      <c r="L16" s="254"/>
      <c r="M16" s="41">
        <v>3230</v>
      </c>
      <c r="N16" s="126"/>
      <c r="O16" s="588"/>
    </row>
    <row r="17" spans="1:16" s="255" customFormat="1" ht="14.25" customHeight="1" x14ac:dyDescent="0.2">
      <c r="C17" s="72" t="s">
        <v>95</v>
      </c>
      <c r="D17" s="72" t="s">
        <v>135</v>
      </c>
      <c r="E17" s="38"/>
      <c r="F17" s="603"/>
      <c r="G17" s="117">
        <v>61122.635326623917</v>
      </c>
      <c r="H17" s="266"/>
      <c r="I17" s="266"/>
      <c r="J17" s="212">
        <v>4.3135986328125</v>
      </c>
      <c r="K17" s="254"/>
      <c r="L17" s="254"/>
      <c r="M17" s="41">
        <v>3231</v>
      </c>
      <c r="N17" s="126"/>
      <c r="O17" s="588"/>
    </row>
    <row r="18" spans="1:16" ht="14.25" customHeight="1" x14ac:dyDescent="0.2">
      <c r="A18" s="72"/>
      <c r="B18" s="72"/>
      <c r="C18" s="72" t="s">
        <v>96</v>
      </c>
      <c r="D18" s="72" t="s">
        <v>133</v>
      </c>
      <c r="E18" s="38">
        <v>231438.84275603294</v>
      </c>
      <c r="F18" s="603">
        <v>225369.29872870451</v>
      </c>
      <c r="G18" s="117">
        <f>'Table 2-1'!I36</f>
        <v>215720.99970674509</v>
      </c>
      <c r="H18" s="211">
        <v>34.60021237479134</v>
      </c>
      <c r="I18" s="211">
        <v>35.679290771484382</v>
      </c>
      <c r="J18" s="212">
        <v>37.273815155029297</v>
      </c>
      <c r="K18" s="123">
        <v>2486</v>
      </c>
      <c r="L18" s="123">
        <v>2135</v>
      </c>
      <c r="M18" s="41">
        <v>1510</v>
      </c>
      <c r="N18" s="267">
        <v>7.2999999999999995E-2</v>
      </c>
      <c r="O18" s="588">
        <v>3.1E-2</v>
      </c>
      <c r="P18" s="255"/>
    </row>
    <row r="19" spans="1:16" s="255" customFormat="1" ht="14.25" customHeight="1" x14ac:dyDescent="0.2">
      <c r="C19" s="72" t="s">
        <v>96</v>
      </c>
      <c r="D19" s="72" t="s">
        <v>134</v>
      </c>
      <c r="E19" s="38"/>
      <c r="F19" s="603"/>
      <c r="G19" s="117">
        <v>29055.744657754902</v>
      </c>
      <c r="H19" s="266"/>
      <c r="I19" s="266"/>
      <c r="J19" s="212">
        <v>5.0335478782653809</v>
      </c>
      <c r="K19" s="254"/>
      <c r="L19" s="254"/>
      <c r="M19" s="41">
        <v>1414</v>
      </c>
      <c r="N19" s="126"/>
      <c r="O19" s="588"/>
    </row>
    <row r="20" spans="1:16" s="255" customFormat="1" ht="14.25" customHeight="1" x14ac:dyDescent="0.2">
      <c r="C20" s="72" t="s">
        <v>96</v>
      </c>
      <c r="D20" s="72" t="s">
        <v>135</v>
      </c>
      <c r="E20" s="38"/>
      <c r="F20" s="603"/>
      <c r="G20" s="117">
        <v>30474.079178571701</v>
      </c>
      <c r="H20" s="266"/>
      <c r="I20" s="266"/>
      <c r="J20" s="212">
        <v>5.2721805572509766</v>
      </c>
      <c r="K20" s="254"/>
      <c r="L20" s="254"/>
      <c r="M20" s="41">
        <v>1416</v>
      </c>
      <c r="N20" s="126"/>
      <c r="O20" s="588"/>
    </row>
    <row r="21" spans="1:16" ht="14.25" customHeight="1" x14ac:dyDescent="0.2">
      <c r="C21" s="72" t="s">
        <v>70</v>
      </c>
      <c r="D21" s="72" t="s">
        <v>133</v>
      </c>
      <c r="E21" s="38">
        <v>1044489.8291678429</v>
      </c>
      <c r="F21" s="603">
        <v>1043597.003102303</v>
      </c>
      <c r="G21" s="117">
        <f>'Table 2-1'!J36</f>
        <v>1100070.6595804689</v>
      </c>
      <c r="H21" s="211">
        <v>48.210623199557489</v>
      </c>
      <c r="I21" s="211">
        <v>49.606014251708977</v>
      </c>
      <c r="J21" s="212">
        <v>53.011234283447273</v>
      </c>
      <c r="K21" s="123">
        <v>7544</v>
      </c>
      <c r="L21" s="123">
        <v>6735</v>
      </c>
      <c r="M21" s="41">
        <v>5137</v>
      </c>
      <c r="N21" s="267">
        <v>6.0000000000000001E-3</v>
      </c>
      <c r="O21" s="588">
        <v>0</v>
      </c>
      <c r="P21" s="255"/>
    </row>
    <row r="22" spans="1:16" s="255" customFormat="1" ht="14.25" customHeight="1" x14ac:dyDescent="0.2">
      <c r="C22" s="72" t="s">
        <v>70</v>
      </c>
      <c r="D22" s="72" t="s">
        <v>134</v>
      </c>
      <c r="E22" s="38"/>
      <c r="F22" s="603"/>
      <c r="G22" s="117">
        <v>98996.568756818771</v>
      </c>
      <c r="H22" s="266"/>
      <c r="I22" s="266"/>
      <c r="J22" s="212">
        <v>4.7212953567504883</v>
      </c>
      <c r="K22" s="254"/>
      <c r="L22" s="254"/>
      <c r="M22" s="41">
        <v>4886</v>
      </c>
      <c r="N22" s="126"/>
      <c r="O22" s="588"/>
    </row>
    <row r="23" spans="1:16" s="255" customFormat="1" ht="14.25" customHeight="1" x14ac:dyDescent="0.2">
      <c r="C23" s="72" t="s">
        <v>70</v>
      </c>
      <c r="D23" s="72" t="s">
        <v>135</v>
      </c>
      <c r="E23" s="38"/>
      <c r="F23" s="603"/>
      <c r="G23" s="117">
        <v>98327.919843912125</v>
      </c>
      <c r="H23" s="266"/>
      <c r="I23" s="266"/>
      <c r="J23" s="212">
        <v>4.6840028762817383</v>
      </c>
      <c r="K23" s="254"/>
      <c r="L23" s="254"/>
      <c r="M23" s="41">
        <v>4892</v>
      </c>
      <c r="N23" s="126"/>
      <c r="O23" s="588"/>
    </row>
    <row r="24" spans="1:16" ht="14.25" customHeight="1" x14ac:dyDescent="0.2">
      <c r="C24" s="72" t="s">
        <v>108</v>
      </c>
      <c r="D24" s="72" t="s">
        <v>346</v>
      </c>
      <c r="E24" s="38">
        <v>170651.04216384888</v>
      </c>
      <c r="F24" s="603">
        <v>164856.56912744051</v>
      </c>
      <c r="G24" s="117">
        <f>'Table 2-1'!K36</f>
        <v>143222.45867300031</v>
      </c>
      <c r="H24" s="211">
        <v>6.2998671574354574</v>
      </c>
      <c r="I24" s="211">
        <v>6.563807487487793</v>
      </c>
      <c r="J24" s="212">
        <v>6.6486763954162598</v>
      </c>
      <c r="K24" s="123">
        <v>1368</v>
      </c>
      <c r="L24" s="123">
        <v>5047</v>
      </c>
      <c r="M24" s="41">
        <v>1174</v>
      </c>
      <c r="N24" s="267">
        <v>0.16200000000000001</v>
      </c>
      <c r="O24" s="588">
        <v>0.47599999999999998</v>
      </c>
      <c r="P24" s="255"/>
    </row>
    <row r="25" spans="1:16" x14ac:dyDescent="0.2">
      <c r="C25" s="72"/>
      <c r="D25" s="72"/>
      <c r="E25" s="74"/>
      <c r="F25" s="74"/>
      <c r="G25" s="263"/>
      <c r="H25" s="210"/>
      <c r="I25" s="210"/>
      <c r="J25" s="263"/>
      <c r="K25" s="73"/>
      <c r="L25" s="161"/>
      <c r="M25" s="250"/>
      <c r="N25" s="161"/>
    </row>
    <row r="26" spans="1:16" x14ac:dyDescent="0.2">
      <c r="I26" s="171"/>
      <c r="L26" s="171"/>
      <c r="N26" s="171"/>
    </row>
    <row r="27" spans="1:16" x14ac:dyDescent="0.2">
      <c r="C27" s="2" t="s">
        <v>291</v>
      </c>
      <c r="D27" s="72"/>
      <c r="E27" s="72"/>
      <c r="F27" s="72"/>
      <c r="H27" s="72"/>
      <c r="I27" s="171"/>
      <c r="K27" s="72"/>
      <c r="L27" s="171"/>
      <c r="N27" s="171"/>
    </row>
    <row r="28" spans="1:16" x14ac:dyDescent="0.2">
      <c r="C28" s="50" t="s">
        <v>487</v>
      </c>
      <c r="N28" s="171"/>
    </row>
    <row r="29" spans="1:16" s="255" customFormat="1" x14ac:dyDescent="0.2">
      <c r="C29" s="255" t="s">
        <v>334</v>
      </c>
    </row>
    <row r="30" spans="1:16" s="255" customFormat="1" x14ac:dyDescent="0.2">
      <c r="C30" s="255" t="s">
        <v>335</v>
      </c>
    </row>
    <row r="31" spans="1:16" s="255" customFormat="1" x14ac:dyDescent="0.2">
      <c r="C31" s="2" t="s">
        <v>110</v>
      </c>
    </row>
    <row r="32" spans="1:16" x14ac:dyDescent="0.2">
      <c r="N32" s="171"/>
    </row>
    <row r="33" spans="2:14" x14ac:dyDescent="0.2">
      <c r="C33" s="2" t="s">
        <v>75</v>
      </c>
      <c r="N33" s="171"/>
    </row>
    <row r="34" spans="2:14" s="600" customFormat="1" x14ac:dyDescent="0.2">
      <c r="C34" s="2" t="s">
        <v>388</v>
      </c>
    </row>
    <row r="35" spans="2:14" s="600" customFormat="1" x14ac:dyDescent="0.2">
      <c r="C35" s="51" t="s">
        <v>630</v>
      </c>
    </row>
    <row r="36" spans="2:14" s="255" customFormat="1" x14ac:dyDescent="0.2">
      <c r="C36" s="600" t="s">
        <v>454</v>
      </c>
    </row>
    <row r="37" spans="2:14" x14ac:dyDescent="0.2">
      <c r="C37" s="600" t="s">
        <v>511</v>
      </c>
      <c r="N37" s="171"/>
    </row>
    <row r="38" spans="2:14" s="255" customFormat="1" x14ac:dyDescent="0.2">
      <c r="C38" s="255" t="s">
        <v>636</v>
      </c>
    </row>
    <row r="39" spans="2:14" x14ac:dyDescent="0.2">
      <c r="B39" s="255"/>
      <c r="C39" s="255" t="s">
        <v>527</v>
      </c>
      <c r="N39" s="171"/>
    </row>
    <row r="40" spans="2:14" x14ac:dyDescent="0.2">
      <c r="C40" s="321"/>
      <c r="N40" s="171"/>
    </row>
    <row r="41" spans="2:14" x14ac:dyDescent="0.2">
      <c r="N41" s="171"/>
    </row>
    <row r="42" spans="2:14" x14ac:dyDescent="0.2">
      <c r="N42" s="171"/>
    </row>
    <row r="43" spans="2:14" x14ac:dyDescent="0.2">
      <c r="N43" s="171"/>
    </row>
    <row r="44" spans="2:14" x14ac:dyDescent="0.2">
      <c r="N44" s="171"/>
    </row>
  </sheetData>
  <mergeCells count="5">
    <mergeCell ref="O4:O5"/>
    <mergeCell ref="N4:N5"/>
    <mergeCell ref="E4:G4"/>
    <mergeCell ref="H4:J4"/>
    <mergeCell ref="K4:M4"/>
  </mergeCells>
  <conditionalFormatting sqref="N6:O24">
    <cfRule type="expression" dxfId="100" priority="7">
      <formula>N6&lt;0.05</formula>
    </cfRule>
  </conditionalFormatting>
  <hyperlinks>
    <hyperlink ref="A1" location="Contents!A1" display="Contents"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C10BE-1D18-42F2-8DB6-A94FD753C38E}">
  <sheetPr codeName="Sheet16"/>
  <dimension ref="A1:AG28"/>
  <sheetViews>
    <sheetView showGridLines="0" zoomScaleNormal="100" workbookViewId="0"/>
  </sheetViews>
  <sheetFormatPr defaultColWidth="9.140625" defaultRowHeight="12.75" x14ac:dyDescent="0.2"/>
  <cols>
    <col min="1" max="2" width="9.140625" style="51"/>
    <col min="3" max="3" width="32.42578125" style="51" bestFit="1" customWidth="1"/>
    <col min="4" max="12" width="10.85546875" style="255" customWidth="1"/>
    <col min="13" max="18" width="9.42578125" style="255" customWidth="1"/>
    <col min="19" max="21" width="10.28515625" style="255" customWidth="1"/>
    <col min="22" max="24" width="9.42578125" style="255" customWidth="1"/>
    <col min="25" max="25" width="14.28515625" style="142" customWidth="1"/>
    <col min="26" max="26" width="14.28515625" style="255" customWidth="1"/>
    <col min="27" max="27" width="14.28515625" style="142" customWidth="1"/>
    <col min="28" max="28" width="14.28515625" style="255" customWidth="1"/>
    <col min="29" max="29" width="14.28515625" style="142" customWidth="1"/>
    <col min="30" max="30" width="14.28515625" style="255" customWidth="1"/>
    <col min="31" max="31" width="14.28515625" style="51" customWidth="1"/>
    <col min="32" max="33" width="14.28515625" style="255" customWidth="1"/>
    <col min="34" max="36" width="14.28515625" style="51" customWidth="1"/>
    <col min="37" max="16384" width="9.140625" style="51"/>
  </cols>
  <sheetData>
    <row r="1" spans="1:33" x14ac:dyDescent="0.2">
      <c r="A1" s="86" t="s">
        <v>66</v>
      </c>
      <c r="B1" s="72"/>
      <c r="C1" s="72"/>
    </row>
    <row r="2" spans="1:33" x14ac:dyDescent="0.2">
      <c r="A2" s="72"/>
      <c r="B2" s="87" t="s">
        <v>457</v>
      </c>
      <c r="C2" s="72"/>
    </row>
    <row r="3" spans="1:33" x14ac:dyDescent="0.2">
      <c r="A3" s="72"/>
      <c r="B3" s="72" t="s">
        <v>67</v>
      </c>
      <c r="C3" s="72"/>
      <c r="Y3" s="751"/>
      <c r="Z3" s="735"/>
      <c r="AA3" s="751"/>
      <c r="AB3" s="735"/>
      <c r="AC3" s="751"/>
      <c r="AD3" s="250"/>
    </row>
    <row r="4" spans="1:33" ht="51" x14ac:dyDescent="0.2">
      <c r="A4" s="72"/>
      <c r="B4" s="72"/>
      <c r="C4" s="113"/>
      <c r="D4" s="752" t="s">
        <v>463</v>
      </c>
      <c r="E4" s="753"/>
      <c r="F4" s="754"/>
      <c r="G4" s="752" t="s">
        <v>464</v>
      </c>
      <c r="H4" s="753"/>
      <c r="I4" s="754"/>
      <c r="J4" s="752" t="s">
        <v>465</v>
      </c>
      <c r="K4" s="753"/>
      <c r="L4" s="754"/>
      <c r="M4" s="752" t="s">
        <v>458</v>
      </c>
      <c r="N4" s="753"/>
      <c r="O4" s="754"/>
      <c r="P4" s="752" t="s">
        <v>455</v>
      </c>
      <c r="Q4" s="753"/>
      <c r="R4" s="754"/>
      <c r="S4" s="752" t="s">
        <v>456</v>
      </c>
      <c r="T4" s="753"/>
      <c r="U4" s="754"/>
      <c r="V4" s="752" t="s">
        <v>74</v>
      </c>
      <c r="W4" s="753"/>
      <c r="X4" s="754"/>
      <c r="Y4" s="53" t="s">
        <v>459</v>
      </c>
      <c r="Z4" s="265" t="s">
        <v>267</v>
      </c>
      <c r="AA4" s="170" t="s">
        <v>432</v>
      </c>
      <c r="AB4" s="53" t="s">
        <v>459</v>
      </c>
      <c r="AC4" s="265" t="s">
        <v>267</v>
      </c>
      <c r="AD4" s="170" t="s">
        <v>432</v>
      </c>
    </row>
    <row r="5" spans="1:33" ht="39" customHeight="1" x14ac:dyDescent="0.2">
      <c r="A5" s="72"/>
      <c r="B5" s="72"/>
      <c r="C5" s="108"/>
      <c r="D5" s="344">
        <v>2022</v>
      </c>
      <c r="E5" s="363">
        <v>2023</v>
      </c>
      <c r="F5" s="345">
        <v>2024</v>
      </c>
      <c r="G5" s="344">
        <v>2022</v>
      </c>
      <c r="H5" s="363">
        <v>2023</v>
      </c>
      <c r="I5" s="345">
        <v>2024</v>
      </c>
      <c r="J5" s="344">
        <v>2022</v>
      </c>
      <c r="K5" s="363">
        <v>2023</v>
      </c>
      <c r="L5" s="345">
        <v>2024</v>
      </c>
      <c r="M5" s="344">
        <v>2022</v>
      </c>
      <c r="N5" s="363">
        <v>2023</v>
      </c>
      <c r="O5" s="345">
        <v>2024</v>
      </c>
      <c r="P5" s="344">
        <v>2022</v>
      </c>
      <c r="Q5" s="363">
        <v>2023</v>
      </c>
      <c r="R5" s="345">
        <v>2024</v>
      </c>
      <c r="S5" s="344">
        <v>2022</v>
      </c>
      <c r="T5" s="363">
        <v>2023</v>
      </c>
      <c r="U5" s="345">
        <v>2024</v>
      </c>
      <c r="V5" s="344">
        <v>2022</v>
      </c>
      <c r="W5" s="363">
        <v>2023</v>
      </c>
      <c r="X5" s="345">
        <v>2024</v>
      </c>
      <c r="Y5" s="739" t="s">
        <v>311</v>
      </c>
      <c r="Z5" s="750"/>
      <c r="AA5" s="750"/>
      <c r="AB5" s="739" t="s">
        <v>303</v>
      </c>
      <c r="AC5" s="750"/>
      <c r="AD5" s="750"/>
    </row>
    <row r="6" spans="1:33" x14ac:dyDescent="0.2">
      <c r="A6" s="72"/>
      <c r="B6" s="72"/>
      <c r="C6" s="17" t="s">
        <v>266</v>
      </c>
      <c r="D6" s="176">
        <v>0.1234893053770065</v>
      </c>
      <c r="E6" s="131">
        <v>0.42780929803848272</v>
      </c>
      <c r="F6" s="131">
        <v>0.31877991557121282</v>
      </c>
      <c r="G6" s="176">
        <v>2.242090225219727</v>
      </c>
      <c r="H6" s="131">
        <v>2.800513744354248</v>
      </c>
      <c r="I6" s="131">
        <v>3.3512835502624512</v>
      </c>
      <c r="J6" s="176">
        <v>31.483278274536129</v>
      </c>
      <c r="K6" s="131">
        <v>32.597629547119141</v>
      </c>
      <c r="L6" s="131">
        <v>32.627651214599609</v>
      </c>
      <c r="M6" s="335">
        <f>D6/(D6+G6+J6)</f>
        <v>3.6482562007832506E-3</v>
      </c>
      <c r="N6" s="336">
        <f t="shared" ref="N6:O12" si="0">E6/(E6+H6+K6)</f>
        <v>1.1941323736461508E-2</v>
      </c>
      <c r="O6" s="364">
        <f>F6/(F6+I6+L6)</f>
        <v>8.7823687628206248E-3</v>
      </c>
      <c r="P6" s="335">
        <f>G6/(D6+G6+J6)</f>
        <v>6.6238283079665242E-2</v>
      </c>
      <c r="Q6" s="336">
        <f t="shared" ref="Q6:R12" si="1">H6/(E6+H6+K6)</f>
        <v>7.8169972936716958E-2</v>
      </c>
      <c r="R6" s="364">
        <f t="shared" si="1"/>
        <v>9.2327673512431943E-2</v>
      </c>
      <c r="S6" s="335">
        <f>J6/(D6+G6+J6)</f>
        <v>0.93011346071955137</v>
      </c>
      <c r="T6" s="336">
        <f t="shared" ref="T6:U12" si="2">K6/(E6+H6+K6)</f>
        <v>0.90988870332682148</v>
      </c>
      <c r="U6" s="364">
        <f t="shared" si="2"/>
        <v>0.89888995772474745</v>
      </c>
      <c r="V6" s="96">
        <v>2262</v>
      </c>
      <c r="W6" s="67">
        <v>2529</v>
      </c>
      <c r="X6" s="67">
        <v>1805</v>
      </c>
      <c r="Y6" s="128">
        <v>1E-3</v>
      </c>
      <c r="Z6" s="175">
        <v>2E-3</v>
      </c>
      <c r="AA6" s="175">
        <v>4.1000000000000002E-2</v>
      </c>
      <c r="AB6" s="128">
        <v>0.32100000000000001</v>
      </c>
      <c r="AC6" s="175">
        <v>2.1999999999999999E-2</v>
      </c>
      <c r="AD6" s="175">
        <v>0.96299999999999997</v>
      </c>
    </row>
    <row r="7" spans="1:33" ht="15" x14ac:dyDescent="0.2">
      <c r="A7" s="72"/>
      <c r="B7" s="72"/>
      <c r="C7" s="108" t="s">
        <v>94</v>
      </c>
      <c r="D7" s="177">
        <v>1.0360851287841799</v>
      </c>
      <c r="E7" s="266">
        <v>1.5070639848709111</v>
      </c>
      <c r="F7" s="185">
        <v>1.8395299911499019</v>
      </c>
      <c r="G7" s="177">
        <v>23.488901138305661</v>
      </c>
      <c r="H7" s="266">
        <v>24.26418304443359</v>
      </c>
      <c r="I7" s="185">
        <v>23.58415603637695</v>
      </c>
      <c r="J7" s="177">
        <v>81.762306213378906</v>
      </c>
      <c r="K7" s="266">
        <v>79.62725830078125</v>
      </c>
      <c r="L7" s="185">
        <v>80.689521789550781</v>
      </c>
      <c r="M7" s="337">
        <f t="shared" ref="M7:M10" si="3">D7/(D7+G7+J7)</f>
        <v>9.7479680270768955E-3</v>
      </c>
      <c r="N7" s="307">
        <f t="shared" si="0"/>
        <v>1.4298722549727878E-2</v>
      </c>
      <c r="O7" s="271">
        <f t="shared" si="0"/>
        <v>1.7335542191137605E-2</v>
      </c>
      <c r="P7" s="337">
        <f t="shared" ref="P7:P12" si="4">G7/(D7+G7+J7)</f>
        <v>0.22099444430407292</v>
      </c>
      <c r="Q7" s="307">
        <f t="shared" si="1"/>
        <v>0.23021372996176101</v>
      </c>
      <c r="R7" s="271">
        <f t="shared" si="1"/>
        <v>0.22225467047450209</v>
      </c>
      <c r="S7" s="337">
        <f t="shared" ref="S7:S12" si="5">J7/(D7+G7+J7)</f>
        <v>0.76925758766885011</v>
      </c>
      <c r="T7" s="307">
        <f t="shared" si="2"/>
        <v>0.7554875474885111</v>
      </c>
      <c r="U7" s="271">
        <f t="shared" si="2"/>
        <v>0.76040978733436027</v>
      </c>
      <c r="V7" s="38">
        <v>173</v>
      </c>
      <c r="W7" s="254">
        <v>140</v>
      </c>
      <c r="X7" s="41">
        <v>93</v>
      </c>
      <c r="Y7" s="126">
        <v>0.36599999999999999</v>
      </c>
      <c r="Z7" s="361">
        <v>0.69000000000000006</v>
      </c>
      <c r="AA7" s="251">
        <v>0.51200000000000001</v>
      </c>
      <c r="AB7" s="126">
        <v>0.81300000000000006</v>
      </c>
      <c r="AC7" s="251">
        <v>0.77200000000000002</v>
      </c>
      <c r="AD7" s="251">
        <v>0.79300000000000004</v>
      </c>
      <c r="AF7" s="259"/>
      <c r="AG7" s="259"/>
    </row>
    <row r="8" spans="1:33" ht="15" x14ac:dyDescent="0.2">
      <c r="A8" s="72"/>
      <c r="B8" s="72"/>
      <c r="C8" s="108" t="s">
        <v>68</v>
      </c>
      <c r="D8" s="177">
        <v>0.1670369356870651</v>
      </c>
      <c r="E8" s="266">
        <v>0.47003403306007391</v>
      </c>
      <c r="F8" s="185">
        <v>0.37808328866958618</v>
      </c>
      <c r="G8" s="177">
        <v>3.2551894187927251</v>
      </c>
      <c r="H8" s="266">
        <v>3.6415777206420898</v>
      </c>
      <c r="I8" s="185">
        <v>4.1422309875488281</v>
      </c>
      <c r="J8" s="177">
        <v>33.879520416259773</v>
      </c>
      <c r="K8" s="266">
        <v>34.437786102294922</v>
      </c>
      <c r="L8" s="185">
        <v>34.501823425292969</v>
      </c>
      <c r="M8" s="337">
        <f t="shared" si="3"/>
        <v>4.4779923233539591E-3</v>
      </c>
      <c r="N8" s="307">
        <f t="shared" si="0"/>
        <v>1.2193031777458781E-2</v>
      </c>
      <c r="O8" s="271">
        <f t="shared" si="0"/>
        <v>9.6889435315313972E-3</v>
      </c>
      <c r="P8" s="337">
        <f t="shared" si="4"/>
        <v>8.7266407088103931E-2</v>
      </c>
      <c r="Q8" s="307">
        <f t="shared" si="1"/>
        <v>9.4465229631999909E-2</v>
      </c>
      <c r="R8" s="271">
        <f t="shared" si="1"/>
        <v>0.10615079622837766</v>
      </c>
      <c r="S8" s="337">
        <f t="shared" si="5"/>
        <v>0.90825560058854216</v>
      </c>
      <c r="T8" s="307">
        <f t="shared" si="2"/>
        <v>0.89334173859054133</v>
      </c>
      <c r="U8" s="271">
        <f t="shared" si="2"/>
        <v>0.88416026024009098</v>
      </c>
      <c r="V8" s="38">
        <v>2435</v>
      </c>
      <c r="W8" s="254">
        <v>2669</v>
      </c>
      <c r="X8" s="41">
        <v>1898</v>
      </c>
      <c r="Y8" s="126">
        <v>1E-3</v>
      </c>
      <c r="Z8" s="361">
        <v>7.6999999999999999E-2</v>
      </c>
      <c r="AA8" s="251">
        <v>0.34699999999999998</v>
      </c>
      <c r="AB8" s="126">
        <v>0.44</v>
      </c>
      <c r="AC8" s="251">
        <v>6.5000000000000002E-2</v>
      </c>
      <c r="AD8" s="251">
        <v>0.92600000000000005</v>
      </c>
      <c r="AF8" s="259"/>
      <c r="AG8" s="259"/>
    </row>
    <row r="9" spans="1:33" ht="15" x14ac:dyDescent="0.2">
      <c r="A9" s="72"/>
      <c r="B9" s="72"/>
      <c r="C9" s="108" t="s">
        <v>95</v>
      </c>
      <c r="D9" s="177">
        <v>14.26137638092041</v>
      </c>
      <c r="E9" s="266">
        <v>15.02977848052979</v>
      </c>
      <c r="F9" s="185">
        <v>16.71110916137695</v>
      </c>
      <c r="G9" s="177">
        <v>18.239919662475589</v>
      </c>
      <c r="H9" s="266">
        <v>18.690975189208981</v>
      </c>
      <c r="I9" s="185">
        <v>21.444927215576168</v>
      </c>
      <c r="J9" s="177">
        <v>30.876932144165039</v>
      </c>
      <c r="K9" s="266">
        <v>32.684036254882813</v>
      </c>
      <c r="L9" s="185">
        <v>34.563373565673828</v>
      </c>
      <c r="M9" s="337">
        <f t="shared" si="3"/>
        <v>0.22502011792938426</v>
      </c>
      <c r="N9" s="307">
        <f t="shared" si="0"/>
        <v>0.22633575827271832</v>
      </c>
      <c r="O9" s="271">
        <f t="shared" si="0"/>
        <v>0.22980259568334541</v>
      </c>
      <c r="P9" s="337">
        <f>G9/(D9+G9+J9)</f>
        <v>0.28779472358388614</v>
      </c>
      <c r="Q9" s="307">
        <f t="shared" si="1"/>
        <v>0.2814702856589979</v>
      </c>
      <c r="R9" s="271">
        <f t="shared" si="1"/>
        <v>0.29489963178325374</v>
      </c>
      <c r="S9" s="337">
        <f t="shared" si="5"/>
        <v>0.48718515848672966</v>
      </c>
      <c r="T9" s="307">
        <f t="shared" si="2"/>
        <v>0.49219395606828387</v>
      </c>
      <c r="U9" s="271">
        <f t="shared" si="2"/>
        <v>0.47529777253340078</v>
      </c>
      <c r="V9" s="38">
        <v>3676</v>
      </c>
      <c r="W9" s="254">
        <v>4273</v>
      </c>
      <c r="X9" s="41">
        <v>3433</v>
      </c>
      <c r="Y9" s="126">
        <v>2.7E-2</v>
      </c>
      <c r="Z9" s="361">
        <v>0.14000000000000001</v>
      </c>
      <c r="AA9" s="251">
        <v>0</v>
      </c>
      <c r="AB9" s="126">
        <v>0</v>
      </c>
      <c r="AC9" s="251">
        <v>0</v>
      </c>
      <c r="AD9" s="251">
        <v>0</v>
      </c>
      <c r="AF9" s="259"/>
      <c r="AG9" s="259"/>
    </row>
    <row r="10" spans="1:33" ht="15" x14ac:dyDescent="0.2">
      <c r="A10" s="72"/>
      <c r="B10" s="72"/>
      <c r="C10" s="108" t="s">
        <v>96</v>
      </c>
      <c r="D10" s="177">
        <v>2.7088289260864258</v>
      </c>
      <c r="E10" s="266">
        <v>2.7497987747192378</v>
      </c>
      <c r="F10" s="185">
        <v>3.2337687015533452</v>
      </c>
      <c r="G10" s="177">
        <v>10.509023666381839</v>
      </c>
      <c r="H10" s="266">
        <v>10.063761711120611</v>
      </c>
      <c r="I10" s="185">
        <v>11.814608573913571</v>
      </c>
      <c r="J10" s="177">
        <v>28.12940788269043</v>
      </c>
      <c r="K10" s="266">
        <v>29.463298797607418</v>
      </c>
      <c r="L10" s="185">
        <v>30.155332565307621</v>
      </c>
      <c r="M10" s="337">
        <f t="shared" si="3"/>
        <v>6.5514108914516408E-2</v>
      </c>
      <c r="N10" s="307">
        <f t="shared" si="0"/>
        <v>6.5042645582612413E-2</v>
      </c>
      <c r="O10" s="271">
        <f t="shared" si="0"/>
        <v>7.1537683808341523E-2</v>
      </c>
      <c r="P10" s="337">
        <f t="shared" si="4"/>
        <v>0.25416493246742744</v>
      </c>
      <c r="Q10" s="307">
        <f t="shared" si="1"/>
        <v>0.23804421335198125</v>
      </c>
      <c r="R10" s="271">
        <f t="shared" si="1"/>
        <v>0.26136369372180573</v>
      </c>
      <c r="S10" s="337">
        <f t="shared" si="5"/>
        <v>0.6803209586180563</v>
      </c>
      <c r="T10" s="307">
        <f t="shared" si="2"/>
        <v>0.69691314106540636</v>
      </c>
      <c r="U10" s="271">
        <f t="shared" si="2"/>
        <v>0.66709862246985274</v>
      </c>
      <c r="V10" s="38">
        <v>1879</v>
      </c>
      <c r="W10" s="254">
        <v>2151</v>
      </c>
      <c r="X10" s="41">
        <v>1540</v>
      </c>
      <c r="Y10" s="126">
        <v>0.86099999999999999</v>
      </c>
      <c r="Z10" s="361">
        <v>0.13400000000000001</v>
      </c>
      <c r="AA10" s="251">
        <v>9.0000000000000011E-3</v>
      </c>
      <c r="AB10" s="126">
        <v>7.2000000000000008E-2</v>
      </c>
      <c r="AC10" s="251">
        <v>0</v>
      </c>
      <c r="AD10" s="251">
        <v>0.20599999999999999</v>
      </c>
      <c r="AF10" s="259"/>
      <c r="AG10" s="259"/>
    </row>
    <row r="11" spans="1:33" ht="15" x14ac:dyDescent="0.2">
      <c r="C11" s="108" t="s">
        <v>70</v>
      </c>
      <c r="D11" s="177">
        <v>10.525581359863279</v>
      </c>
      <c r="E11" s="266">
        <v>11.04771900177002</v>
      </c>
      <c r="F11" s="185">
        <v>12.646064758300779</v>
      </c>
      <c r="G11" s="177">
        <v>15.836838722229</v>
      </c>
      <c r="H11" s="266">
        <v>15.957649230957029</v>
      </c>
      <c r="I11" s="185">
        <v>18.618976593017582</v>
      </c>
      <c r="J11" s="177">
        <v>30.126737594604489</v>
      </c>
      <c r="K11" s="266">
        <v>31.59377288818359</v>
      </c>
      <c r="L11" s="185">
        <v>33.243949890136719</v>
      </c>
      <c r="M11" s="337">
        <f>D11/(D11+G11+J11)</f>
        <v>0.18632923188736719</v>
      </c>
      <c r="N11" s="307">
        <f t="shared" si="0"/>
        <v>0.18853039123857956</v>
      </c>
      <c r="O11" s="271">
        <f t="shared" si="0"/>
        <v>0.1960356923109674</v>
      </c>
      <c r="P11" s="337">
        <f t="shared" si="4"/>
        <v>0.28035182986561163</v>
      </c>
      <c r="Q11" s="307">
        <f t="shared" si="1"/>
        <v>0.27231882457169099</v>
      </c>
      <c r="R11" s="271">
        <f t="shared" si="1"/>
        <v>0.28862606955559655</v>
      </c>
      <c r="S11" s="337">
        <f t="shared" si="5"/>
        <v>0.53331893824702126</v>
      </c>
      <c r="T11" s="307">
        <f t="shared" si="2"/>
        <v>0.53915078418972939</v>
      </c>
      <c r="U11" s="271">
        <f t="shared" si="2"/>
        <v>0.51533823813343604</v>
      </c>
      <c r="V11" s="38">
        <v>5865</v>
      </c>
      <c r="W11" s="254">
        <v>6784</v>
      </c>
      <c r="X11" s="41">
        <v>5252</v>
      </c>
      <c r="Y11" s="126">
        <v>4.3999999999999997E-2</v>
      </c>
      <c r="Z11" s="361">
        <v>0.60199999999999998</v>
      </c>
      <c r="AA11" s="251">
        <v>0</v>
      </c>
      <c r="AB11" s="126">
        <v>0</v>
      </c>
      <c r="AC11" s="251">
        <v>0</v>
      </c>
      <c r="AD11" s="251">
        <v>0</v>
      </c>
      <c r="AF11" s="259"/>
      <c r="AG11" s="259"/>
    </row>
    <row r="12" spans="1:33" ht="15" x14ac:dyDescent="0.2">
      <c r="C12" s="108" t="s">
        <v>108</v>
      </c>
      <c r="D12" s="177">
        <v>1.476318836212158</v>
      </c>
      <c r="E12" s="266">
        <v>1.72515857219696</v>
      </c>
      <c r="F12" s="185">
        <v>1.6328167915344241</v>
      </c>
      <c r="G12" s="177">
        <v>1.438672661781311</v>
      </c>
      <c r="H12" s="266">
        <v>1.763067483901978</v>
      </c>
      <c r="I12" s="185">
        <v>1.9129258394241331</v>
      </c>
      <c r="J12" s="177">
        <v>1.84746241569519</v>
      </c>
      <c r="K12" s="266">
        <v>2.202814102172852</v>
      </c>
      <c r="L12" s="185">
        <v>2.1589913368225102</v>
      </c>
      <c r="M12" s="337">
        <f>D12/(D12+G12+J12)</f>
        <v>0.30999120683746539</v>
      </c>
      <c r="N12" s="307">
        <f t="shared" si="0"/>
        <v>0.30313589857374029</v>
      </c>
      <c r="O12" s="271">
        <f t="shared" si="0"/>
        <v>0.28622137346915233</v>
      </c>
      <c r="P12" s="337">
        <f t="shared" si="4"/>
        <v>0.30208642180161638</v>
      </c>
      <c r="Q12" s="307">
        <f t="shared" si="1"/>
        <v>0.30979705552409464</v>
      </c>
      <c r="R12" s="271">
        <f t="shared" si="1"/>
        <v>0.33532253216852309</v>
      </c>
      <c r="S12" s="337">
        <f t="shared" si="5"/>
        <v>0.38792237136091812</v>
      </c>
      <c r="T12" s="307">
        <f t="shared" si="2"/>
        <v>0.38706704590216517</v>
      </c>
      <c r="U12" s="271">
        <f t="shared" si="2"/>
        <v>0.37845609436232464</v>
      </c>
      <c r="V12" s="38">
        <v>1420</v>
      </c>
      <c r="W12" s="254">
        <v>5114</v>
      </c>
      <c r="X12" s="41">
        <v>4561</v>
      </c>
      <c r="Y12" s="126">
        <v>0</v>
      </c>
      <c r="Z12" s="361">
        <v>0</v>
      </c>
      <c r="AA12" s="251">
        <v>0</v>
      </c>
      <c r="AB12" s="126">
        <v>9.0000000000000011E-3</v>
      </c>
      <c r="AC12" s="251">
        <v>0</v>
      </c>
      <c r="AD12" s="251">
        <v>0.36699999999999999</v>
      </c>
      <c r="AF12" s="259"/>
      <c r="AG12" s="259"/>
    </row>
    <row r="13" spans="1:33" ht="15" x14ac:dyDescent="0.2">
      <c r="C13" s="72"/>
      <c r="D13" s="266"/>
      <c r="E13" s="266"/>
      <c r="F13" s="266"/>
      <c r="G13" s="266"/>
      <c r="H13" s="266"/>
      <c r="I13" s="266"/>
      <c r="J13" s="266"/>
      <c r="K13" s="266"/>
      <c r="L13" s="266"/>
      <c r="M13" s="266"/>
      <c r="N13" s="266"/>
      <c r="O13" s="266"/>
      <c r="P13" s="266"/>
      <c r="Q13" s="266"/>
      <c r="R13" s="266"/>
      <c r="S13" s="266"/>
      <c r="T13" s="266"/>
      <c r="U13" s="266"/>
      <c r="V13" s="266"/>
      <c r="W13" s="266"/>
      <c r="X13" s="266"/>
      <c r="Y13" s="179"/>
      <c r="Z13" s="275"/>
      <c r="AA13" s="179"/>
      <c r="AB13" s="275"/>
      <c r="AC13" s="179"/>
      <c r="AD13" s="275"/>
      <c r="AF13" s="259"/>
      <c r="AG13" s="259"/>
    </row>
    <row r="14" spans="1:33" ht="15" x14ac:dyDescent="0.2">
      <c r="AF14" s="259"/>
      <c r="AG14" s="259"/>
    </row>
    <row r="15" spans="1:33" x14ac:dyDescent="0.2">
      <c r="C15" s="2" t="s">
        <v>460</v>
      </c>
    </row>
    <row r="16" spans="1:33" x14ac:dyDescent="0.2">
      <c r="C16" s="2" t="s">
        <v>110</v>
      </c>
    </row>
    <row r="18" spans="2:3" s="600" customFormat="1" x14ac:dyDescent="0.2">
      <c r="C18" s="600" t="s">
        <v>75</v>
      </c>
    </row>
    <row r="19" spans="2:3" ht="15" x14ac:dyDescent="0.2">
      <c r="B19" s="259"/>
      <c r="C19" s="2" t="s">
        <v>388</v>
      </c>
    </row>
    <row r="20" spans="2:3" x14ac:dyDescent="0.2">
      <c r="C20" s="51" t="s">
        <v>669</v>
      </c>
    </row>
    <row r="21" spans="2:3" x14ac:dyDescent="0.2">
      <c r="C21" s="322"/>
    </row>
    <row r="22" spans="2:3" x14ac:dyDescent="0.2">
      <c r="C22" s="322"/>
    </row>
    <row r="23" spans="2:3" x14ac:dyDescent="0.2">
      <c r="C23" s="322"/>
    </row>
    <row r="24" spans="2:3" x14ac:dyDescent="0.2">
      <c r="C24" s="322"/>
    </row>
    <row r="28" spans="2:3" x14ac:dyDescent="0.2">
      <c r="C28" s="255"/>
    </row>
  </sheetData>
  <mergeCells count="10">
    <mergeCell ref="Y5:AA5"/>
    <mergeCell ref="AB5:AD5"/>
    <mergeCell ref="Y3:AC3"/>
    <mergeCell ref="D4:F4"/>
    <mergeCell ref="G4:I4"/>
    <mergeCell ref="J4:L4"/>
    <mergeCell ref="V4:X4"/>
    <mergeCell ref="M4:O4"/>
    <mergeCell ref="P4:R4"/>
    <mergeCell ref="S4:U4"/>
  </mergeCells>
  <conditionalFormatting sqref="B19">
    <cfRule type="cellIs" dxfId="99" priority="6" operator="equal">
      <formula>"Err"</formula>
    </cfRule>
    <cfRule type="cellIs" dxfId="98" priority="7" operator="equal">
      <formula>"OK"</formula>
    </cfRule>
  </conditionalFormatting>
  <conditionalFormatting sqref="Y6:AD12">
    <cfRule type="cellIs" dxfId="97" priority="5" operator="between">
      <formula>0</formula>
      <formula>0.05</formula>
    </cfRule>
  </conditionalFormatting>
  <conditionalFormatting sqref="AF7:AG14">
    <cfRule type="cellIs" dxfId="96" priority="3" operator="equal">
      <formula>"Err"</formula>
    </cfRule>
    <cfRule type="cellIs" dxfId="95" priority="4" operator="equal">
      <formula>"OK"</formula>
    </cfRule>
  </conditionalFormatting>
  <hyperlinks>
    <hyperlink ref="A1" location="Contents!A1" display="Contents"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F8F96-CC7C-499D-B89E-4313A402A0E5}">
  <sheetPr codeName="Sheet19"/>
  <dimension ref="A1:U48"/>
  <sheetViews>
    <sheetView workbookViewId="0"/>
  </sheetViews>
  <sheetFormatPr defaultColWidth="9.140625" defaultRowHeight="15" x14ac:dyDescent="0.25"/>
  <cols>
    <col min="1" max="2" width="9.140625" style="1"/>
    <col min="3" max="3" width="27.7109375" style="1" customWidth="1"/>
    <col min="4" max="18" width="9.140625" style="1"/>
    <col min="19" max="19" width="20.28515625" style="698" customWidth="1"/>
    <col min="20" max="16384" width="9.140625" style="1"/>
  </cols>
  <sheetData>
    <row r="1" spans="1:21" x14ac:dyDescent="0.25">
      <c r="A1" s="86" t="s">
        <v>66</v>
      </c>
      <c r="B1" s="2"/>
      <c r="C1" s="2"/>
      <c r="D1" s="2"/>
      <c r="E1" s="2"/>
      <c r="F1" s="2"/>
      <c r="G1" s="2"/>
      <c r="H1" s="2"/>
      <c r="I1" s="2"/>
      <c r="J1" s="2"/>
      <c r="K1" s="2"/>
      <c r="L1" s="2"/>
      <c r="M1" s="2"/>
      <c r="N1" s="2"/>
      <c r="O1" s="2"/>
      <c r="P1" s="2"/>
      <c r="Q1" s="2"/>
      <c r="R1" s="2"/>
      <c r="S1" s="22"/>
      <c r="T1" s="2"/>
      <c r="U1" s="2"/>
    </row>
    <row r="2" spans="1:21" x14ac:dyDescent="0.25">
      <c r="A2" s="2"/>
      <c r="B2" s="4" t="s">
        <v>462</v>
      </c>
      <c r="C2" s="2"/>
      <c r="D2" s="2"/>
      <c r="E2" s="2"/>
      <c r="F2" s="2"/>
      <c r="G2" s="2"/>
      <c r="H2" s="2"/>
      <c r="I2" s="2"/>
      <c r="J2" s="2"/>
      <c r="K2" s="2"/>
      <c r="L2" s="2"/>
      <c r="M2" s="2"/>
      <c r="N2" s="2"/>
      <c r="O2" s="2"/>
      <c r="P2" s="2"/>
      <c r="Q2" s="2"/>
      <c r="R2" s="2"/>
      <c r="S2" s="22"/>
      <c r="T2" s="2"/>
      <c r="U2" s="2"/>
    </row>
    <row r="3" spans="1:21" x14ac:dyDescent="0.25">
      <c r="A3" s="2"/>
      <c r="B3" s="2" t="s">
        <v>67</v>
      </c>
      <c r="C3" s="2"/>
      <c r="D3" s="2"/>
      <c r="E3" s="2"/>
      <c r="F3" s="2"/>
      <c r="G3" s="2"/>
      <c r="H3" s="2"/>
      <c r="I3" s="2"/>
      <c r="J3" s="2"/>
      <c r="K3" s="2"/>
      <c r="L3" s="2"/>
      <c r="M3" s="2"/>
      <c r="N3" s="2"/>
      <c r="O3" s="2"/>
      <c r="P3" s="2"/>
      <c r="Q3" s="2"/>
      <c r="R3" s="2"/>
      <c r="T3" s="2"/>
      <c r="U3" s="2"/>
    </row>
    <row r="4" spans="1:21" ht="26.1" customHeight="1" x14ac:dyDescent="0.25">
      <c r="A4" s="2"/>
      <c r="B4" s="2"/>
      <c r="C4" s="9"/>
      <c r="D4" s="739" t="s">
        <v>461</v>
      </c>
      <c r="E4" s="755"/>
      <c r="F4" s="755"/>
      <c r="G4" s="755"/>
      <c r="H4" s="740"/>
      <c r="I4" s="739" t="s">
        <v>474</v>
      </c>
      <c r="J4" s="755"/>
      <c r="K4" s="755"/>
      <c r="L4" s="755"/>
      <c r="M4" s="740"/>
      <c r="N4" s="739" t="s">
        <v>74</v>
      </c>
      <c r="O4" s="755"/>
      <c r="P4" s="755"/>
      <c r="Q4" s="755"/>
      <c r="R4" s="740"/>
      <c r="S4" s="625" t="s">
        <v>474</v>
      </c>
      <c r="T4" s="2"/>
      <c r="U4" s="2"/>
    </row>
    <row r="5" spans="1:21" x14ac:dyDescent="0.25">
      <c r="A5" s="2"/>
      <c r="B5" s="2"/>
      <c r="C5" s="9"/>
      <c r="D5" s="16"/>
      <c r="E5" s="626"/>
      <c r="F5" s="626"/>
      <c r="G5" s="626"/>
      <c r="H5" s="117"/>
      <c r="I5" s="16"/>
      <c r="J5" s="626"/>
      <c r="K5" s="626"/>
      <c r="L5" s="626"/>
      <c r="M5" s="25"/>
      <c r="N5" s="16"/>
      <c r="O5" s="626"/>
      <c r="P5" s="626"/>
      <c r="Q5" s="626"/>
      <c r="R5" s="25"/>
      <c r="T5" s="2"/>
      <c r="U5" s="2"/>
    </row>
    <row r="6" spans="1:21" ht="23.1" customHeight="1" x14ac:dyDescent="0.25">
      <c r="A6" s="2"/>
      <c r="B6" s="2"/>
      <c r="C6" s="5"/>
      <c r="D6" s="30">
        <v>2019</v>
      </c>
      <c r="E6" s="29">
        <v>2021</v>
      </c>
      <c r="F6" s="29">
        <v>2022</v>
      </c>
      <c r="G6" s="29">
        <v>2023</v>
      </c>
      <c r="H6" s="27">
        <v>2024</v>
      </c>
      <c r="I6" s="30">
        <v>2019</v>
      </c>
      <c r="J6" s="29">
        <v>2021</v>
      </c>
      <c r="K6" s="29">
        <v>2022</v>
      </c>
      <c r="L6" s="29">
        <v>2023</v>
      </c>
      <c r="M6" s="27">
        <v>2024</v>
      </c>
      <c r="N6" s="30">
        <v>2019</v>
      </c>
      <c r="O6" s="29">
        <v>2021</v>
      </c>
      <c r="P6" s="29">
        <v>2022</v>
      </c>
      <c r="Q6" s="29">
        <v>2023</v>
      </c>
      <c r="R6" s="27">
        <v>2024</v>
      </c>
      <c r="S6" s="625" t="s">
        <v>303</v>
      </c>
      <c r="T6" s="2"/>
      <c r="U6" s="2"/>
    </row>
    <row r="7" spans="1:21" x14ac:dyDescent="0.25">
      <c r="A7" s="2"/>
      <c r="B7" s="2"/>
      <c r="C7" s="2" t="s">
        <v>266</v>
      </c>
      <c r="D7" s="18">
        <v>122096</v>
      </c>
      <c r="E7" s="445">
        <v>137549</v>
      </c>
      <c r="F7" s="459">
        <v>138672.390625</v>
      </c>
      <c r="G7" s="459" t="s">
        <v>514</v>
      </c>
      <c r="H7" s="117">
        <v>147348</v>
      </c>
      <c r="I7" s="55">
        <v>21</v>
      </c>
      <c r="J7" s="459">
        <v>20</v>
      </c>
      <c r="K7" s="461">
        <v>19.987789154052734</v>
      </c>
      <c r="L7" s="461" t="s">
        <v>514</v>
      </c>
      <c r="M7" s="212">
        <v>19.483465194702148</v>
      </c>
      <c r="N7" s="18">
        <v>1449</v>
      </c>
      <c r="O7" s="445">
        <v>1778</v>
      </c>
      <c r="P7" s="445">
        <v>1694</v>
      </c>
      <c r="Q7" s="445" t="s">
        <v>514</v>
      </c>
      <c r="R7" s="117">
        <v>1278</v>
      </c>
      <c r="S7" s="175" t="s">
        <v>514</v>
      </c>
      <c r="T7" s="2"/>
      <c r="U7" s="2"/>
    </row>
    <row r="8" spans="1:21" x14ac:dyDescent="0.25">
      <c r="A8" s="2"/>
      <c r="B8" s="2"/>
      <c r="C8" s="2" t="s">
        <v>94</v>
      </c>
      <c r="D8" s="18">
        <v>13110</v>
      </c>
      <c r="E8" s="445">
        <v>15452</v>
      </c>
      <c r="F8" s="459">
        <v>17577.77734375</v>
      </c>
      <c r="G8" s="459" t="s">
        <v>514</v>
      </c>
      <c r="H8" s="117">
        <v>13481.1259765625</v>
      </c>
      <c r="I8" s="55">
        <v>45</v>
      </c>
      <c r="J8" s="459">
        <v>48</v>
      </c>
      <c r="K8" s="461">
        <v>52.248455047607422</v>
      </c>
      <c r="L8" s="461" t="s">
        <v>514</v>
      </c>
      <c r="M8" s="212">
        <v>41.739948272705078</v>
      </c>
      <c r="N8" s="18">
        <v>162</v>
      </c>
      <c r="O8" s="445">
        <v>191</v>
      </c>
      <c r="P8" s="445">
        <v>152</v>
      </c>
      <c r="Q8" s="445" t="s">
        <v>514</v>
      </c>
      <c r="R8" s="117">
        <v>80</v>
      </c>
      <c r="S8" s="443" t="s">
        <v>514</v>
      </c>
      <c r="T8" s="2"/>
      <c r="U8" s="2"/>
    </row>
    <row r="9" spans="1:21" x14ac:dyDescent="0.25">
      <c r="A9" s="2"/>
      <c r="B9" s="2"/>
      <c r="C9" s="2" t="s">
        <v>68</v>
      </c>
      <c r="D9" s="18">
        <v>135206</v>
      </c>
      <c r="E9" s="445">
        <v>153001</v>
      </c>
      <c r="F9" s="459">
        <v>156250.171875</v>
      </c>
      <c r="G9" s="459" t="s">
        <v>514</v>
      </c>
      <c r="H9" s="117">
        <v>160829.125</v>
      </c>
      <c r="I9" s="55">
        <v>22</v>
      </c>
      <c r="J9" s="459">
        <v>21</v>
      </c>
      <c r="K9" s="461">
        <v>21.479804992675781</v>
      </c>
      <c r="L9" s="461" t="s">
        <v>514</v>
      </c>
      <c r="M9" s="212">
        <v>20.395036697387699</v>
      </c>
      <c r="N9" s="18">
        <v>1611</v>
      </c>
      <c r="O9" s="445">
        <v>1969</v>
      </c>
      <c r="P9" s="445">
        <v>1846</v>
      </c>
      <c r="Q9" s="445" t="s">
        <v>514</v>
      </c>
      <c r="R9" s="117">
        <v>1358</v>
      </c>
      <c r="S9" s="443" t="s">
        <v>514</v>
      </c>
      <c r="T9" s="2"/>
      <c r="U9" s="2"/>
    </row>
    <row r="10" spans="1:21" x14ac:dyDescent="0.25">
      <c r="A10" s="2"/>
      <c r="B10" s="2"/>
      <c r="C10" s="2" t="s">
        <v>95</v>
      </c>
      <c r="D10" s="18">
        <v>369171</v>
      </c>
      <c r="E10" s="445">
        <v>377296</v>
      </c>
      <c r="F10" s="459">
        <v>423732.4375</v>
      </c>
      <c r="G10" s="459">
        <v>464708.28125</v>
      </c>
      <c r="H10" s="117">
        <v>474867.1875</v>
      </c>
      <c r="I10" s="55">
        <v>34</v>
      </c>
      <c r="J10" s="459">
        <v>34</v>
      </c>
      <c r="K10" s="461">
        <v>36.06207275390625</v>
      </c>
      <c r="L10" s="461">
        <v>37.553604125976563</v>
      </c>
      <c r="M10" s="212">
        <v>37.278526306152337</v>
      </c>
      <c r="N10" s="18">
        <v>2940</v>
      </c>
      <c r="O10" s="445">
        <v>3070</v>
      </c>
      <c r="P10" s="445">
        <v>3099</v>
      </c>
      <c r="Q10" s="445">
        <v>2943</v>
      </c>
      <c r="R10" s="117">
        <v>2912</v>
      </c>
      <c r="S10" s="443">
        <v>0.64600000000000002</v>
      </c>
      <c r="T10" s="2"/>
      <c r="U10" s="2"/>
    </row>
    <row r="11" spans="1:21" x14ac:dyDescent="0.25">
      <c r="A11" s="2"/>
      <c r="B11" s="2"/>
      <c r="C11" s="2" t="s">
        <v>96</v>
      </c>
      <c r="D11" s="18">
        <v>114437</v>
      </c>
      <c r="E11" s="445">
        <v>112318</v>
      </c>
      <c r="F11" s="459">
        <v>109038.015625</v>
      </c>
      <c r="G11" s="459">
        <v>104104.3125</v>
      </c>
      <c r="H11" s="117">
        <v>114119.5390625</v>
      </c>
      <c r="I11" s="55">
        <v>24</v>
      </c>
      <c r="J11" s="459">
        <v>24</v>
      </c>
      <c r="K11" s="461">
        <v>24.499111175537109</v>
      </c>
      <c r="L11" s="461">
        <v>24.83964920043945</v>
      </c>
      <c r="M11" s="212">
        <v>23.37080001831055</v>
      </c>
      <c r="N11" s="18">
        <v>1377</v>
      </c>
      <c r="O11" s="445">
        <v>1373</v>
      </c>
      <c r="P11" s="445">
        <v>1272</v>
      </c>
      <c r="Q11" s="445">
        <v>1054</v>
      </c>
      <c r="R11" s="117">
        <v>1197</v>
      </c>
      <c r="S11" s="443">
        <v>3.5999999999999997E-2</v>
      </c>
      <c r="T11" s="2"/>
      <c r="U11" s="2"/>
    </row>
    <row r="12" spans="1:21" x14ac:dyDescent="0.25">
      <c r="A12" s="2"/>
      <c r="B12" s="2"/>
      <c r="C12" s="2" t="s">
        <v>70</v>
      </c>
      <c r="D12" s="18">
        <v>502386</v>
      </c>
      <c r="E12" s="445">
        <v>507296</v>
      </c>
      <c r="F12" s="459">
        <v>562709.5</v>
      </c>
      <c r="G12" s="459">
        <v>597888.8125</v>
      </c>
      <c r="H12" s="117">
        <v>618203.0625</v>
      </c>
      <c r="I12" s="55">
        <v>31</v>
      </c>
      <c r="J12" s="459">
        <v>31</v>
      </c>
      <c r="K12" s="461">
        <v>32.943023681640625</v>
      </c>
      <c r="L12" s="461">
        <v>34.375160217285163</v>
      </c>
      <c r="M12" s="212">
        <v>33.350990295410163</v>
      </c>
      <c r="N12" s="18">
        <v>4472</v>
      </c>
      <c r="O12" s="445">
        <v>4588</v>
      </c>
      <c r="P12" s="445">
        <v>4616</v>
      </c>
      <c r="Q12" s="445">
        <v>4203</v>
      </c>
      <c r="R12" s="117">
        <v>4323</v>
      </c>
      <c r="S12" s="443">
        <v>3.3000000000000002E-2</v>
      </c>
      <c r="T12" s="2"/>
      <c r="U12" s="2"/>
    </row>
    <row r="13" spans="1:21" x14ac:dyDescent="0.25">
      <c r="A13" s="2"/>
      <c r="B13" s="2"/>
      <c r="C13" s="2" t="s">
        <v>72</v>
      </c>
      <c r="D13" s="18">
        <v>91340</v>
      </c>
      <c r="E13" s="445">
        <v>79137</v>
      </c>
      <c r="F13" s="459">
        <v>83781.8359375</v>
      </c>
      <c r="G13" s="459">
        <v>86385.2265625</v>
      </c>
      <c r="H13" s="117">
        <v>78134.1328125</v>
      </c>
      <c r="I13" s="55">
        <v>3</v>
      </c>
      <c r="J13" s="459">
        <v>3</v>
      </c>
      <c r="K13" s="461">
        <v>3.077383279800415</v>
      </c>
      <c r="L13" s="461">
        <v>3.476129293441772</v>
      </c>
      <c r="M13" s="212">
        <v>3.5433709621429439</v>
      </c>
      <c r="N13" s="18">
        <v>1628</v>
      </c>
      <c r="O13" s="445">
        <v>1545</v>
      </c>
      <c r="P13" s="445">
        <v>1368</v>
      </c>
      <c r="Q13" s="445">
        <v>1287</v>
      </c>
      <c r="R13" s="117">
        <v>1202</v>
      </c>
      <c r="S13" s="443">
        <v>0.54400000000000004</v>
      </c>
      <c r="T13" s="2"/>
      <c r="U13" s="2"/>
    </row>
    <row r="14" spans="1:21" x14ac:dyDescent="0.25">
      <c r="A14" s="2"/>
      <c r="B14" s="2"/>
      <c r="C14" s="2"/>
      <c r="D14" s="2"/>
      <c r="E14" s="158"/>
      <c r="F14" s="156"/>
      <c r="G14" s="156"/>
      <c r="H14" s="2"/>
      <c r="I14" s="2"/>
      <c r="J14" s="2"/>
      <c r="K14" s="2"/>
      <c r="L14" s="2"/>
      <c r="M14" s="2"/>
      <c r="N14" s="2"/>
      <c r="O14" s="2"/>
      <c r="P14" s="2"/>
      <c r="Q14" s="2"/>
      <c r="R14" s="22"/>
      <c r="S14" s="22"/>
      <c r="T14" s="2"/>
      <c r="U14" s="2"/>
    </row>
    <row r="15" spans="1:21" x14ac:dyDescent="0.25">
      <c r="A15" s="2"/>
      <c r="B15" s="2"/>
      <c r="C15" s="2" t="s">
        <v>488</v>
      </c>
      <c r="D15" s="2"/>
      <c r="E15" s="2"/>
      <c r="F15" s="2"/>
      <c r="G15" s="2"/>
      <c r="H15" s="2"/>
      <c r="I15" s="2"/>
      <c r="J15" s="2"/>
      <c r="K15" s="2"/>
      <c r="L15" s="2"/>
      <c r="M15" s="2"/>
      <c r="N15" s="2"/>
      <c r="O15" s="2"/>
      <c r="P15" s="2"/>
      <c r="Q15" s="2"/>
      <c r="R15" s="2"/>
      <c r="S15" s="22"/>
      <c r="T15" s="2"/>
      <c r="U15" s="2"/>
    </row>
    <row r="16" spans="1:21" x14ac:dyDescent="0.25">
      <c r="A16" s="2"/>
      <c r="B16" s="2"/>
      <c r="C16" s="2" t="s">
        <v>489</v>
      </c>
      <c r="D16" s="2"/>
      <c r="E16" s="2"/>
      <c r="F16" s="2"/>
      <c r="G16" s="2"/>
      <c r="H16" s="2"/>
      <c r="I16" s="2"/>
      <c r="J16" s="2"/>
      <c r="K16" s="2"/>
      <c r="L16" s="2"/>
      <c r="M16" s="2"/>
      <c r="N16" s="2"/>
      <c r="O16" s="2"/>
      <c r="P16" s="2"/>
      <c r="Q16" s="2"/>
      <c r="R16" s="2"/>
      <c r="S16" s="22"/>
      <c r="T16" s="2"/>
      <c r="U16" s="2"/>
    </row>
    <row r="17" spans="1:21" x14ac:dyDescent="0.25">
      <c r="A17" s="2"/>
      <c r="B17" s="2"/>
      <c r="C17" s="2" t="s">
        <v>490</v>
      </c>
      <c r="D17" s="2"/>
      <c r="E17" s="2"/>
      <c r="F17" s="2"/>
      <c r="G17" s="2"/>
      <c r="H17" s="2"/>
      <c r="I17" s="2"/>
      <c r="J17" s="2"/>
      <c r="K17" s="2"/>
      <c r="L17" s="2"/>
      <c r="M17" s="2"/>
      <c r="N17" s="2"/>
      <c r="O17" s="2"/>
      <c r="P17" s="2"/>
      <c r="Q17" s="2"/>
      <c r="R17" s="2"/>
      <c r="S17" s="22"/>
      <c r="T17" s="2"/>
      <c r="U17" s="2"/>
    </row>
    <row r="18" spans="1:21" x14ac:dyDescent="0.25">
      <c r="A18" s="2"/>
      <c r="B18" s="2"/>
      <c r="C18" s="2" t="s">
        <v>491</v>
      </c>
      <c r="D18" s="2"/>
      <c r="E18" s="2"/>
      <c r="F18" s="2"/>
      <c r="G18" s="2"/>
      <c r="H18" s="2"/>
      <c r="I18" s="2"/>
      <c r="J18" s="2"/>
      <c r="K18" s="2"/>
      <c r="L18" s="2"/>
      <c r="M18" s="2"/>
      <c r="N18" s="2"/>
      <c r="O18" s="2"/>
      <c r="P18" s="2"/>
      <c r="Q18" s="2"/>
      <c r="R18" s="2"/>
      <c r="S18" s="22"/>
      <c r="T18" s="2"/>
      <c r="U18" s="2"/>
    </row>
    <row r="19" spans="1:21" x14ac:dyDescent="0.25">
      <c r="A19" s="2"/>
      <c r="B19" s="2"/>
      <c r="C19" s="2" t="s">
        <v>639</v>
      </c>
      <c r="D19" s="2"/>
      <c r="E19" s="2"/>
      <c r="F19" s="2"/>
      <c r="G19" s="2"/>
      <c r="H19" s="2"/>
      <c r="I19" s="2"/>
      <c r="J19" s="2"/>
      <c r="K19" s="2"/>
      <c r="L19" s="2"/>
      <c r="M19" s="2"/>
      <c r="N19" s="2"/>
      <c r="O19" s="2"/>
      <c r="P19" s="2"/>
      <c r="Q19" s="2"/>
      <c r="R19" s="2"/>
      <c r="S19" s="22"/>
      <c r="T19" s="2"/>
      <c r="U19" s="2"/>
    </row>
    <row r="20" spans="1:21" x14ac:dyDescent="0.25">
      <c r="A20" s="2"/>
      <c r="B20" s="2"/>
      <c r="C20" s="2"/>
      <c r="D20" s="2"/>
      <c r="E20" s="2"/>
      <c r="F20" s="2"/>
      <c r="G20" s="2"/>
      <c r="H20" s="2"/>
      <c r="I20" s="2"/>
      <c r="J20" s="2"/>
      <c r="K20" s="2"/>
      <c r="L20" s="2"/>
      <c r="M20" s="2"/>
      <c r="N20" s="2"/>
      <c r="O20" s="2"/>
      <c r="P20" s="2"/>
      <c r="Q20" s="2"/>
      <c r="R20" s="2"/>
      <c r="S20" s="22"/>
      <c r="T20" s="2"/>
      <c r="U20" s="2"/>
    </row>
    <row r="21" spans="1:21" x14ac:dyDescent="0.25">
      <c r="A21" s="2"/>
      <c r="B21" s="2"/>
      <c r="C21" s="2" t="s">
        <v>75</v>
      </c>
      <c r="D21" s="2"/>
      <c r="E21" s="2"/>
      <c r="F21" s="2"/>
      <c r="G21" s="2"/>
      <c r="H21" s="2"/>
      <c r="I21" s="2"/>
      <c r="J21" s="2"/>
      <c r="K21" s="2"/>
      <c r="L21" s="2"/>
      <c r="M21" s="2"/>
      <c r="N21" s="2"/>
      <c r="O21" s="2"/>
      <c r="P21" s="2"/>
      <c r="Q21" s="2"/>
      <c r="R21" s="2"/>
      <c r="S21" s="22"/>
      <c r="T21" s="2"/>
      <c r="U21" s="2"/>
    </row>
    <row r="22" spans="1:21" x14ac:dyDescent="0.25">
      <c r="A22" s="2"/>
      <c r="B22" s="2"/>
      <c r="C22" s="2" t="s">
        <v>388</v>
      </c>
      <c r="D22" s="2"/>
      <c r="E22" s="2"/>
      <c r="F22" s="2"/>
      <c r="G22" s="2"/>
      <c r="H22" s="2"/>
      <c r="I22" s="2"/>
      <c r="J22" s="2"/>
      <c r="K22" s="2"/>
      <c r="L22" s="2"/>
      <c r="M22" s="2"/>
      <c r="N22" s="2"/>
      <c r="O22" s="2"/>
      <c r="P22" s="2"/>
      <c r="Q22" s="2"/>
      <c r="R22" s="2"/>
      <c r="S22" s="22"/>
      <c r="T22" s="2"/>
      <c r="U22" s="2"/>
    </row>
    <row r="23" spans="1:21" x14ac:dyDescent="0.25">
      <c r="A23" s="2"/>
      <c r="B23" s="2"/>
      <c r="C23" s="2" t="s">
        <v>631</v>
      </c>
      <c r="D23" s="2"/>
      <c r="E23" s="2"/>
      <c r="F23" s="2"/>
      <c r="G23" s="2"/>
      <c r="H23" s="2"/>
      <c r="I23" s="2"/>
      <c r="J23" s="2"/>
      <c r="K23" s="2"/>
      <c r="L23" s="2"/>
      <c r="M23" s="2"/>
      <c r="N23" s="2"/>
      <c r="O23" s="2"/>
      <c r="P23" s="2"/>
      <c r="Q23" s="2"/>
      <c r="R23" s="2"/>
      <c r="S23" s="22"/>
      <c r="T23" s="2"/>
      <c r="U23" s="2"/>
    </row>
    <row r="24" spans="1:21" x14ac:dyDescent="0.25">
      <c r="A24" s="2"/>
      <c r="B24" s="2"/>
      <c r="C24" s="2" t="s">
        <v>479</v>
      </c>
      <c r="D24" s="2"/>
      <c r="E24" s="2"/>
      <c r="F24" s="2"/>
      <c r="G24" s="2"/>
      <c r="H24" s="2"/>
      <c r="I24" s="2"/>
      <c r="J24" s="2"/>
      <c r="K24" s="2"/>
      <c r="L24" s="2"/>
      <c r="M24" s="2"/>
      <c r="N24" s="2"/>
      <c r="O24" s="2"/>
      <c r="P24" s="2"/>
      <c r="Q24" s="2"/>
      <c r="R24" s="2"/>
      <c r="S24" s="22"/>
      <c r="T24" s="2"/>
      <c r="U24" s="2"/>
    </row>
    <row r="25" spans="1:21" x14ac:dyDescent="0.25">
      <c r="A25" s="2"/>
      <c r="B25" s="2"/>
      <c r="C25" s="2" t="s">
        <v>480</v>
      </c>
      <c r="D25" s="2"/>
      <c r="E25" s="2"/>
      <c r="F25" s="2"/>
      <c r="G25" s="2"/>
      <c r="H25" s="2"/>
      <c r="I25" s="2"/>
      <c r="J25" s="2"/>
      <c r="K25" s="2"/>
      <c r="L25" s="2"/>
      <c r="M25" s="2"/>
      <c r="N25" s="2"/>
      <c r="O25" s="2"/>
      <c r="P25" s="2"/>
      <c r="Q25" s="2"/>
      <c r="R25" s="2"/>
      <c r="S25" s="22"/>
      <c r="T25" s="2"/>
      <c r="U25" s="2"/>
    </row>
    <row r="26" spans="1:21" x14ac:dyDescent="0.25">
      <c r="A26" s="2"/>
      <c r="B26" s="2"/>
      <c r="C26" s="2" t="s">
        <v>515</v>
      </c>
      <c r="D26" s="2"/>
      <c r="E26" s="2"/>
      <c r="F26" s="2"/>
      <c r="G26" s="2"/>
      <c r="H26" s="2"/>
      <c r="I26" s="2"/>
      <c r="J26" s="2"/>
      <c r="K26" s="2"/>
      <c r="L26" s="2"/>
      <c r="M26" s="2"/>
      <c r="N26" s="2"/>
      <c r="O26" s="2"/>
      <c r="P26" s="2"/>
      <c r="Q26" s="2"/>
      <c r="R26" s="2"/>
      <c r="S26" s="22"/>
      <c r="T26" s="2"/>
      <c r="U26" s="2"/>
    </row>
    <row r="27" spans="1:21" x14ac:dyDescent="0.25">
      <c r="A27" s="2"/>
      <c r="B27" s="2"/>
      <c r="C27" s="2" t="s">
        <v>671</v>
      </c>
      <c r="D27" s="2"/>
      <c r="E27" s="2"/>
      <c r="F27" s="2"/>
      <c r="G27" s="2"/>
      <c r="H27" s="2"/>
      <c r="I27" s="2"/>
      <c r="J27" s="2"/>
      <c r="K27" s="2"/>
      <c r="L27" s="2"/>
      <c r="M27" s="2"/>
      <c r="N27" s="2"/>
      <c r="O27" s="2"/>
      <c r="P27" s="2"/>
      <c r="Q27" s="2"/>
      <c r="R27" s="2"/>
      <c r="S27" s="22"/>
      <c r="T27" s="2"/>
      <c r="U27" s="2"/>
    </row>
    <row r="28" spans="1:21" x14ac:dyDescent="0.25">
      <c r="A28" s="2"/>
      <c r="B28" s="2"/>
      <c r="C28" s="155"/>
      <c r="D28" s="2"/>
      <c r="E28" s="2"/>
      <c r="F28" s="2"/>
      <c r="G28" s="2"/>
      <c r="H28" s="31"/>
      <c r="I28" s="19"/>
      <c r="J28" s="2"/>
      <c r="K28" s="2"/>
      <c r="L28" s="2"/>
      <c r="M28" s="2"/>
      <c r="N28" s="2"/>
      <c r="O28" s="2"/>
      <c r="P28" s="2"/>
      <c r="Q28" s="2"/>
      <c r="R28" s="2"/>
      <c r="S28" s="22"/>
      <c r="T28" s="2"/>
      <c r="U28" s="2"/>
    </row>
    <row r="29" spans="1:21" x14ac:dyDescent="0.25">
      <c r="A29" s="2"/>
      <c r="B29" s="2"/>
      <c r="C29" s="2"/>
      <c r="D29" s="2"/>
      <c r="E29" s="2"/>
      <c r="F29" s="2"/>
      <c r="G29" s="2"/>
      <c r="H29" s="31"/>
      <c r="I29" s="19"/>
      <c r="J29" s="2"/>
      <c r="K29" s="2"/>
      <c r="L29" s="2"/>
      <c r="M29" s="2"/>
      <c r="N29" s="2"/>
      <c r="O29" s="2"/>
      <c r="P29" s="2"/>
      <c r="Q29" s="2"/>
      <c r="R29" s="2"/>
      <c r="S29" s="22"/>
      <c r="T29" s="2"/>
      <c r="U29" s="2"/>
    </row>
    <row r="30" spans="1:21" x14ac:dyDescent="0.25">
      <c r="A30" s="2"/>
      <c r="B30" s="2"/>
      <c r="C30" s="2"/>
      <c r="D30" s="2"/>
      <c r="E30" s="2"/>
      <c r="F30" s="2"/>
      <c r="G30" s="2"/>
      <c r="H30" s="31"/>
      <c r="I30" s="19"/>
      <c r="J30" s="2"/>
      <c r="K30" s="2"/>
      <c r="L30" s="2"/>
      <c r="M30" s="2"/>
      <c r="N30" s="2"/>
      <c r="O30" s="2"/>
      <c r="P30" s="2"/>
      <c r="Q30" s="2"/>
      <c r="R30" s="2"/>
      <c r="S30" s="22"/>
      <c r="T30" s="2"/>
      <c r="U30" s="2"/>
    </row>
    <row r="31" spans="1:21" x14ac:dyDescent="0.25">
      <c r="A31" s="2"/>
      <c r="B31" s="2"/>
      <c r="C31" s="2"/>
      <c r="D31" s="2"/>
      <c r="E31" s="2"/>
      <c r="F31" s="2"/>
      <c r="G31" s="2"/>
      <c r="H31" s="31"/>
      <c r="I31" s="19"/>
      <c r="J31" s="2"/>
      <c r="K31" s="2"/>
      <c r="L31" s="2"/>
      <c r="M31" s="2"/>
      <c r="N31" s="2"/>
      <c r="O31" s="2"/>
      <c r="P31" s="2"/>
      <c r="Q31" s="2"/>
      <c r="R31" s="2"/>
      <c r="S31" s="22"/>
      <c r="T31" s="2"/>
      <c r="U31" s="2"/>
    </row>
    <row r="32" spans="1:21" x14ac:dyDescent="0.25">
      <c r="A32" s="2"/>
      <c r="B32" s="2"/>
      <c r="C32" s="2"/>
      <c r="D32" s="2"/>
      <c r="E32" s="2"/>
      <c r="F32" s="2"/>
      <c r="G32" s="2"/>
      <c r="H32" s="31"/>
      <c r="I32" s="19"/>
      <c r="J32" s="2"/>
      <c r="K32" s="2"/>
      <c r="L32" s="2"/>
      <c r="M32" s="2"/>
      <c r="N32" s="2"/>
      <c r="O32" s="2"/>
      <c r="P32" s="2"/>
      <c r="Q32" s="2"/>
      <c r="R32" s="2"/>
      <c r="S32" s="22"/>
      <c r="T32" s="2"/>
      <c r="U32" s="2"/>
    </row>
    <row r="33" spans="1:21" x14ac:dyDescent="0.25">
      <c r="A33" s="2"/>
      <c r="B33" s="2"/>
      <c r="C33" s="2"/>
      <c r="D33" s="2"/>
      <c r="E33" s="2"/>
      <c r="F33" s="2"/>
      <c r="G33" s="2"/>
      <c r="H33" s="31"/>
      <c r="I33" s="19"/>
      <c r="J33" s="2"/>
      <c r="K33" s="2"/>
      <c r="L33" s="2"/>
      <c r="M33" s="2"/>
      <c r="N33" s="2"/>
      <c r="O33" s="2"/>
      <c r="P33" s="2"/>
      <c r="Q33" s="2"/>
      <c r="R33" s="2"/>
      <c r="S33" s="22"/>
      <c r="T33" s="2"/>
      <c r="U33" s="2"/>
    </row>
    <row r="34" spans="1:21" x14ac:dyDescent="0.25">
      <c r="A34" s="2"/>
      <c r="B34" s="2"/>
      <c r="C34" s="2"/>
      <c r="D34" s="2"/>
      <c r="E34" s="2"/>
      <c r="F34" s="2"/>
      <c r="G34" s="2"/>
      <c r="H34" s="31"/>
      <c r="I34" s="19"/>
      <c r="J34" s="2"/>
      <c r="K34" s="2"/>
      <c r="L34" s="2"/>
      <c r="M34" s="2"/>
      <c r="N34" s="2"/>
      <c r="O34" s="2"/>
      <c r="P34" s="2"/>
      <c r="Q34" s="2"/>
      <c r="R34" s="2"/>
      <c r="S34" s="22"/>
      <c r="T34" s="2"/>
      <c r="U34" s="2"/>
    </row>
    <row r="35" spans="1:21" x14ac:dyDescent="0.25">
      <c r="A35" s="2"/>
      <c r="B35" s="2"/>
      <c r="C35" s="2"/>
      <c r="D35" s="2"/>
      <c r="E35" s="2"/>
      <c r="F35" s="2"/>
      <c r="G35" s="2"/>
      <c r="H35" s="31"/>
      <c r="I35" s="2"/>
      <c r="J35" s="2"/>
      <c r="K35" s="2"/>
      <c r="L35" s="2"/>
      <c r="M35" s="2"/>
      <c r="N35" s="2"/>
      <c r="O35" s="2"/>
      <c r="P35" s="2"/>
      <c r="Q35" s="2"/>
      <c r="R35" s="2"/>
      <c r="S35" s="22"/>
      <c r="T35" s="2"/>
      <c r="U35" s="2"/>
    </row>
    <row r="36" spans="1:21" x14ac:dyDescent="0.25">
      <c r="A36" s="2"/>
      <c r="B36" s="2"/>
      <c r="C36" s="2"/>
      <c r="D36" s="2"/>
      <c r="E36" s="2"/>
      <c r="F36" s="2"/>
      <c r="G36" s="2"/>
      <c r="H36" s="31"/>
      <c r="I36" s="2"/>
      <c r="J36" s="2"/>
      <c r="K36" s="2"/>
      <c r="L36" s="2"/>
      <c r="M36" s="2"/>
      <c r="N36" s="2"/>
      <c r="O36" s="2"/>
      <c r="P36" s="2"/>
      <c r="Q36" s="2"/>
      <c r="R36" s="2"/>
      <c r="S36" s="22"/>
      <c r="T36" s="2"/>
      <c r="U36" s="2"/>
    </row>
    <row r="37" spans="1:21" x14ac:dyDescent="0.25">
      <c r="A37" s="2"/>
      <c r="B37" s="2"/>
      <c r="C37" s="2"/>
      <c r="D37" s="2"/>
      <c r="E37" s="2"/>
      <c r="F37" s="2"/>
      <c r="G37" s="2"/>
      <c r="H37" s="2"/>
      <c r="I37" s="2"/>
      <c r="J37" s="2"/>
      <c r="K37" s="2"/>
      <c r="L37" s="2"/>
      <c r="M37" s="2"/>
      <c r="N37" s="2"/>
      <c r="O37" s="2"/>
      <c r="P37" s="2"/>
      <c r="Q37" s="2"/>
      <c r="R37" s="2"/>
      <c r="S37" s="22"/>
      <c r="T37" s="2"/>
      <c r="U37" s="2"/>
    </row>
    <row r="38" spans="1:21" x14ac:dyDescent="0.25">
      <c r="A38" s="2"/>
      <c r="B38" s="2"/>
      <c r="C38" s="2"/>
      <c r="D38" s="2"/>
      <c r="E38" s="2"/>
      <c r="F38" s="2"/>
      <c r="G38" s="2"/>
      <c r="H38" s="2"/>
      <c r="I38" s="2"/>
      <c r="J38" s="2"/>
      <c r="K38" s="2"/>
      <c r="L38" s="2"/>
      <c r="M38" s="2"/>
      <c r="N38" s="2"/>
      <c r="O38" s="2"/>
      <c r="P38" s="2"/>
      <c r="Q38" s="2"/>
      <c r="R38" s="2"/>
      <c r="S38" s="22"/>
      <c r="T38" s="2"/>
      <c r="U38" s="2"/>
    </row>
    <row r="39" spans="1:21" x14ac:dyDescent="0.25">
      <c r="A39" s="2"/>
      <c r="B39" s="2"/>
      <c r="C39" s="2"/>
      <c r="D39" s="2"/>
      <c r="E39" s="2"/>
      <c r="F39" s="2"/>
      <c r="G39" s="2"/>
      <c r="H39" s="2"/>
      <c r="I39" s="2"/>
      <c r="J39" s="2"/>
      <c r="K39" s="2"/>
      <c r="L39" s="2"/>
      <c r="M39" s="2"/>
      <c r="N39" s="2"/>
      <c r="O39" s="2"/>
      <c r="P39" s="2"/>
      <c r="Q39" s="2"/>
      <c r="R39" s="2"/>
      <c r="S39" s="22"/>
      <c r="T39" s="2"/>
      <c r="U39" s="2"/>
    </row>
    <row r="40" spans="1:21" x14ac:dyDescent="0.25">
      <c r="A40" s="2"/>
      <c r="B40" s="2"/>
      <c r="C40" s="2"/>
      <c r="D40" s="2"/>
      <c r="E40" s="2"/>
      <c r="F40" s="2"/>
      <c r="G40" s="2"/>
      <c r="H40" s="2"/>
      <c r="I40" s="2"/>
      <c r="J40" s="2"/>
      <c r="K40" s="2"/>
      <c r="L40" s="2"/>
      <c r="M40" s="2"/>
      <c r="N40" s="2"/>
      <c r="O40" s="2"/>
      <c r="P40" s="2"/>
      <c r="Q40" s="2"/>
      <c r="R40" s="2"/>
      <c r="S40" s="22"/>
      <c r="T40" s="2"/>
      <c r="U40" s="2"/>
    </row>
    <row r="41" spans="1:21" x14ac:dyDescent="0.25">
      <c r="A41" s="2"/>
      <c r="B41" s="2"/>
      <c r="C41" s="2"/>
      <c r="D41" s="2"/>
      <c r="E41" s="2"/>
      <c r="F41" s="2"/>
      <c r="G41" s="2"/>
      <c r="H41" s="2"/>
      <c r="I41" s="2"/>
      <c r="J41" s="2"/>
      <c r="K41" s="2"/>
      <c r="L41" s="2"/>
      <c r="M41" s="2"/>
      <c r="N41" s="2"/>
      <c r="O41" s="2"/>
      <c r="P41" s="2"/>
      <c r="Q41" s="2"/>
      <c r="R41" s="2"/>
      <c r="S41" s="22"/>
      <c r="T41" s="2"/>
      <c r="U41" s="2"/>
    </row>
    <row r="42" spans="1:21" x14ac:dyDescent="0.25">
      <c r="A42" s="2"/>
      <c r="B42" s="2"/>
      <c r="C42" s="2"/>
      <c r="D42" s="2"/>
      <c r="E42" s="2"/>
      <c r="F42" s="2"/>
      <c r="G42" s="2"/>
      <c r="H42" s="2"/>
      <c r="I42" s="2"/>
      <c r="J42" s="2"/>
      <c r="K42" s="2"/>
      <c r="L42" s="2"/>
      <c r="M42" s="2"/>
      <c r="N42" s="2"/>
      <c r="O42" s="2"/>
      <c r="P42" s="2"/>
      <c r="Q42" s="2"/>
      <c r="R42" s="2"/>
      <c r="S42" s="22"/>
      <c r="T42" s="2"/>
      <c r="U42" s="2"/>
    </row>
    <row r="43" spans="1:21" x14ac:dyDescent="0.25">
      <c r="A43" s="2"/>
      <c r="B43" s="2"/>
      <c r="C43" s="2"/>
      <c r="D43" s="2"/>
      <c r="E43" s="2"/>
      <c r="F43" s="2"/>
      <c r="G43" s="2"/>
      <c r="H43" s="2"/>
      <c r="I43" s="2"/>
      <c r="J43" s="2"/>
      <c r="K43" s="2"/>
      <c r="L43" s="2"/>
      <c r="M43" s="2"/>
      <c r="N43" s="2"/>
      <c r="O43" s="2"/>
      <c r="P43" s="2"/>
      <c r="Q43" s="2"/>
      <c r="R43" s="2"/>
      <c r="S43" s="22"/>
      <c r="T43" s="2"/>
      <c r="U43" s="2"/>
    </row>
    <row r="44" spans="1:21" x14ac:dyDescent="0.25">
      <c r="A44" s="2"/>
      <c r="B44" s="2"/>
      <c r="C44" s="2"/>
      <c r="D44" s="2"/>
      <c r="E44" s="2"/>
      <c r="F44" s="2"/>
      <c r="G44" s="2"/>
      <c r="H44" s="2"/>
      <c r="I44" s="2"/>
      <c r="J44" s="2"/>
      <c r="K44" s="2"/>
      <c r="L44" s="2"/>
      <c r="M44" s="2"/>
      <c r="N44" s="2"/>
      <c r="O44" s="2"/>
      <c r="P44" s="2"/>
      <c r="Q44" s="2"/>
      <c r="R44" s="2"/>
      <c r="S44" s="22"/>
      <c r="T44" s="2"/>
      <c r="U44" s="2"/>
    </row>
    <row r="45" spans="1:21" x14ac:dyDescent="0.25">
      <c r="A45" s="2"/>
      <c r="B45" s="2"/>
      <c r="C45" s="2"/>
      <c r="D45" s="2"/>
      <c r="E45" s="2"/>
      <c r="F45" s="2"/>
      <c r="G45" s="2"/>
      <c r="H45" s="2"/>
      <c r="I45" s="2"/>
      <c r="J45" s="2"/>
      <c r="K45" s="2"/>
      <c r="L45" s="2"/>
      <c r="M45" s="2"/>
      <c r="N45" s="2"/>
      <c r="O45" s="2"/>
      <c r="P45" s="2"/>
      <c r="Q45" s="2"/>
      <c r="R45" s="2"/>
      <c r="S45" s="22"/>
      <c r="T45" s="2"/>
      <c r="U45" s="2"/>
    </row>
    <row r="46" spans="1:21" x14ac:dyDescent="0.25">
      <c r="A46" s="2"/>
      <c r="B46" s="2"/>
      <c r="C46" s="2"/>
      <c r="D46" s="2"/>
      <c r="E46" s="2"/>
      <c r="F46" s="2"/>
      <c r="G46" s="2"/>
      <c r="H46" s="2"/>
      <c r="I46" s="2"/>
      <c r="J46" s="2"/>
      <c r="K46" s="2"/>
      <c r="L46" s="2"/>
      <c r="M46" s="2"/>
      <c r="N46" s="2"/>
      <c r="O46" s="2"/>
      <c r="P46" s="2"/>
      <c r="Q46" s="2"/>
      <c r="R46" s="2"/>
      <c r="S46" s="22"/>
      <c r="T46" s="2"/>
      <c r="U46" s="2"/>
    </row>
    <row r="47" spans="1:21" x14ac:dyDescent="0.25">
      <c r="A47" s="2"/>
      <c r="B47" s="2"/>
      <c r="C47" s="2"/>
      <c r="D47" s="2"/>
      <c r="E47" s="2"/>
      <c r="F47" s="2"/>
      <c r="G47" s="2"/>
      <c r="H47" s="2"/>
      <c r="I47" s="2"/>
      <c r="J47" s="2"/>
      <c r="K47" s="2"/>
      <c r="L47" s="2"/>
      <c r="M47" s="2"/>
      <c r="N47" s="2"/>
      <c r="O47" s="2"/>
      <c r="P47" s="2"/>
      <c r="Q47" s="2"/>
      <c r="R47" s="2"/>
      <c r="S47" s="22"/>
      <c r="T47" s="2"/>
      <c r="U47" s="2"/>
    </row>
    <row r="48" spans="1:21" x14ac:dyDescent="0.25">
      <c r="A48" s="2"/>
      <c r="B48" s="2"/>
      <c r="C48" s="2"/>
      <c r="D48" s="2"/>
      <c r="E48" s="2"/>
      <c r="F48" s="2"/>
      <c r="G48" s="2"/>
      <c r="H48" s="2"/>
      <c r="I48" s="2"/>
      <c r="J48" s="2"/>
      <c r="K48" s="2"/>
      <c r="L48" s="2"/>
      <c r="M48" s="2"/>
      <c r="N48" s="2"/>
      <c r="O48" s="2"/>
      <c r="P48" s="2"/>
      <c r="Q48" s="2"/>
      <c r="R48" s="2"/>
      <c r="S48" s="22"/>
      <c r="T48" s="2"/>
      <c r="U48" s="2"/>
    </row>
  </sheetData>
  <mergeCells count="3">
    <mergeCell ref="D4:H4"/>
    <mergeCell ref="I4:M4"/>
    <mergeCell ref="N4:R4"/>
  </mergeCells>
  <conditionalFormatting sqref="H5">
    <cfRule type="cellIs" dxfId="94" priority="1" operator="between">
      <formula>0</formula>
      <formula>0.05</formula>
    </cfRule>
  </conditionalFormatting>
  <conditionalFormatting sqref="H7:H13">
    <cfRule type="cellIs" dxfId="93" priority="6" operator="between">
      <formula>0</formula>
      <formula>0.05</formula>
    </cfRule>
  </conditionalFormatting>
  <conditionalFormatting sqref="M7:M13">
    <cfRule type="cellIs" dxfId="92" priority="5" operator="between">
      <formula>0</formula>
      <formula>0.05</formula>
    </cfRule>
  </conditionalFormatting>
  <conditionalFormatting sqref="R7:S13">
    <cfRule type="cellIs" dxfId="91" priority="4" operator="between">
      <formula>0</formula>
      <formula>0.05</formula>
    </cfRule>
  </conditionalFormatting>
  <hyperlinks>
    <hyperlink ref="A1" location="Contents!A1" display="Contents"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818E8-A2E6-4265-8B0B-CCCEC99C008E}">
  <dimension ref="A1:J50"/>
  <sheetViews>
    <sheetView zoomScaleNormal="100" workbookViewId="0"/>
  </sheetViews>
  <sheetFormatPr defaultColWidth="9.140625" defaultRowHeight="12.75" x14ac:dyDescent="0.2"/>
  <cols>
    <col min="1" max="2" width="9.140625" style="255"/>
    <col min="3" max="3" width="32.42578125" style="255" bestFit="1" customWidth="1"/>
    <col min="4" max="4" width="20" style="255" bestFit="1" customWidth="1"/>
    <col min="5" max="20" width="14.28515625" style="255" customWidth="1"/>
    <col min="21" max="16384" width="9.140625" style="255"/>
  </cols>
  <sheetData>
    <row r="1" spans="1:10" x14ac:dyDescent="0.2">
      <c r="A1" s="341" t="s">
        <v>66</v>
      </c>
    </row>
    <row r="2" spans="1:10" x14ac:dyDescent="0.2">
      <c r="B2" s="329" t="s">
        <v>477</v>
      </c>
    </row>
    <row r="3" spans="1:10" x14ac:dyDescent="0.2">
      <c r="B3" s="255" t="s">
        <v>67</v>
      </c>
    </row>
    <row r="5" spans="1:10" ht="29.45" customHeight="1" x14ac:dyDescent="0.2">
      <c r="C5" s="11"/>
      <c r="D5" s="13"/>
      <c r="E5" s="26" t="s">
        <v>475</v>
      </c>
      <c r="F5" s="26" t="s">
        <v>476</v>
      </c>
      <c r="G5" s="11" t="s">
        <v>74</v>
      </c>
    </row>
    <row r="6" spans="1:10" ht="15" x14ac:dyDescent="0.2">
      <c r="C6" s="255" t="s">
        <v>266</v>
      </c>
      <c r="D6" s="6" t="s">
        <v>136</v>
      </c>
      <c r="E6" s="460">
        <v>86003.453125</v>
      </c>
      <c r="F6" s="467">
        <v>11.58951950073242</v>
      </c>
      <c r="G6" s="459">
        <v>1274</v>
      </c>
      <c r="J6" s="332"/>
    </row>
    <row r="7" spans="1:10" x14ac:dyDescent="0.2">
      <c r="C7" s="255" t="s">
        <v>266</v>
      </c>
      <c r="D7" s="6" t="s">
        <v>137</v>
      </c>
      <c r="E7" s="460">
        <v>54223.7890625</v>
      </c>
      <c r="F7" s="467">
        <v>8.4804267883300781</v>
      </c>
      <c r="G7" s="459">
        <v>1098</v>
      </c>
    </row>
    <row r="8" spans="1:10" x14ac:dyDescent="0.2">
      <c r="D8" s="6"/>
      <c r="E8" s="116"/>
      <c r="F8" s="468"/>
      <c r="G8" s="444"/>
    </row>
    <row r="9" spans="1:10" x14ac:dyDescent="0.2">
      <c r="C9" s="255" t="s">
        <v>94</v>
      </c>
      <c r="D9" s="6" t="s">
        <v>136</v>
      </c>
      <c r="E9" s="460">
        <v>10200.0458984375</v>
      </c>
      <c r="F9" s="467">
        <v>32.333660125732422</v>
      </c>
      <c r="G9" s="459">
        <v>78</v>
      </c>
    </row>
    <row r="10" spans="1:10" x14ac:dyDescent="0.2">
      <c r="C10" s="255" t="s">
        <v>94</v>
      </c>
      <c r="D10" s="6" t="s">
        <v>137</v>
      </c>
      <c r="E10" s="460">
        <v>7850.15283203125</v>
      </c>
      <c r="F10" s="467">
        <v>24.868330001831051</v>
      </c>
      <c r="G10" s="459">
        <v>77</v>
      </c>
    </row>
    <row r="11" spans="1:10" x14ac:dyDescent="0.2">
      <c r="D11" s="6"/>
      <c r="E11" s="116"/>
      <c r="F11" s="468"/>
      <c r="G11" s="444"/>
    </row>
    <row r="12" spans="1:10" x14ac:dyDescent="0.2">
      <c r="C12" s="255" t="s">
        <v>68</v>
      </c>
      <c r="D12" s="6" t="s">
        <v>136</v>
      </c>
      <c r="E12" s="460">
        <v>96203.4921875</v>
      </c>
      <c r="F12" s="467">
        <v>12.43540573120117</v>
      </c>
      <c r="G12" s="459">
        <v>1352</v>
      </c>
    </row>
    <row r="13" spans="1:10" x14ac:dyDescent="0.2">
      <c r="C13" s="255" t="s">
        <v>68</v>
      </c>
      <c r="D13" s="6" t="s">
        <v>137</v>
      </c>
      <c r="E13" s="460">
        <v>62073.94140625</v>
      </c>
      <c r="F13" s="467">
        <v>9.2514266967773438</v>
      </c>
      <c r="G13" s="459">
        <v>1175</v>
      </c>
    </row>
    <row r="14" spans="1:10" x14ac:dyDescent="0.2">
      <c r="D14" s="6"/>
      <c r="E14" s="460"/>
      <c r="F14" s="467"/>
      <c r="G14" s="445"/>
    </row>
    <row r="15" spans="1:10" x14ac:dyDescent="0.2">
      <c r="C15" s="255" t="s">
        <v>95</v>
      </c>
      <c r="D15" s="6" t="s">
        <v>138</v>
      </c>
      <c r="E15" s="460">
        <v>98695.28125</v>
      </c>
      <c r="F15" s="467">
        <v>9.3582906723022461</v>
      </c>
      <c r="G15" s="459">
        <v>2409</v>
      </c>
    </row>
    <row r="16" spans="1:10" x14ac:dyDescent="0.2">
      <c r="C16" s="255" t="s">
        <v>95</v>
      </c>
      <c r="D16" s="6" t="s">
        <v>139</v>
      </c>
      <c r="E16" s="460">
        <v>66347.9765625</v>
      </c>
      <c r="F16" s="467">
        <v>6.7484049797058114</v>
      </c>
      <c r="G16" s="459">
        <v>2254</v>
      </c>
    </row>
    <row r="17" spans="3:10" x14ac:dyDescent="0.2">
      <c r="D17" s="6"/>
      <c r="E17" s="116"/>
      <c r="F17" s="468"/>
      <c r="G17" s="444"/>
    </row>
    <row r="18" spans="3:10" x14ac:dyDescent="0.2">
      <c r="C18" s="255" t="s">
        <v>96</v>
      </c>
      <c r="D18" s="6" t="s">
        <v>138</v>
      </c>
      <c r="E18" s="460">
        <v>44920.03125</v>
      </c>
      <c r="F18" s="467">
        <v>9.1767988204956055</v>
      </c>
      <c r="G18" s="459">
        <v>1202</v>
      </c>
    </row>
    <row r="19" spans="3:10" x14ac:dyDescent="0.2">
      <c r="C19" s="255" t="s">
        <v>96</v>
      </c>
      <c r="D19" s="6" t="s">
        <v>139</v>
      </c>
      <c r="E19" s="460">
        <v>26298.576171875</v>
      </c>
      <c r="F19" s="467">
        <v>6.1974925994873047</v>
      </c>
      <c r="G19" s="459">
        <v>1042</v>
      </c>
    </row>
    <row r="20" spans="3:10" x14ac:dyDescent="0.2">
      <c r="D20" s="6"/>
      <c r="E20" s="116"/>
      <c r="F20" s="468"/>
      <c r="G20" s="444"/>
    </row>
    <row r="21" spans="3:10" ht="15" x14ac:dyDescent="0.2">
      <c r="C21" s="255" t="s">
        <v>70</v>
      </c>
      <c r="D21" s="6" t="s">
        <v>138</v>
      </c>
      <c r="E21" s="460">
        <v>152301.0625</v>
      </c>
      <c r="F21" s="467">
        <v>9.3661584854125977</v>
      </c>
      <c r="G21" s="459">
        <v>3805</v>
      </c>
      <c r="J21" s="332"/>
    </row>
    <row r="22" spans="3:10" ht="15" x14ac:dyDescent="0.2">
      <c r="C22" s="255" t="s">
        <v>70</v>
      </c>
      <c r="D22" s="6" t="s">
        <v>139</v>
      </c>
      <c r="E22" s="460">
        <v>97967.3125</v>
      </c>
      <c r="F22" s="467">
        <v>6.5985455513000488</v>
      </c>
      <c r="G22" s="459">
        <v>3479</v>
      </c>
      <c r="J22" s="332"/>
    </row>
    <row r="23" spans="3:10" x14ac:dyDescent="0.2">
      <c r="E23" s="254"/>
      <c r="F23" s="250"/>
      <c r="G23" s="250"/>
    </row>
    <row r="25" spans="3:10" x14ac:dyDescent="0.2">
      <c r="C25" s="2" t="s">
        <v>291</v>
      </c>
    </row>
    <row r="26" spans="3:10" s="600" customFormat="1" x14ac:dyDescent="0.2">
      <c r="C26" s="2" t="s">
        <v>528</v>
      </c>
    </row>
    <row r="27" spans="3:10" s="600" customFormat="1" x14ac:dyDescent="0.2">
      <c r="C27" s="2" t="s">
        <v>529</v>
      </c>
    </row>
    <row r="28" spans="3:10" x14ac:dyDescent="0.2">
      <c r="C28" s="2" t="s">
        <v>638</v>
      </c>
    </row>
    <row r="29" spans="3:10" x14ac:dyDescent="0.2">
      <c r="C29" s="2"/>
    </row>
    <row r="30" spans="3:10" x14ac:dyDescent="0.2">
      <c r="C30" s="2" t="s">
        <v>75</v>
      </c>
    </row>
    <row r="31" spans="3:10" s="600" customFormat="1" x14ac:dyDescent="0.2">
      <c r="C31" s="2" t="s">
        <v>388</v>
      </c>
    </row>
    <row r="32" spans="3:10" s="600" customFormat="1" x14ac:dyDescent="0.2">
      <c r="C32" s="2" t="s">
        <v>481</v>
      </c>
    </row>
    <row r="33" spans="3:3" s="600" customFormat="1" x14ac:dyDescent="0.2">
      <c r="C33" s="2" t="s">
        <v>483</v>
      </c>
    </row>
    <row r="34" spans="3:3" x14ac:dyDescent="0.2">
      <c r="C34" s="342" t="s">
        <v>530</v>
      </c>
    </row>
    <row r="35" spans="3:3" x14ac:dyDescent="0.2">
      <c r="C35" s="255" t="s">
        <v>532</v>
      </c>
    </row>
    <row r="36" spans="3:3" s="600" customFormat="1" x14ac:dyDescent="0.2">
      <c r="C36" s="600" t="s">
        <v>637</v>
      </c>
    </row>
    <row r="37" spans="3:3" x14ac:dyDescent="0.2">
      <c r="C37" s="2" t="s">
        <v>482</v>
      </c>
    </row>
    <row r="38" spans="3:3" x14ac:dyDescent="0.2">
      <c r="C38" s="318"/>
    </row>
    <row r="41" spans="3:3" x14ac:dyDescent="0.2">
      <c r="C41" s="318"/>
    </row>
    <row r="42" spans="3:3" x14ac:dyDescent="0.2">
      <c r="C42" s="318"/>
    </row>
    <row r="43" spans="3:3" x14ac:dyDescent="0.2">
      <c r="C43" s="318"/>
    </row>
    <row r="44" spans="3:3" x14ac:dyDescent="0.2">
      <c r="C44" s="318"/>
    </row>
    <row r="45" spans="3:3" x14ac:dyDescent="0.2">
      <c r="C45" s="318"/>
    </row>
    <row r="46" spans="3:3" x14ac:dyDescent="0.2">
      <c r="C46" s="318"/>
    </row>
    <row r="50" spans="3:3" x14ac:dyDescent="0.2">
      <c r="C50" s="318"/>
    </row>
  </sheetData>
  <conditionalFormatting sqref="J6 J21:J22">
    <cfRule type="cellIs" dxfId="90" priority="1" operator="equal">
      <formula>"Err"</formula>
    </cfRule>
    <cfRule type="cellIs" dxfId="89" priority="2" operator="equal">
      <formula>"OK"</formula>
    </cfRule>
  </conditionalFormatting>
  <hyperlinks>
    <hyperlink ref="A1" location="Contents!A1" display="Contents"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F40B9-6FF9-4F78-8C59-64909F12C502}">
  <sheetPr codeName="Sheet20"/>
  <dimension ref="A1:K26"/>
  <sheetViews>
    <sheetView workbookViewId="0"/>
  </sheetViews>
  <sheetFormatPr defaultColWidth="9.140625" defaultRowHeight="12.75" x14ac:dyDescent="0.2"/>
  <cols>
    <col min="1" max="2" width="9.140625" style="2"/>
    <col min="3" max="3" width="32.42578125" style="2" bestFit="1" customWidth="1"/>
    <col min="4" max="11" width="14.28515625" style="2" customWidth="1"/>
    <col min="12" max="12" width="20" style="2" customWidth="1"/>
    <col min="13" max="13" width="16.5703125" style="2" customWidth="1"/>
    <col min="14" max="16384" width="9.140625" style="2"/>
  </cols>
  <sheetData>
    <row r="1" spans="1:11" x14ac:dyDescent="0.2">
      <c r="A1" s="3" t="s">
        <v>66</v>
      </c>
    </row>
    <row r="2" spans="1:11" x14ac:dyDescent="0.2">
      <c r="B2" s="4" t="s">
        <v>412</v>
      </c>
    </row>
    <row r="3" spans="1:11" x14ac:dyDescent="0.2">
      <c r="B3" s="2" t="s">
        <v>67</v>
      </c>
    </row>
    <row r="4" spans="1:11" ht="12.75" customHeight="1" x14ac:dyDescent="0.2">
      <c r="C4" s="9"/>
      <c r="D4" s="8"/>
      <c r="E4" s="8"/>
      <c r="F4" s="8"/>
      <c r="G4" s="8"/>
      <c r="H4" s="8"/>
      <c r="I4" s="8"/>
      <c r="J4" s="8"/>
      <c r="K4" s="8"/>
    </row>
    <row r="5" spans="1:11" ht="25.5" x14ac:dyDescent="0.2">
      <c r="D5" s="14" t="s">
        <v>140</v>
      </c>
      <c r="E5" s="10" t="s">
        <v>141</v>
      </c>
      <c r="F5" s="10" t="s">
        <v>142</v>
      </c>
      <c r="G5" s="10" t="s">
        <v>143</v>
      </c>
      <c r="H5" s="10" t="s">
        <v>144</v>
      </c>
      <c r="I5" s="10" t="s">
        <v>145</v>
      </c>
      <c r="J5" s="24" t="s">
        <v>74</v>
      </c>
    </row>
    <row r="6" spans="1:11" x14ac:dyDescent="0.2">
      <c r="C6" s="17" t="s">
        <v>266</v>
      </c>
      <c r="D6" s="368">
        <v>0.53381800651550293</v>
      </c>
      <c r="E6" s="365">
        <v>0.56585317850112915</v>
      </c>
      <c r="F6" s="365">
        <v>0.51489603519439697</v>
      </c>
      <c r="G6" s="365">
        <v>0.55112379789352417</v>
      </c>
      <c r="H6" s="365">
        <v>0.52811282873153687</v>
      </c>
      <c r="I6" s="365">
        <v>0.50818914175033569</v>
      </c>
      <c r="J6" s="96">
        <v>1361</v>
      </c>
      <c r="K6" s="127"/>
    </row>
    <row r="7" spans="1:11" x14ac:dyDescent="0.2">
      <c r="C7" s="2" t="s">
        <v>94</v>
      </c>
      <c r="D7" s="469">
        <v>0.47808915376663208</v>
      </c>
      <c r="E7" s="470">
        <v>0.55367672443389893</v>
      </c>
      <c r="F7" s="470">
        <v>0.45908105373382568</v>
      </c>
      <c r="G7" s="470">
        <v>0.55987358093261719</v>
      </c>
      <c r="H7" s="470">
        <v>0.3212723433971405</v>
      </c>
      <c r="I7" s="470">
        <v>0.53641694784164429</v>
      </c>
      <c r="J7" s="38">
        <v>85</v>
      </c>
      <c r="K7" s="127"/>
    </row>
    <row r="8" spans="1:11" x14ac:dyDescent="0.2">
      <c r="C8" s="2" t="s">
        <v>68</v>
      </c>
      <c r="D8" s="369">
        <v>0.53149783611297607</v>
      </c>
      <c r="E8" s="366">
        <v>0.56532824039459229</v>
      </c>
      <c r="F8" s="366">
        <v>0.51266598701477051</v>
      </c>
      <c r="G8" s="366">
        <v>0.55150383710861206</v>
      </c>
      <c r="H8" s="366">
        <v>0.51776838302612305</v>
      </c>
      <c r="I8" s="366">
        <v>0.50906527042388916</v>
      </c>
      <c r="J8" s="38">
        <v>1446</v>
      </c>
      <c r="K8" s="127"/>
    </row>
    <row r="9" spans="1:11" x14ac:dyDescent="0.2">
      <c r="C9" s="2" t="s">
        <v>95</v>
      </c>
      <c r="D9" s="369">
        <v>0.6694830060005188</v>
      </c>
      <c r="E9" s="366">
        <v>0.69966727495193481</v>
      </c>
      <c r="F9" s="366">
        <v>0.62857836484909058</v>
      </c>
      <c r="G9" s="366">
        <v>0.63924199342727661</v>
      </c>
      <c r="H9" s="366">
        <v>0.6386338472366333</v>
      </c>
      <c r="I9" s="366">
        <v>0.74800407886505127</v>
      </c>
      <c r="J9" s="38">
        <v>2837</v>
      </c>
      <c r="K9" s="127"/>
    </row>
    <row r="10" spans="1:11" x14ac:dyDescent="0.2">
      <c r="C10" s="2" t="s">
        <v>96</v>
      </c>
      <c r="D10" s="369">
        <v>0.51759171485900879</v>
      </c>
      <c r="E10" s="366">
        <v>0.54470270872116089</v>
      </c>
      <c r="F10" s="366">
        <v>0.46849030256271362</v>
      </c>
      <c r="G10" s="366">
        <v>0.47441524267196661</v>
      </c>
      <c r="H10" s="366">
        <v>0.58964508771896362</v>
      </c>
      <c r="I10" s="366">
        <v>0.51923233270645142</v>
      </c>
      <c r="J10" s="38">
        <v>1266</v>
      </c>
      <c r="K10" s="127"/>
    </row>
    <row r="11" spans="1:11" x14ac:dyDescent="0.2">
      <c r="C11" s="2" t="s">
        <v>70</v>
      </c>
      <c r="D11" s="369">
        <v>0.62142366170883179</v>
      </c>
      <c r="E11" s="366">
        <v>0.64640319347381592</v>
      </c>
      <c r="F11" s="366">
        <v>0.5791899561882019</v>
      </c>
      <c r="G11" s="366">
        <v>0.59307730197906494</v>
      </c>
      <c r="H11" s="366">
        <v>0.61924988031387329</v>
      </c>
      <c r="I11" s="366">
        <v>0.67576825618743896</v>
      </c>
      <c r="J11" s="38">
        <v>4324</v>
      </c>
      <c r="K11" s="127"/>
    </row>
    <row r="12" spans="1:11" x14ac:dyDescent="0.2">
      <c r="C12" s="2" t="s">
        <v>108</v>
      </c>
      <c r="D12" s="369">
        <v>0.51136499643325806</v>
      </c>
      <c r="E12" s="366">
        <v>0.44319900870323181</v>
      </c>
      <c r="F12" s="366">
        <v>0.49429041147232061</v>
      </c>
      <c r="G12" s="366">
        <v>0.43136578798294067</v>
      </c>
      <c r="H12" s="366">
        <v>0.46778720617294312</v>
      </c>
      <c r="I12" s="366">
        <v>0.63385188579559326</v>
      </c>
      <c r="J12" s="38">
        <v>1199</v>
      </c>
      <c r="K12" s="127"/>
    </row>
    <row r="15" spans="1:11" x14ac:dyDescent="0.2">
      <c r="C15" s="2" t="s">
        <v>450</v>
      </c>
    </row>
    <row r="16" spans="1:11" x14ac:dyDescent="0.2">
      <c r="C16" s="2" t="s">
        <v>484</v>
      </c>
    </row>
    <row r="17" spans="3:3" x14ac:dyDescent="0.2">
      <c r="C17" s="2" t="s">
        <v>485</v>
      </c>
    </row>
    <row r="18" spans="3:3" x14ac:dyDescent="0.2">
      <c r="C18" s="2" t="s">
        <v>486</v>
      </c>
    </row>
    <row r="19" spans="3:3" x14ac:dyDescent="0.2">
      <c r="C19" s="2" t="s">
        <v>640</v>
      </c>
    </row>
    <row r="21" spans="3:3" x14ac:dyDescent="0.2">
      <c r="C21" s="327" t="s">
        <v>75</v>
      </c>
    </row>
    <row r="22" spans="3:3" x14ac:dyDescent="0.2">
      <c r="C22" s="2" t="s">
        <v>388</v>
      </c>
    </row>
    <row r="23" spans="3:3" x14ac:dyDescent="0.2">
      <c r="C23" s="2" t="s">
        <v>641</v>
      </c>
    </row>
    <row r="24" spans="3:3" x14ac:dyDescent="0.2">
      <c r="C24" s="327" t="s">
        <v>531</v>
      </c>
    </row>
    <row r="25" spans="3:3" x14ac:dyDescent="0.2">
      <c r="C25" s="327" t="s">
        <v>642</v>
      </c>
    </row>
    <row r="26" spans="3:3" x14ac:dyDescent="0.2">
      <c r="C26" s="2" t="s">
        <v>533</v>
      </c>
    </row>
  </sheetData>
  <hyperlinks>
    <hyperlink ref="A1" location="Contents!A1" display="Contents"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91CA6-550E-416E-9EC4-BBC6A0D25099}">
  <sheetPr codeName="Sheet21"/>
  <dimension ref="A1:K29"/>
  <sheetViews>
    <sheetView workbookViewId="0"/>
  </sheetViews>
  <sheetFormatPr defaultColWidth="9.140625" defaultRowHeight="12.75" x14ac:dyDescent="0.2"/>
  <cols>
    <col min="1" max="2" width="9.140625" style="2"/>
    <col min="3" max="3" width="32.42578125" style="2" bestFit="1" customWidth="1"/>
    <col min="4" max="11" width="14.28515625" style="2" customWidth="1"/>
    <col min="12" max="12" width="20.5703125" style="2" customWidth="1"/>
    <col min="13" max="18" width="14.28515625" style="2" customWidth="1"/>
    <col min="19" max="16384" width="9.140625" style="2"/>
  </cols>
  <sheetData>
    <row r="1" spans="1:11" x14ac:dyDescent="0.2">
      <c r="A1" s="3" t="s">
        <v>66</v>
      </c>
    </row>
    <row r="2" spans="1:11" x14ac:dyDescent="0.2">
      <c r="B2" s="4" t="s">
        <v>413</v>
      </c>
    </row>
    <row r="3" spans="1:11" x14ac:dyDescent="0.2">
      <c r="B3" s="2" t="s">
        <v>67</v>
      </c>
    </row>
    <row r="4" spans="1:11" ht="12.75" customHeight="1" x14ac:dyDescent="0.2">
      <c r="C4" s="9"/>
      <c r="D4" s="8"/>
      <c r="E4" s="8"/>
      <c r="F4" s="8"/>
      <c r="G4" s="8"/>
      <c r="H4" s="8"/>
      <c r="I4" s="8"/>
      <c r="J4" s="8"/>
      <c r="K4" s="8"/>
    </row>
    <row r="5" spans="1:11" ht="25.5" x14ac:dyDescent="0.2">
      <c r="D5" s="16" t="s">
        <v>140</v>
      </c>
      <c r="E5" s="94" t="s">
        <v>141</v>
      </c>
      <c r="F5" s="94" t="s">
        <v>142</v>
      </c>
      <c r="G5" s="94" t="s">
        <v>143</v>
      </c>
      <c r="H5" s="94" t="s">
        <v>144</v>
      </c>
      <c r="I5" s="374" t="s">
        <v>145</v>
      </c>
      <c r="J5" s="18" t="s">
        <v>74</v>
      </c>
    </row>
    <row r="6" spans="1:11" x14ac:dyDescent="0.2">
      <c r="C6" s="17" t="s">
        <v>266</v>
      </c>
      <c r="D6" s="372">
        <v>0.1965295821428299</v>
      </c>
      <c r="E6" s="373">
        <v>0.20581035315990451</v>
      </c>
      <c r="F6" s="373">
        <v>0.19055995345115659</v>
      </c>
      <c r="G6" s="373">
        <v>0.1818298548460007</v>
      </c>
      <c r="H6" s="373">
        <v>0.183331623673439</v>
      </c>
      <c r="I6" s="373">
        <v>0.22381934523582461</v>
      </c>
      <c r="J6" s="96">
        <v>1201</v>
      </c>
      <c r="K6" s="122"/>
    </row>
    <row r="7" spans="1:11" x14ac:dyDescent="0.2">
      <c r="C7" s="2" t="s">
        <v>94</v>
      </c>
      <c r="D7" s="471">
        <v>0.1365298926830292</v>
      </c>
      <c r="E7" s="472">
        <v>0.23921944200992579</v>
      </c>
      <c r="F7" s="472">
        <v>0.1464565098285675</v>
      </c>
      <c r="G7" s="472">
        <v>9.24520343542099E-2</v>
      </c>
      <c r="H7" s="472">
        <v>6.7050285637378693E-2</v>
      </c>
      <c r="I7" s="472">
        <v>0.16243027150630951</v>
      </c>
      <c r="J7" s="38">
        <v>78</v>
      </c>
      <c r="K7" s="122"/>
    </row>
    <row r="8" spans="1:11" x14ac:dyDescent="0.2">
      <c r="C8" s="2" t="s">
        <v>68</v>
      </c>
      <c r="D8" s="370">
        <v>0.19395999610424039</v>
      </c>
      <c r="E8" s="371">
        <v>0.2072571665048599</v>
      </c>
      <c r="F8" s="371">
        <v>0.18877500295639041</v>
      </c>
      <c r="G8" s="371">
        <v>0.17823795974254611</v>
      </c>
      <c r="H8" s="371">
        <v>0.17704311013221741</v>
      </c>
      <c r="I8" s="371">
        <v>0.22162994742393491</v>
      </c>
      <c r="J8" s="38">
        <v>1279</v>
      </c>
      <c r="K8" s="122"/>
    </row>
    <row r="9" spans="1:11" x14ac:dyDescent="0.2">
      <c r="C9" s="2" t="s">
        <v>95</v>
      </c>
      <c r="D9" s="370">
        <v>0.159324049949646</v>
      </c>
      <c r="E9" s="371">
        <v>0.16758690774440771</v>
      </c>
      <c r="F9" s="371">
        <v>0.1428857147693634</v>
      </c>
      <c r="G9" s="371">
        <v>0.1298743337392807</v>
      </c>
      <c r="H9" s="371">
        <v>0.14289101958274841</v>
      </c>
      <c r="I9" s="371">
        <v>0.21846126019954679</v>
      </c>
      <c r="J9" s="38">
        <v>2737</v>
      </c>
      <c r="K9" s="122"/>
    </row>
    <row r="10" spans="1:11" x14ac:dyDescent="0.2">
      <c r="C10" s="2" t="s">
        <v>96</v>
      </c>
      <c r="D10" s="370">
        <v>0.13576500117778781</v>
      </c>
      <c r="E10" s="371">
        <v>0.13611279428005221</v>
      </c>
      <c r="F10" s="371">
        <v>0.13008268177509311</v>
      </c>
      <c r="G10" s="371">
        <v>0.1069624945521355</v>
      </c>
      <c r="H10" s="371">
        <v>0.16086478531360629</v>
      </c>
      <c r="I10" s="371">
        <v>0.14743150770664221</v>
      </c>
      <c r="J10" s="38">
        <v>1142</v>
      </c>
      <c r="K10" s="122"/>
    </row>
    <row r="11" spans="1:11" x14ac:dyDescent="0.2">
      <c r="C11" s="2" t="s">
        <v>70</v>
      </c>
      <c r="D11" s="370">
        <v>0.1523546576499939</v>
      </c>
      <c r="E11" s="371">
        <v>0.1575792729854584</v>
      </c>
      <c r="F11" s="371">
        <v>0.1389307975769043</v>
      </c>
      <c r="G11" s="371">
        <v>0.12451733648777009</v>
      </c>
      <c r="H11" s="371">
        <v>0.14642708003520971</v>
      </c>
      <c r="I11" s="371">
        <v>0.1999238729476929</v>
      </c>
      <c r="J11" s="38">
        <v>4080</v>
      </c>
      <c r="K11" s="122"/>
    </row>
    <row r="12" spans="1:11" x14ac:dyDescent="0.2">
      <c r="C12" s="2" t="s">
        <v>108</v>
      </c>
      <c r="D12" s="370">
        <v>0.2084058225154877</v>
      </c>
      <c r="E12" s="371">
        <v>0.20656281709671021</v>
      </c>
      <c r="F12" s="371">
        <v>0.21788005530834201</v>
      </c>
      <c r="G12" s="371">
        <v>0.16499367356300351</v>
      </c>
      <c r="H12" s="371">
        <v>0.2045411020517349</v>
      </c>
      <c r="I12" s="371">
        <v>0.27352455258369451</v>
      </c>
      <c r="J12" s="38">
        <v>1162</v>
      </c>
      <c r="K12" s="122"/>
    </row>
    <row r="13" spans="1:11" x14ac:dyDescent="0.2">
      <c r="D13" s="22"/>
      <c r="E13" s="22"/>
      <c r="F13" s="22"/>
      <c r="G13" s="22"/>
      <c r="H13" s="22"/>
      <c r="I13" s="22"/>
      <c r="J13" s="22"/>
    </row>
    <row r="15" spans="1:11" x14ac:dyDescent="0.2">
      <c r="C15" s="2" t="s">
        <v>291</v>
      </c>
    </row>
    <row r="16" spans="1:11" x14ac:dyDescent="0.2">
      <c r="C16" s="2" t="s">
        <v>484</v>
      </c>
    </row>
    <row r="17" spans="3:3" x14ac:dyDescent="0.2">
      <c r="C17" s="2" t="s">
        <v>485</v>
      </c>
    </row>
    <row r="18" spans="3:3" x14ac:dyDescent="0.2">
      <c r="C18" s="2" t="s">
        <v>486</v>
      </c>
    </row>
    <row r="19" spans="3:3" x14ac:dyDescent="0.2">
      <c r="C19" s="2" t="s">
        <v>640</v>
      </c>
    </row>
    <row r="21" spans="3:3" x14ac:dyDescent="0.2">
      <c r="C21" s="2" t="s">
        <v>75</v>
      </c>
    </row>
    <row r="22" spans="3:3" x14ac:dyDescent="0.2">
      <c r="C22" s="2" t="s">
        <v>388</v>
      </c>
    </row>
    <row r="23" spans="3:3" x14ac:dyDescent="0.2">
      <c r="C23" s="2" t="s">
        <v>495</v>
      </c>
    </row>
    <row r="24" spans="3:3" x14ac:dyDescent="0.2">
      <c r="C24" s="2" t="s">
        <v>494</v>
      </c>
    </row>
    <row r="25" spans="3:3" x14ac:dyDescent="0.2">
      <c r="C25" s="155"/>
    </row>
    <row r="26" spans="3:3" x14ac:dyDescent="0.2">
      <c r="C26" s="155"/>
    </row>
    <row r="29" spans="3:3" x14ac:dyDescent="0.2">
      <c r="C29" s="155"/>
    </row>
  </sheetData>
  <hyperlinks>
    <hyperlink ref="A1" location="Contents!A1" display="Contents"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52D71-0E12-49D1-9EBE-73C7F93E929E}">
  <sheetPr codeName="Sheet2"/>
  <dimension ref="C1:R107"/>
  <sheetViews>
    <sheetView showGridLines="0" workbookViewId="0"/>
  </sheetViews>
  <sheetFormatPr defaultColWidth="9.140625" defaultRowHeight="12.75" x14ac:dyDescent="0.2"/>
  <cols>
    <col min="1" max="1" width="5.28515625" style="188" customWidth="1"/>
    <col min="2" max="2" width="3.42578125" style="188" customWidth="1"/>
    <col min="3" max="16384" width="9.140625" style="188"/>
  </cols>
  <sheetData>
    <row r="1" spans="3:18" x14ac:dyDescent="0.2">
      <c r="R1" s="189"/>
    </row>
    <row r="2" spans="3:18" ht="18.75" x14ac:dyDescent="0.3">
      <c r="C2" s="187" t="s">
        <v>350</v>
      </c>
      <c r="R2" s="191"/>
    </row>
    <row r="4" spans="3:18" ht="15.75" x14ac:dyDescent="0.25">
      <c r="C4" s="627" t="s">
        <v>378</v>
      </c>
    </row>
    <row r="5" spans="3:18" ht="15.75" x14ac:dyDescent="0.25">
      <c r="C5" s="627"/>
    </row>
    <row r="6" spans="3:18" x14ac:dyDescent="0.2">
      <c r="C6" s="188" t="s">
        <v>368</v>
      </c>
    </row>
    <row r="8" spans="3:18" ht="15.75" x14ac:dyDescent="0.25">
      <c r="C8" s="627" t="s">
        <v>351</v>
      </c>
    </row>
    <row r="10" spans="3:18" x14ac:dyDescent="0.2">
      <c r="C10" s="192" t="s">
        <v>383</v>
      </c>
    </row>
    <row r="11" spans="3:18" x14ac:dyDescent="0.2">
      <c r="C11" s="192" t="s">
        <v>352</v>
      </c>
    </row>
    <row r="12" spans="3:18" x14ac:dyDescent="0.2">
      <c r="C12" s="192"/>
    </row>
    <row r="13" spans="3:18" ht="15.75" x14ac:dyDescent="0.25">
      <c r="C13" s="627" t="s">
        <v>382</v>
      </c>
    </row>
    <row r="14" spans="3:18" x14ac:dyDescent="0.2">
      <c r="C14" s="190"/>
    </row>
    <row r="15" spans="3:18" x14ac:dyDescent="0.2">
      <c r="C15" s="188" t="s">
        <v>516</v>
      </c>
    </row>
    <row r="17" spans="3:4" x14ac:dyDescent="0.2">
      <c r="C17" s="188" t="s">
        <v>385</v>
      </c>
    </row>
    <row r="19" spans="3:4" x14ac:dyDescent="0.2">
      <c r="D19" s="188" t="s">
        <v>386</v>
      </c>
    </row>
    <row r="20" spans="3:4" x14ac:dyDescent="0.2">
      <c r="D20" s="188" t="s">
        <v>387</v>
      </c>
    </row>
    <row r="21" spans="3:4" x14ac:dyDescent="0.2">
      <c r="D21" s="188" t="s">
        <v>384</v>
      </c>
    </row>
    <row r="23" spans="3:4" x14ac:dyDescent="0.2">
      <c r="C23" s="188" t="s">
        <v>398</v>
      </c>
    </row>
    <row r="24" spans="3:4" x14ac:dyDescent="0.2">
      <c r="C24" s="188" t="s">
        <v>399</v>
      </c>
    </row>
    <row r="25" spans="3:4" x14ac:dyDescent="0.2">
      <c r="C25" s="188" t="s">
        <v>389</v>
      </c>
    </row>
    <row r="26" spans="3:4" x14ac:dyDescent="0.2">
      <c r="C26" s="188" t="s">
        <v>390</v>
      </c>
    </row>
    <row r="27" spans="3:4" x14ac:dyDescent="0.2">
      <c r="C27" s="188" t="s">
        <v>517</v>
      </c>
    </row>
    <row r="28" spans="3:4" x14ac:dyDescent="0.2">
      <c r="C28" s="192"/>
    </row>
    <row r="29" spans="3:4" ht="15.75" x14ac:dyDescent="0.25">
      <c r="C29" s="627" t="s">
        <v>284</v>
      </c>
    </row>
    <row r="31" spans="3:4" x14ac:dyDescent="0.2">
      <c r="C31" s="188" t="s">
        <v>369</v>
      </c>
    </row>
    <row r="33" spans="3:4" x14ac:dyDescent="0.2">
      <c r="C33" s="190" t="s">
        <v>285</v>
      </c>
    </row>
    <row r="34" spans="3:4" x14ac:dyDescent="0.2">
      <c r="C34" s="190"/>
    </row>
    <row r="35" spans="3:4" x14ac:dyDescent="0.2">
      <c r="C35" s="188" t="s">
        <v>355</v>
      </c>
    </row>
    <row r="37" spans="3:4" x14ac:dyDescent="0.2">
      <c r="D37" s="194" t="s">
        <v>289</v>
      </c>
    </row>
    <row r="38" spans="3:4" x14ac:dyDescent="0.2">
      <c r="D38" s="194" t="s">
        <v>292</v>
      </c>
    </row>
    <row r="40" spans="3:4" x14ac:dyDescent="0.2">
      <c r="C40" s="190" t="s">
        <v>379</v>
      </c>
    </row>
    <row r="41" spans="3:4" x14ac:dyDescent="0.2">
      <c r="C41" s="190"/>
    </row>
    <row r="42" spans="3:4" x14ac:dyDescent="0.2">
      <c r="C42" s="188" t="s">
        <v>380</v>
      </c>
    </row>
    <row r="44" spans="3:4" x14ac:dyDescent="0.2">
      <c r="D44" s="194" t="s">
        <v>287</v>
      </c>
    </row>
    <row r="45" spans="3:4" x14ac:dyDescent="0.2">
      <c r="D45" s="194" t="s">
        <v>288</v>
      </c>
    </row>
    <row r="46" spans="3:4" x14ac:dyDescent="0.2">
      <c r="D46" s="194"/>
    </row>
    <row r="47" spans="3:4" x14ac:dyDescent="0.2">
      <c r="C47" s="194" t="s">
        <v>381</v>
      </c>
      <c r="D47" s="194"/>
    </row>
    <row r="48" spans="3:4" x14ac:dyDescent="0.2">
      <c r="C48" s="194"/>
    </row>
    <row r="49" spans="3:4" x14ac:dyDescent="0.2">
      <c r="C49" s="194" t="s">
        <v>353</v>
      </c>
    </row>
    <row r="50" spans="3:4" x14ac:dyDescent="0.2">
      <c r="C50" s="188" t="s">
        <v>354</v>
      </c>
    </row>
    <row r="52" spans="3:4" x14ac:dyDescent="0.2">
      <c r="C52" s="193" t="s">
        <v>510</v>
      </c>
    </row>
    <row r="53" spans="3:4" x14ac:dyDescent="0.2">
      <c r="C53" s="193" t="s">
        <v>635</v>
      </c>
    </row>
    <row r="54" spans="3:4" x14ac:dyDescent="0.2">
      <c r="C54" s="193"/>
    </row>
    <row r="55" spans="3:4" x14ac:dyDescent="0.2">
      <c r="C55" s="699" t="s">
        <v>492</v>
      </c>
    </row>
    <row r="56" spans="3:4" x14ac:dyDescent="0.2">
      <c r="C56" s="699"/>
    </row>
    <row r="57" spans="3:4" x14ac:dyDescent="0.2">
      <c r="C57" s="193"/>
      <c r="D57" s="188" t="s">
        <v>493</v>
      </c>
    </row>
    <row r="58" spans="3:4" x14ac:dyDescent="0.2">
      <c r="C58" s="193"/>
      <c r="D58" s="188" t="s">
        <v>518</v>
      </c>
    </row>
    <row r="59" spans="3:4" x14ac:dyDescent="0.2">
      <c r="C59" s="193"/>
      <c r="D59" s="188" t="s">
        <v>512</v>
      </c>
    </row>
    <row r="61" spans="3:4" x14ac:dyDescent="0.2">
      <c r="C61" s="190" t="s">
        <v>519</v>
      </c>
    </row>
    <row r="63" spans="3:4" x14ac:dyDescent="0.2">
      <c r="C63" s="190" t="s">
        <v>520</v>
      </c>
    </row>
    <row r="65" spans="3:3" x14ac:dyDescent="0.2">
      <c r="C65" s="188" t="s">
        <v>521</v>
      </c>
    </row>
    <row r="66" spans="3:3" x14ac:dyDescent="0.2">
      <c r="C66" s="188" t="s">
        <v>356</v>
      </c>
    </row>
    <row r="68" spans="3:3" x14ac:dyDescent="0.2">
      <c r="C68" s="190" t="s">
        <v>357</v>
      </c>
    </row>
    <row r="69" spans="3:3" x14ac:dyDescent="0.2">
      <c r="C69" s="188" t="s">
        <v>400</v>
      </c>
    </row>
    <row r="70" spans="3:3" x14ac:dyDescent="0.2">
      <c r="C70" s="188" t="s">
        <v>401</v>
      </c>
    </row>
    <row r="71" spans="3:3" x14ac:dyDescent="0.2">
      <c r="C71" s="190"/>
    </row>
    <row r="72" spans="3:3" x14ac:dyDescent="0.2">
      <c r="C72" s="190" t="s">
        <v>402</v>
      </c>
    </row>
    <row r="73" spans="3:3" x14ac:dyDescent="0.2">
      <c r="C73" s="188" t="s">
        <v>403</v>
      </c>
    </row>
    <row r="74" spans="3:3" x14ac:dyDescent="0.2">
      <c r="C74" s="188" t="s">
        <v>522</v>
      </c>
    </row>
    <row r="76" spans="3:3" ht="15.75" x14ac:dyDescent="0.25">
      <c r="C76" s="627" t="s">
        <v>286</v>
      </c>
    </row>
    <row r="77" spans="3:3" x14ac:dyDescent="0.2">
      <c r="C77" s="192"/>
    </row>
    <row r="78" spans="3:3" x14ac:dyDescent="0.2">
      <c r="C78" s="192" t="s">
        <v>391</v>
      </c>
    </row>
    <row r="79" spans="3:3" x14ac:dyDescent="0.2">
      <c r="C79" s="192" t="s">
        <v>392</v>
      </c>
    </row>
    <row r="80" spans="3:3" x14ac:dyDescent="0.2">
      <c r="C80" s="192" t="s">
        <v>358</v>
      </c>
    </row>
    <row r="81" spans="3:3" x14ac:dyDescent="0.2">
      <c r="C81" s="192"/>
    </row>
    <row r="82" spans="3:3" ht="15.75" x14ac:dyDescent="0.25">
      <c r="C82" s="627" t="s">
        <v>359</v>
      </c>
    </row>
    <row r="84" spans="3:3" x14ac:dyDescent="0.2">
      <c r="C84" s="188" t="s">
        <v>393</v>
      </c>
    </row>
    <row r="85" spans="3:3" x14ac:dyDescent="0.2">
      <c r="C85" s="188" t="s">
        <v>360</v>
      </c>
    </row>
    <row r="86" spans="3:3" x14ac:dyDescent="0.2">
      <c r="C86" s="188" t="s">
        <v>361</v>
      </c>
    </row>
    <row r="88" spans="3:3" ht="15.75" x14ac:dyDescent="0.25">
      <c r="C88" s="627" t="s">
        <v>362</v>
      </c>
    </row>
    <row r="90" spans="3:3" x14ac:dyDescent="0.2">
      <c r="C90" s="188" t="s">
        <v>363</v>
      </c>
    </row>
    <row r="91" spans="3:3" x14ac:dyDescent="0.2">
      <c r="C91" s="188" t="s">
        <v>364</v>
      </c>
    </row>
    <row r="92" spans="3:3" x14ac:dyDescent="0.2">
      <c r="C92" s="188" t="s">
        <v>670</v>
      </c>
    </row>
    <row r="93" spans="3:3" x14ac:dyDescent="0.2">
      <c r="C93" s="188" t="s">
        <v>394</v>
      </c>
    </row>
    <row r="95" spans="3:3" ht="15.75" x14ac:dyDescent="0.25">
      <c r="C95" s="627" t="s">
        <v>365</v>
      </c>
    </row>
    <row r="97" spans="3:3" x14ac:dyDescent="0.2">
      <c r="C97" s="188" t="s">
        <v>395</v>
      </c>
    </row>
    <row r="98" spans="3:3" x14ac:dyDescent="0.2">
      <c r="C98" s="192"/>
    </row>
    <row r="99" spans="3:3" ht="15.75" x14ac:dyDescent="0.25">
      <c r="C99" s="627" t="s">
        <v>397</v>
      </c>
    </row>
    <row r="101" spans="3:3" x14ac:dyDescent="0.2">
      <c r="C101" s="188" t="s">
        <v>366</v>
      </c>
    </row>
    <row r="102" spans="3:3" x14ac:dyDescent="0.2">
      <c r="C102" s="188" t="s">
        <v>367</v>
      </c>
    </row>
    <row r="103" spans="3:3" x14ac:dyDescent="0.2">
      <c r="C103" s="188" t="s">
        <v>404</v>
      </c>
    </row>
    <row r="104" spans="3:3" x14ac:dyDescent="0.2">
      <c r="C104" s="188" t="s">
        <v>396</v>
      </c>
    </row>
    <row r="105" spans="3:3" x14ac:dyDescent="0.2">
      <c r="C105" s="683" t="s">
        <v>523</v>
      </c>
    </row>
    <row r="106" spans="3:3" x14ac:dyDescent="0.2">
      <c r="C106" s="188" t="s">
        <v>524</v>
      </c>
    </row>
    <row r="107" spans="3:3" x14ac:dyDescent="0.2">
      <c r="C107" s="188" t="s">
        <v>405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28A23-17A0-4509-8755-F5E316566622}">
  <sheetPr codeName="Sheet22"/>
  <dimension ref="A1:N28"/>
  <sheetViews>
    <sheetView zoomScale="91" zoomScaleNormal="91" workbookViewId="0"/>
  </sheetViews>
  <sheetFormatPr defaultColWidth="9.140625" defaultRowHeight="12.75" x14ac:dyDescent="0.2"/>
  <cols>
    <col min="1" max="2" width="9.140625" style="2"/>
    <col min="3" max="3" width="32.42578125" style="2" bestFit="1" customWidth="1"/>
    <col min="4" max="13" width="12.85546875" style="2" customWidth="1"/>
    <col min="14" max="14" width="14.28515625" style="2" customWidth="1"/>
    <col min="15" max="16384" width="9.140625" style="2"/>
  </cols>
  <sheetData>
    <row r="1" spans="1:14" x14ac:dyDescent="0.2">
      <c r="A1" s="3" t="s">
        <v>66</v>
      </c>
    </row>
    <row r="2" spans="1:14" x14ac:dyDescent="0.2">
      <c r="B2" s="4" t="s">
        <v>414</v>
      </c>
    </row>
    <row r="3" spans="1:14" x14ac:dyDescent="0.2">
      <c r="B3" s="2" t="s">
        <v>67</v>
      </c>
    </row>
    <row r="4" spans="1:14" ht="12.75" customHeight="1" x14ac:dyDescent="0.2">
      <c r="C4" s="9"/>
      <c r="D4" s="8"/>
      <c r="E4" s="8"/>
      <c r="F4" s="8"/>
      <c r="G4" s="8"/>
      <c r="H4" s="8"/>
      <c r="I4" s="8"/>
      <c r="J4" s="8"/>
      <c r="K4" s="8"/>
      <c r="L4" s="8"/>
      <c r="M4" s="8"/>
      <c r="N4" s="8"/>
    </row>
    <row r="5" spans="1:14" ht="25.5" x14ac:dyDescent="0.2">
      <c r="D5" s="14" t="s">
        <v>78</v>
      </c>
      <c r="E5" s="11" t="s">
        <v>79</v>
      </c>
      <c r="F5" s="11" t="s">
        <v>80</v>
      </c>
      <c r="G5" s="11" t="s">
        <v>81</v>
      </c>
      <c r="H5" s="11" t="s">
        <v>82</v>
      </c>
      <c r="I5" s="11" t="s">
        <v>83</v>
      </c>
      <c r="J5" s="11" t="s">
        <v>84</v>
      </c>
      <c r="K5" s="11" t="s">
        <v>85</v>
      </c>
      <c r="L5" s="11" t="s">
        <v>86</v>
      </c>
      <c r="M5" s="11" t="s">
        <v>67</v>
      </c>
      <c r="N5" s="14" t="s">
        <v>297</v>
      </c>
    </row>
    <row r="6" spans="1:14" x14ac:dyDescent="0.2">
      <c r="C6" s="17" t="s">
        <v>266</v>
      </c>
      <c r="D6" s="375">
        <v>0.21377938985824579</v>
      </c>
      <c r="E6" s="376">
        <v>0.19909802079200739</v>
      </c>
      <c r="F6" s="376">
        <v>0.1881139725446701</v>
      </c>
      <c r="G6" s="376">
        <v>0.17837375402450559</v>
      </c>
      <c r="H6" s="376">
        <v>0.20366626977920529</v>
      </c>
      <c r="I6" s="376">
        <v>0.13119290769100189</v>
      </c>
      <c r="J6" s="376">
        <v>0.23516915738582611</v>
      </c>
      <c r="K6" s="376">
        <v>0.1872333437204361</v>
      </c>
      <c r="L6" s="376">
        <v>0.23325890302658081</v>
      </c>
      <c r="M6" s="376">
        <v>0.1965295821428299</v>
      </c>
      <c r="N6" s="96">
        <v>1201</v>
      </c>
    </row>
    <row r="7" spans="1:14" x14ac:dyDescent="0.2">
      <c r="C7" s="2" t="s">
        <v>94</v>
      </c>
      <c r="D7" s="474" t="s">
        <v>92</v>
      </c>
      <c r="E7" s="473">
        <v>3.2798349857330322E-2</v>
      </c>
      <c r="F7" s="473">
        <v>0.14615875482559201</v>
      </c>
      <c r="G7" s="473" t="s">
        <v>92</v>
      </c>
      <c r="H7" s="473">
        <v>0.24924309551715851</v>
      </c>
      <c r="I7" s="473">
        <v>0.10722751170396801</v>
      </c>
      <c r="J7" s="473" t="s">
        <v>92</v>
      </c>
      <c r="K7" s="473">
        <v>0.15963698923587799</v>
      </c>
      <c r="L7" s="473" t="s">
        <v>92</v>
      </c>
      <c r="M7" s="473">
        <v>0.1365298926830292</v>
      </c>
      <c r="N7" s="38">
        <v>78</v>
      </c>
    </row>
    <row r="8" spans="1:14" x14ac:dyDescent="0.2">
      <c r="C8" s="2" t="s">
        <v>68</v>
      </c>
      <c r="D8" s="377">
        <v>0.20798902213573461</v>
      </c>
      <c r="E8" s="378">
        <v>0.19033704698085779</v>
      </c>
      <c r="F8" s="378">
        <v>0.18568037450313571</v>
      </c>
      <c r="G8" s="378">
        <v>0.17377422749996191</v>
      </c>
      <c r="H8" s="378">
        <v>0.20614306628704071</v>
      </c>
      <c r="I8" s="378">
        <v>0.12989939749240881</v>
      </c>
      <c r="J8" s="378">
        <v>0.23328410089015961</v>
      </c>
      <c r="K8" s="378">
        <v>0.1858770698308945</v>
      </c>
      <c r="L8" s="378">
        <v>0.2312959432601929</v>
      </c>
      <c r="M8" s="378">
        <v>0.19395999610424039</v>
      </c>
      <c r="N8" s="38">
        <v>1279</v>
      </c>
    </row>
    <row r="9" spans="1:14" x14ac:dyDescent="0.2">
      <c r="C9" s="2" t="s">
        <v>95</v>
      </c>
      <c r="D9" s="377">
        <v>0.17144060134887701</v>
      </c>
      <c r="E9" s="378">
        <v>0.13937988877296451</v>
      </c>
      <c r="F9" s="378">
        <v>0.1947256326675415</v>
      </c>
      <c r="G9" s="378">
        <v>0.17056883871555331</v>
      </c>
      <c r="H9" s="378">
        <v>0.1593156307935715</v>
      </c>
      <c r="I9" s="378">
        <v>0.1411357372999191</v>
      </c>
      <c r="J9" s="378">
        <v>0.1225268691778183</v>
      </c>
      <c r="K9" s="378">
        <v>0.15926209092140201</v>
      </c>
      <c r="L9" s="378">
        <v>0.16208904981613159</v>
      </c>
      <c r="M9" s="378">
        <v>0.159324049949646</v>
      </c>
      <c r="N9" s="38">
        <v>2737</v>
      </c>
    </row>
    <row r="10" spans="1:14" x14ac:dyDescent="0.2">
      <c r="C10" s="2" t="s">
        <v>96</v>
      </c>
      <c r="D10" s="377">
        <v>0.1517587602138519</v>
      </c>
      <c r="E10" s="378">
        <v>0.12642347812652591</v>
      </c>
      <c r="F10" s="378">
        <v>0.20167297124862671</v>
      </c>
      <c r="G10" s="473">
        <v>0.170294925570488</v>
      </c>
      <c r="H10" s="378">
        <v>0.16959573328495031</v>
      </c>
      <c r="I10" s="378">
        <v>0.1096313297748566</v>
      </c>
      <c r="J10" s="378">
        <v>0.1040531024336815</v>
      </c>
      <c r="K10" s="378">
        <v>0.1371380686759949</v>
      </c>
      <c r="L10" s="378">
        <v>0.14493328332901001</v>
      </c>
      <c r="M10" s="378">
        <v>0.13576500117778781</v>
      </c>
      <c r="N10" s="38">
        <v>1142</v>
      </c>
    </row>
    <row r="11" spans="1:14" x14ac:dyDescent="0.2">
      <c r="C11" s="2" t="s">
        <v>70</v>
      </c>
      <c r="D11" s="377">
        <v>0.16613517701625821</v>
      </c>
      <c r="E11" s="378">
        <v>0.13496263325214389</v>
      </c>
      <c r="F11" s="378">
        <v>0.19314517080783841</v>
      </c>
      <c r="G11" s="378">
        <v>0.16886889934539789</v>
      </c>
      <c r="H11" s="378">
        <v>0.15868599712848661</v>
      </c>
      <c r="I11" s="378">
        <v>0.13099326193332669</v>
      </c>
      <c r="J11" s="378">
        <v>0.11783122271299359</v>
      </c>
      <c r="K11" s="378">
        <v>0.15593770146369931</v>
      </c>
      <c r="L11" s="378">
        <v>0.1557326465845108</v>
      </c>
      <c r="M11" s="378">
        <v>0.1523546576499939</v>
      </c>
      <c r="N11" s="38">
        <v>4080</v>
      </c>
    </row>
    <row r="12" spans="1:14" x14ac:dyDescent="0.2">
      <c r="C12" s="2" t="s">
        <v>108</v>
      </c>
      <c r="D12" s="377">
        <v>0.2112825661897659</v>
      </c>
      <c r="E12" s="378">
        <v>0.197082594037056</v>
      </c>
      <c r="F12" s="378">
        <v>0.30281808972358698</v>
      </c>
      <c r="G12" s="378">
        <v>0.2724892795085907</v>
      </c>
      <c r="H12" s="378">
        <v>0.1922336220741272</v>
      </c>
      <c r="I12" s="378">
        <v>0.20131367444992071</v>
      </c>
      <c r="J12" s="378">
        <v>0.15247128903865809</v>
      </c>
      <c r="K12" s="378">
        <v>0.13833995163440699</v>
      </c>
      <c r="L12" s="378">
        <v>0.17784267663955691</v>
      </c>
      <c r="M12" s="378">
        <v>0.2084058225154877</v>
      </c>
      <c r="N12" s="38">
        <v>1162</v>
      </c>
    </row>
    <row r="13" spans="1:14" x14ac:dyDescent="0.2">
      <c r="D13" s="21"/>
      <c r="E13" s="362"/>
      <c r="F13" s="362"/>
      <c r="G13" s="362"/>
      <c r="H13" s="362"/>
      <c r="I13" s="362"/>
      <c r="J13" s="362"/>
      <c r="K13" s="362"/>
      <c r="L13" s="362"/>
      <c r="M13" s="362"/>
      <c r="N13" s="21"/>
    </row>
    <row r="14" spans="1:14" x14ac:dyDescent="0.2">
      <c r="C14" s="2" t="s">
        <v>298</v>
      </c>
      <c r="D14" s="38">
        <v>572</v>
      </c>
      <c r="E14" s="367">
        <v>791</v>
      </c>
      <c r="F14" s="367">
        <v>982</v>
      </c>
      <c r="G14" s="367">
        <v>313</v>
      </c>
      <c r="H14" s="367">
        <v>795</v>
      </c>
      <c r="I14" s="367">
        <v>1119</v>
      </c>
      <c r="J14" s="367">
        <v>740</v>
      </c>
      <c r="K14" s="367">
        <v>616</v>
      </c>
      <c r="L14" s="367">
        <v>593</v>
      </c>
      <c r="M14" s="367">
        <f>N8+N11+N12</f>
        <v>6521</v>
      </c>
      <c r="N14" s="21"/>
    </row>
    <row r="16" spans="1:14" x14ac:dyDescent="0.2">
      <c r="C16" s="2" t="s">
        <v>291</v>
      </c>
    </row>
    <row r="17" spans="3:3" x14ac:dyDescent="0.2">
      <c r="C17" s="2" t="s">
        <v>484</v>
      </c>
    </row>
    <row r="18" spans="3:3" x14ac:dyDescent="0.2">
      <c r="C18" s="2" t="s">
        <v>485</v>
      </c>
    </row>
    <row r="19" spans="3:3" x14ac:dyDescent="0.2">
      <c r="C19" s="2" t="s">
        <v>486</v>
      </c>
    </row>
    <row r="20" spans="3:3" x14ac:dyDescent="0.2">
      <c r="C20" s="2" t="s">
        <v>640</v>
      </c>
    </row>
    <row r="22" spans="3:3" x14ac:dyDescent="0.2">
      <c r="C22" s="2" t="s">
        <v>75</v>
      </c>
    </row>
    <row r="23" spans="3:3" x14ac:dyDescent="0.2">
      <c r="C23" s="2" t="s">
        <v>388</v>
      </c>
    </row>
    <row r="24" spans="3:3" x14ac:dyDescent="0.2">
      <c r="C24" s="2" t="s">
        <v>495</v>
      </c>
    </row>
    <row r="25" spans="3:3" x14ac:dyDescent="0.2">
      <c r="C25" s="2" t="s">
        <v>494</v>
      </c>
    </row>
    <row r="26" spans="3:3" x14ac:dyDescent="0.2">
      <c r="C26" s="155"/>
    </row>
    <row r="27" spans="3:3" x14ac:dyDescent="0.2">
      <c r="C27" s="155"/>
    </row>
    <row r="28" spans="3:3" x14ac:dyDescent="0.2">
      <c r="C28" s="155"/>
    </row>
  </sheetData>
  <hyperlinks>
    <hyperlink ref="A1" location="Contents!A1" display="Contents"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E3FEF-9566-4164-BBCD-7F2BCD2C6DFC}">
  <sheetPr codeName="Sheet23"/>
  <dimension ref="A1:K23"/>
  <sheetViews>
    <sheetView workbookViewId="0"/>
  </sheetViews>
  <sheetFormatPr defaultColWidth="9.140625" defaultRowHeight="12.75" x14ac:dyDescent="0.2"/>
  <cols>
    <col min="1" max="2" width="9.140625" style="2"/>
    <col min="3" max="3" width="32.42578125" style="2" bestFit="1" customWidth="1"/>
    <col min="4" max="16" width="14.28515625" style="2" customWidth="1"/>
    <col min="17" max="16384" width="9.140625" style="2"/>
  </cols>
  <sheetData>
    <row r="1" spans="1:11" x14ac:dyDescent="0.2">
      <c r="A1" s="3" t="s">
        <v>66</v>
      </c>
    </row>
    <row r="2" spans="1:11" x14ac:dyDescent="0.2">
      <c r="B2" s="4" t="s">
        <v>643</v>
      </c>
    </row>
    <row r="3" spans="1:11" x14ac:dyDescent="0.2">
      <c r="B3" s="2" t="s">
        <v>67</v>
      </c>
    </row>
    <row r="4" spans="1:11" ht="12.75" customHeight="1" x14ac:dyDescent="0.2">
      <c r="C4" s="9"/>
      <c r="D4" s="8"/>
      <c r="E4" s="8"/>
      <c r="F4" s="8"/>
      <c r="G4" s="8"/>
      <c r="H4" s="8"/>
      <c r="I4" s="8"/>
      <c r="J4" s="8"/>
      <c r="K4" s="8"/>
    </row>
    <row r="5" spans="1:11" ht="25.5" x14ac:dyDescent="0.2">
      <c r="D5" s="16" t="s">
        <v>140</v>
      </c>
      <c r="E5" s="74" t="s">
        <v>141</v>
      </c>
      <c r="F5" s="74" t="s">
        <v>142</v>
      </c>
      <c r="G5" s="74" t="s">
        <v>143</v>
      </c>
      <c r="H5" s="74" t="s">
        <v>144</v>
      </c>
      <c r="I5" s="160" t="s">
        <v>145</v>
      </c>
      <c r="J5" s="18" t="s">
        <v>74</v>
      </c>
    </row>
    <row r="6" spans="1:11" x14ac:dyDescent="0.2">
      <c r="C6" s="17" t="s">
        <v>266</v>
      </c>
      <c r="D6" s="176">
        <v>4.436002254486084</v>
      </c>
      <c r="E6" s="131">
        <v>4.7198443412780762</v>
      </c>
      <c r="F6" s="131">
        <v>3.8255832195281978</v>
      </c>
      <c r="G6" s="131">
        <v>4.4255328178405762</v>
      </c>
      <c r="H6" s="131">
        <v>4.1131343841552734</v>
      </c>
      <c r="I6" s="131">
        <v>5.1707930564880371</v>
      </c>
      <c r="J6" s="96">
        <v>1220</v>
      </c>
      <c r="K6" s="127"/>
    </row>
    <row r="7" spans="1:11" x14ac:dyDescent="0.2">
      <c r="C7" s="2" t="s">
        <v>94</v>
      </c>
      <c r="D7" s="177">
        <v>7.4090442657470703</v>
      </c>
      <c r="E7" s="701">
        <v>10.60526084899902</v>
      </c>
      <c r="F7" s="701">
        <v>9.6660270690917969</v>
      </c>
      <c r="G7" s="701">
        <v>5.4091668128967294</v>
      </c>
      <c r="H7" s="701">
        <v>4.2744846343994141</v>
      </c>
      <c r="I7" s="701">
        <v>8.5297164916992188</v>
      </c>
      <c r="J7" s="38">
        <v>80</v>
      </c>
      <c r="K7" s="127"/>
    </row>
    <row r="8" spans="1:11" x14ac:dyDescent="0.2">
      <c r="C8" s="2" t="s">
        <v>68</v>
      </c>
      <c r="D8" s="177">
        <v>4.5652227401733398</v>
      </c>
      <c r="E8" s="382">
        <v>4.970496654510498</v>
      </c>
      <c r="F8" s="382">
        <v>4.0583009719848633</v>
      </c>
      <c r="G8" s="382">
        <v>4.4709353446960449</v>
      </c>
      <c r="H8" s="382">
        <v>4.121734619140625</v>
      </c>
      <c r="I8" s="382">
        <v>5.2878508567810059</v>
      </c>
      <c r="J8" s="38">
        <v>1300</v>
      </c>
      <c r="K8" s="127"/>
    </row>
    <row r="9" spans="1:11" x14ac:dyDescent="0.2">
      <c r="C9" s="2" t="s">
        <v>95</v>
      </c>
      <c r="D9" s="177">
        <v>6.7923917770385742</v>
      </c>
      <c r="E9" s="382">
        <v>6.9764752388000488</v>
      </c>
      <c r="F9" s="382">
        <v>5.6265802383422852</v>
      </c>
      <c r="G9" s="382">
        <v>5.7072453498840332</v>
      </c>
      <c r="H9" s="382">
        <v>6.6726803779602051</v>
      </c>
      <c r="I9" s="382">
        <v>9.2099819183349609</v>
      </c>
      <c r="J9" s="38">
        <v>2765</v>
      </c>
      <c r="K9" s="127"/>
    </row>
    <row r="10" spans="1:11" x14ac:dyDescent="0.2">
      <c r="C10" s="2" t="s">
        <v>96</v>
      </c>
      <c r="D10" s="177">
        <v>3.453700065612793</v>
      </c>
      <c r="E10" s="382">
        <v>3.7340188026428218</v>
      </c>
      <c r="F10" s="382">
        <v>2.861814022064209</v>
      </c>
      <c r="G10" s="382">
        <v>2.8131401538848881</v>
      </c>
      <c r="H10" s="382">
        <v>4.1168222427368164</v>
      </c>
      <c r="I10" s="382">
        <v>3.898698091506958</v>
      </c>
      <c r="J10" s="38">
        <v>1149</v>
      </c>
      <c r="K10" s="127"/>
    </row>
    <row r="11" spans="1:11" x14ac:dyDescent="0.2">
      <c r="C11" s="2" t="s">
        <v>70</v>
      </c>
      <c r="D11" s="177">
        <v>5.8332533836364746</v>
      </c>
      <c r="E11" s="382">
        <v>5.9508252143859863</v>
      </c>
      <c r="F11" s="382">
        <v>4.8287501335144043</v>
      </c>
      <c r="G11" s="382">
        <v>4.8903942108154297</v>
      </c>
      <c r="H11" s="382">
        <v>5.8176684379577637</v>
      </c>
      <c r="I11" s="382">
        <v>7.9482178688049316</v>
      </c>
      <c r="J11" s="38">
        <v>4118</v>
      </c>
      <c r="K11" s="127"/>
    </row>
    <row r="12" spans="1:11" x14ac:dyDescent="0.2">
      <c r="C12" s="2" t="s">
        <v>108</v>
      </c>
      <c r="D12" s="177">
        <v>0.93063944578170776</v>
      </c>
      <c r="E12" s="382">
        <v>0.91727036237716675</v>
      </c>
      <c r="F12" s="382">
        <v>0.94629770517349243</v>
      </c>
      <c r="G12" s="382">
        <v>0.81764864921569824</v>
      </c>
      <c r="H12" s="382">
        <v>0.88208550214767456</v>
      </c>
      <c r="I12" s="382">
        <v>1.190371990203857</v>
      </c>
      <c r="J12" s="38">
        <v>1199</v>
      </c>
      <c r="K12" s="127"/>
    </row>
    <row r="13" spans="1:11" x14ac:dyDescent="0.2">
      <c r="D13" s="73"/>
      <c r="E13" s="73"/>
      <c r="F13" s="73"/>
      <c r="G13" s="73"/>
      <c r="H13" s="73"/>
      <c r="I13" s="73"/>
      <c r="J13" s="73"/>
      <c r="K13" s="22"/>
    </row>
    <row r="14" spans="1:11" x14ac:dyDescent="0.2">
      <c r="C14" s="2" t="s">
        <v>291</v>
      </c>
      <c r="D14" s="22"/>
      <c r="E14" s="22"/>
      <c r="F14" s="22"/>
      <c r="G14" s="22"/>
      <c r="H14" s="22"/>
      <c r="I14" s="22"/>
      <c r="J14" s="22"/>
      <c r="K14" s="22"/>
    </row>
    <row r="15" spans="1:11" x14ac:dyDescent="0.2">
      <c r="C15" s="2" t="s">
        <v>484</v>
      </c>
      <c r="D15" s="22"/>
      <c r="E15" s="22"/>
      <c r="F15" s="22"/>
      <c r="G15" s="22"/>
      <c r="H15" s="22"/>
      <c r="I15" s="22"/>
      <c r="J15" s="22"/>
      <c r="K15" s="22"/>
    </row>
    <row r="16" spans="1:11" x14ac:dyDescent="0.2">
      <c r="C16" s="2" t="s">
        <v>485</v>
      </c>
      <c r="D16" s="22"/>
      <c r="E16" s="22"/>
      <c r="F16" s="22"/>
      <c r="G16" s="22"/>
      <c r="H16" s="22"/>
      <c r="I16" s="22"/>
      <c r="J16" s="22"/>
      <c r="K16" s="22"/>
    </row>
    <row r="17" spans="3:11" x14ac:dyDescent="0.2">
      <c r="C17" s="2" t="s">
        <v>486</v>
      </c>
      <c r="D17" s="22"/>
      <c r="E17" s="22"/>
      <c r="F17" s="22"/>
      <c r="G17" s="22"/>
      <c r="H17" s="22"/>
      <c r="I17" s="22"/>
      <c r="J17" s="22"/>
      <c r="K17" s="22"/>
    </row>
    <row r="18" spans="3:11" x14ac:dyDescent="0.2">
      <c r="C18" s="2" t="s">
        <v>640</v>
      </c>
    </row>
    <row r="20" spans="3:11" x14ac:dyDescent="0.2">
      <c r="C20" s="2" t="s">
        <v>75</v>
      </c>
    </row>
    <row r="21" spans="3:11" x14ac:dyDescent="0.2">
      <c r="C21" s="2" t="s">
        <v>388</v>
      </c>
    </row>
    <row r="22" spans="3:11" x14ac:dyDescent="0.2">
      <c r="C22" s="2" t="s">
        <v>496</v>
      </c>
    </row>
    <row r="23" spans="3:11" x14ac:dyDescent="0.2">
      <c r="C23" s="2" t="s">
        <v>494</v>
      </c>
    </row>
  </sheetData>
  <hyperlinks>
    <hyperlink ref="A1" location="Contents!A1" display="Contents"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F0666-DEAF-4486-9DBC-A334C7603070}">
  <dimension ref="A1:J24"/>
  <sheetViews>
    <sheetView workbookViewId="0"/>
  </sheetViews>
  <sheetFormatPr defaultColWidth="9.140625" defaultRowHeight="12.75" x14ac:dyDescent="0.2"/>
  <cols>
    <col min="1" max="2" width="9.140625" style="478"/>
    <col min="3" max="3" width="32.42578125" style="478" bestFit="1" customWidth="1"/>
    <col min="4" max="11" width="14.28515625" style="478" customWidth="1"/>
    <col min="12" max="16384" width="9.140625" style="478"/>
  </cols>
  <sheetData>
    <row r="1" spans="1:10" x14ac:dyDescent="0.2">
      <c r="A1" s="477" t="s">
        <v>66</v>
      </c>
    </row>
    <row r="2" spans="1:10" x14ac:dyDescent="0.2">
      <c r="B2" s="479" t="s">
        <v>415</v>
      </c>
    </row>
    <row r="3" spans="1:10" x14ac:dyDescent="0.2">
      <c r="B3" s="478" t="s">
        <v>67</v>
      </c>
    </row>
    <row r="4" spans="1:10" ht="12.75" customHeight="1" x14ac:dyDescent="0.2">
      <c r="C4" s="480"/>
      <c r="D4" s="481"/>
      <c r="E4" s="481"/>
      <c r="F4" s="481"/>
      <c r="G4" s="481"/>
      <c r="H4" s="481"/>
      <c r="I4" s="481"/>
      <c r="J4" s="481"/>
    </row>
    <row r="5" spans="1:10" x14ac:dyDescent="0.2">
      <c r="C5" s="482"/>
      <c r="D5" s="483" t="s">
        <v>513</v>
      </c>
      <c r="E5" s="484" t="s">
        <v>141</v>
      </c>
      <c r="F5" s="484" t="s">
        <v>142</v>
      </c>
      <c r="G5" s="484" t="s">
        <v>143</v>
      </c>
      <c r="H5" s="484" t="s">
        <v>144</v>
      </c>
      <c r="I5" s="484" t="s">
        <v>145</v>
      </c>
      <c r="J5" s="485" t="s">
        <v>74</v>
      </c>
    </row>
    <row r="6" spans="1:10" x14ac:dyDescent="0.2">
      <c r="C6" s="478" t="s">
        <v>266</v>
      </c>
      <c r="D6" s="486">
        <f>AVERAGE(E6:I6)</f>
        <v>34536.103125000001</v>
      </c>
      <c r="E6" s="487">
        <v>36360.28515625</v>
      </c>
      <c r="F6" s="487">
        <v>31219.330078125</v>
      </c>
      <c r="G6" s="487">
        <v>33610.7890625</v>
      </c>
      <c r="H6" s="487">
        <v>31980.224609375</v>
      </c>
      <c r="I6" s="487">
        <v>39509.88671875</v>
      </c>
      <c r="J6" s="486">
        <v>1220</v>
      </c>
    </row>
    <row r="7" spans="1:10" x14ac:dyDescent="0.2">
      <c r="C7" s="478" t="s">
        <v>94</v>
      </c>
      <c r="D7" s="490">
        <f t="shared" ref="D7:D12" si="0">AVERAGE(E7:I7)</f>
        <v>2624.0711181640627</v>
      </c>
      <c r="E7" s="491">
        <v>3634.271240234375</v>
      </c>
      <c r="F7" s="491">
        <v>3273.53369140625</v>
      </c>
      <c r="G7" s="491">
        <v>1987.969604492188</v>
      </c>
      <c r="H7" s="491">
        <v>1871.22119140625</v>
      </c>
      <c r="I7" s="491">
        <v>2353.35986328125</v>
      </c>
      <c r="J7" s="488">
        <v>80</v>
      </c>
    </row>
    <row r="8" spans="1:10" x14ac:dyDescent="0.2">
      <c r="C8" s="478" t="s">
        <v>68</v>
      </c>
      <c r="D8" s="488">
        <f t="shared" si="0"/>
        <v>37160.175000000003</v>
      </c>
      <c r="E8" s="489">
        <v>39994.55859375</v>
      </c>
      <c r="F8" s="489">
        <v>34492.86328125</v>
      </c>
      <c r="G8" s="489">
        <v>35598.7578125</v>
      </c>
      <c r="H8" s="489">
        <v>33851.4453125</v>
      </c>
      <c r="I8" s="489">
        <v>41863.25</v>
      </c>
      <c r="J8" s="488">
        <v>1300</v>
      </c>
    </row>
    <row r="9" spans="1:10" x14ac:dyDescent="0.2">
      <c r="C9" s="478" t="s">
        <v>95</v>
      </c>
      <c r="D9" s="488">
        <f t="shared" si="0"/>
        <v>87864.560937500006</v>
      </c>
      <c r="E9" s="489">
        <v>87989.0625</v>
      </c>
      <c r="F9" s="489">
        <v>70952.40625</v>
      </c>
      <c r="G9" s="489">
        <v>74676.078125</v>
      </c>
      <c r="H9" s="489">
        <v>84827.21875</v>
      </c>
      <c r="I9" s="489">
        <v>120878.0390625</v>
      </c>
      <c r="J9" s="488">
        <v>2765</v>
      </c>
    </row>
    <row r="10" spans="1:10" x14ac:dyDescent="0.2">
      <c r="C10" s="478" t="s">
        <v>96</v>
      </c>
      <c r="D10" s="488">
        <f t="shared" si="0"/>
        <v>17197.3212890625</v>
      </c>
      <c r="E10" s="489">
        <v>18600.541015625</v>
      </c>
      <c r="F10" s="489">
        <v>15357.5869140625</v>
      </c>
      <c r="G10" s="489">
        <v>14028.939453125</v>
      </c>
      <c r="H10" s="489">
        <v>20915.072265625</v>
      </c>
      <c r="I10" s="489">
        <v>17084.466796875</v>
      </c>
      <c r="J10" s="488">
        <v>1149</v>
      </c>
    </row>
    <row r="11" spans="1:10" x14ac:dyDescent="0.2">
      <c r="C11" s="2" t="s">
        <v>70</v>
      </c>
      <c r="D11" s="488">
        <f t="shared" si="0"/>
        <v>110067.3390625</v>
      </c>
      <c r="E11" s="489">
        <v>111298.7265625</v>
      </c>
      <c r="F11" s="489">
        <v>90334.6796875</v>
      </c>
      <c r="G11" s="489">
        <v>92179.4296875</v>
      </c>
      <c r="H11" s="489">
        <v>109259.078125</v>
      </c>
      <c r="I11" s="489">
        <v>147264.78125</v>
      </c>
      <c r="J11" s="488">
        <v>4118</v>
      </c>
    </row>
    <row r="12" spans="1:10" x14ac:dyDescent="0.2">
      <c r="C12" s="478" t="s">
        <v>108</v>
      </c>
      <c r="D12" s="488">
        <f t="shared" si="0"/>
        <v>19644.8359375</v>
      </c>
      <c r="E12" s="489">
        <v>19890.017578125</v>
      </c>
      <c r="F12" s="489">
        <v>21258.271484375</v>
      </c>
      <c r="G12" s="489">
        <v>18714.78515625</v>
      </c>
      <c r="H12" s="489">
        <v>19304.892578125</v>
      </c>
      <c r="I12" s="489">
        <v>19056.212890625</v>
      </c>
      <c r="J12" s="488">
        <v>1199</v>
      </c>
    </row>
    <row r="15" spans="1:10" x14ac:dyDescent="0.2">
      <c r="C15" s="2" t="s">
        <v>291</v>
      </c>
    </row>
    <row r="16" spans="1:10" x14ac:dyDescent="0.2">
      <c r="C16" s="2" t="s">
        <v>484</v>
      </c>
    </row>
    <row r="17" spans="3:3" x14ac:dyDescent="0.2">
      <c r="C17" s="2" t="s">
        <v>485</v>
      </c>
    </row>
    <row r="18" spans="3:3" x14ac:dyDescent="0.2">
      <c r="C18" s="2" t="s">
        <v>486</v>
      </c>
    </row>
    <row r="19" spans="3:3" x14ac:dyDescent="0.2">
      <c r="C19" s="2" t="s">
        <v>640</v>
      </c>
    </row>
    <row r="20" spans="3:3" x14ac:dyDescent="0.2">
      <c r="C20" s="2"/>
    </row>
    <row r="21" spans="3:3" x14ac:dyDescent="0.2">
      <c r="C21" s="2" t="s">
        <v>75</v>
      </c>
    </row>
    <row r="22" spans="3:3" x14ac:dyDescent="0.2">
      <c r="C22" s="2" t="s">
        <v>388</v>
      </c>
    </row>
    <row r="23" spans="3:3" x14ac:dyDescent="0.2">
      <c r="C23" s="2" t="s">
        <v>534</v>
      </c>
    </row>
    <row r="24" spans="3:3" x14ac:dyDescent="0.2">
      <c r="C24" s="2" t="s">
        <v>494</v>
      </c>
    </row>
  </sheetData>
  <hyperlinks>
    <hyperlink ref="A1" location="Contents!A1" display="Contents"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08013-EBDD-41E0-8B04-5C878C59ECDB}">
  <sheetPr codeName="Sheet26"/>
  <dimension ref="A1:F23"/>
  <sheetViews>
    <sheetView workbookViewId="0"/>
  </sheetViews>
  <sheetFormatPr defaultColWidth="9.140625" defaultRowHeight="12.75" x14ac:dyDescent="0.2"/>
  <cols>
    <col min="1" max="2" width="9.140625" style="2"/>
    <col min="3" max="3" width="21.42578125" style="2" customWidth="1"/>
    <col min="4" max="4" width="13.28515625" style="2" customWidth="1"/>
    <col min="5" max="6" width="15.140625" style="2" customWidth="1"/>
    <col min="7" max="16384" width="9.140625" style="2"/>
  </cols>
  <sheetData>
    <row r="1" spans="1:6" x14ac:dyDescent="0.2">
      <c r="A1" s="3" t="s">
        <v>66</v>
      </c>
    </row>
    <row r="2" spans="1:6" x14ac:dyDescent="0.2">
      <c r="B2" s="4" t="s">
        <v>497</v>
      </c>
    </row>
    <row r="3" spans="1:6" x14ac:dyDescent="0.2">
      <c r="B3" s="2" t="s">
        <v>67</v>
      </c>
    </row>
    <row r="4" spans="1:6" x14ac:dyDescent="0.2">
      <c r="D4" s="129"/>
      <c r="E4" s="130"/>
      <c r="F4" s="22"/>
    </row>
    <row r="5" spans="1:6" x14ac:dyDescent="0.2">
      <c r="C5" s="5"/>
      <c r="D5" s="28"/>
      <c r="E5" s="27" t="s">
        <v>99</v>
      </c>
      <c r="F5" s="29" t="s">
        <v>74</v>
      </c>
    </row>
    <row r="6" spans="1:6" x14ac:dyDescent="0.2">
      <c r="C6" s="7" t="s">
        <v>72</v>
      </c>
      <c r="D6" s="25" t="s">
        <v>146</v>
      </c>
      <c r="E6" s="475">
        <v>0.92123442888259888</v>
      </c>
      <c r="F6" s="96">
        <v>1117</v>
      </c>
    </row>
    <row r="7" spans="1:6" x14ac:dyDescent="0.2">
      <c r="C7" s="7" t="s">
        <v>72</v>
      </c>
      <c r="D7" s="25" t="s">
        <v>147</v>
      </c>
      <c r="E7" s="475">
        <v>5.9314455837011337E-2</v>
      </c>
      <c r="F7" s="38">
        <v>1117</v>
      </c>
    </row>
    <row r="8" spans="1:6" x14ac:dyDescent="0.2">
      <c r="C8" s="7" t="s">
        <v>72</v>
      </c>
      <c r="D8" s="25" t="s">
        <v>148</v>
      </c>
      <c r="E8" s="475">
        <v>9.846406988799572E-3</v>
      </c>
      <c r="F8" s="38">
        <v>1117</v>
      </c>
    </row>
    <row r="9" spans="1:6" x14ac:dyDescent="0.2">
      <c r="C9" s="7" t="s">
        <v>72</v>
      </c>
      <c r="D9" s="25" t="s">
        <v>149</v>
      </c>
      <c r="E9" s="475">
        <v>9.6047287806868553E-3</v>
      </c>
      <c r="F9" s="38">
        <v>1117</v>
      </c>
    </row>
    <row r="11" spans="1:6" x14ac:dyDescent="0.2">
      <c r="C11" s="2" t="s">
        <v>150</v>
      </c>
    </row>
    <row r="12" spans="1:6" x14ac:dyDescent="0.2">
      <c r="C12" s="2" t="s">
        <v>151</v>
      </c>
    </row>
    <row r="14" spans="1:6" x14ac:dyDescent="0.2">
      <c r="C14" s="155"/>
    </row>
    <row r="15" spans="1:6" x14ac:dyDescent="0.2">
      <c r="C15" s="155"/>
    </row>
    <row r="16" spans="1:6" x14ac:dyDescent="0.2">
      <c r="C16" s="155"/>
    </row>
    <row r="23" spans="5:5" x14ac:dyDescent="0.2">
      <c r="E23" s="80"/>
    </row>
  </sheetData>
  <hyperlinks>
    <hyperlink ref="A1" location="Contents!A1" display="Contents"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45CF2-734A-4F5F-9CA9-820A41C0FAE1}">
  <sheetPr codeName="Sheet27"/>
  <dimension ref="A1:G16"/>
  <sheetViews>
    <sheetView workbookViewId="0"/>
  </sheetViews>
  <sheetFormatPr defaultColWidth="9.140625" defaultRowHeight="12.75" x14ac:dyDescent="0.2"/>
  <cols>
    <col min="1" max="2" width="9.140625" style="52"/>
    <col min="3" max="3" width="21.42578125" style="52" customWidth="1"/>
    <col min="4" max="4" width="11.85546875" style="108" customWidth="1"/>
    <col min="5" max="6" width="14.7109375" style="52" customWidth="1"/>
    <col min="7" max="7" width="18.85546875" style="142" customWidth="1"/>
    <col min="8" max="16384" width="9.140625" style="52"/>
  </cols>
  <sheetData>
    <row r="1" spans="1:7" x14ac:dyDescent="0.2">
      <c r="A1" s="86" t="s">
        <v>66</v>
      </c>
      <c r="B1" s="72"/>
      <c r="C1" s="72"/>
      <c r="E1" s="72"/>
      <c r="F1" s="72"/>
    </row>
    <row r="2" spans="1:7" x14ac:dyDescent="0.2">
      <c r="A2" s="72"/>
      <c r="B2" s="87" t="s">
        <v>307</v>
      </c>
      <c r="C2" s="72"/>
      <c r="E2" s="72"/>
      <c r="F2" s="72"/>
    </row>
    <row r="3" spans="1:7" x14ac:dyDescent="0.2">
      <c r="A3" s="72"/>
      <c r="B3" s="72" t="s">
        <v>67</v>
      </c>
      <c r="C3" s="72"/>
      <c r="E3" s="72"/>
      <c r="F3" s="72"/>
    </row>
    <row r="4" spans="1:7" x14ac:dyDescent="0.2">
      <c r="G4" s="144"/>
    </row>
    <row r="5" spans="1:7" ht="38.25" x14ac:dyDescent="0.2">
      <c r="A5" s="72"/>
      <c r="B5" s="72"/>
      <c r="C5" s="5"/>
      <c r="D5" s="29" t="s">
        <v>98</v>
      </c>
      <c r="E5" s="26" t="s">
        <v>99</v>
      </c>
      <c r="F5" s="11" t="s">
        <v>74</v>
      </c>
      <c r="G5" s="14" t="s">
        <v>313</v>
      </c>
    </row>
    <row r="6" spans="1:7" x14ac:dyDescent="0.2">
      <c r="A6" s="72"/>
      <c r="B6" s="72"/>
      <c r="C6" s="72" t="s">
        <v>72</v>
      </c>
      <c r="D6" s="109">
        <v>2022</v>
      </c>
      <c r="E6" s="99">
        <v>0.10700517892837524</v>
      </c>
      <c r="F6" s="252">
        <v>1420</v>
      </c>
      <c r="G6" s="442"/>
    </row>
    <row r="7" spans="1:7" x14ac:dyDescent="0.2">
      <c r="A7" s="72"/>
      <c r="B7" s="72"/>
      <c r="C7" s="72" t="s">
        <v>72</v>
      </c>
      <c r="D7" s="35">
        <v>2023</v>
      </c>
      <c r="E7" s="463">
        <v>0.1028963401913643</v>
      </c>
      <c r="F7" s="253">
        <v>1312</v>
      </c>
      <c r="G7" s="443">
        <v>0.84599999999999997</v>
      </c>
    </row>
    <row r="8" spans="1:7" s="255" customFormat="1" x14ac:dyDescent="0.2">
      <c r="C8" s="72" t="s">
        <v>72</v>
      </c>
      <c r="D8" s="35">
        <v>2024</v>
      </c>
      <c r="E8" s="464">
        <v>0.10266457498073581</v>
      </c>
      <c r="F8" s="253">
        <v>1276</v>
      </c>
      <c r="G8" s="443">
        <v>0.88500000000000001</v>
      </c>
    </row>
    <row r="10" spans="1:7" x14ac:dyDescent="0.2">
      <c r="A10" s="72"/>
      <c r="B10" s="72"/>
      <c r="C10" s="2" t="s">
        <v>263</v>
      </c>
      <c r="D10" s="2"/>
      <c r="E10" s="72"/>
      <c r="F10" s="72"/>
    </row>
    <row r="11" spans="1:7" x14ac:dyDescent="0.2">
      <c r="A11" s="72"/>
      <c r="B11" s="2"/>
      <c r="C11" s="2" t="s">
        <v>507</v>
      </c>
      <c r="D11" s="2"/>
      <c r="E11" s="72"/>
      <c r="F11" s="72"/>
    </row>
    <row r="12" spans="1:7" x14ac:dyDescent="0.2">
      <c r="A12" s="72"/>
      <c r="B12" s="2"/>
      <c r="C12" s="72"/>
      <c r="E12" s="72"/>
      <c r="F12" s="72"/>
    </row>
    <row r="13" spans="1:7" x14ac:dyDescent="0.2">
      <c r="C13" s="600" t="s">
        <v>290</v>
      </c>
    </row>
    <row r="14" spans="1:7" x14ac:dyDescent="0.2">
      <c r="C14" s="2" t="s">
        <v>498</v>
      </c>
    </row>
    <row r="15" spans="1:7" x14ac:dyDescent="0.2">
      <c r="C15" s="115"/>
    </row>
    <row r="16" spans="1:7" x14ac:dyDescent="0.2">
      <c r="C16" s="115"/>
    </row>
  </sheetData>
  <conditionalFormatting sqref="G6:G8">
    <cfRule type="cellIs" dxfId="88" priority="1" operator="between">
      <formula>0</formula>
      <formula>0.05</formula>
    </cfRule>
  </conditionalFormatting>
  <hyperlinks>
    <hyperlink ref="A1" location="Contents!A1" display="Contents"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0DBF3-C28D-424C-BD8E-DB0B7C49B988}">
  <sheetPr codeName="Sheet28"/>
  <dimension ref="A1:Q18"/>
  <sheetViews>
    <sheetView zoomScale="80" zoomScaleNormal="80" workbookViewId="0"/>
  </sheetViews>
  <sheetFormatPr defaultColWidth="9.140625" defaultRowHeight="12.75" x14ac:dyDescent="0.2"/>
  <cols>
    <col min="1" max="2" width="9.140625" style="52"/>
    <col min="3" max="3" width="21.42578125" style="52" customWidth="1"/>
    <col min="4" max="8" width="11.28515625" style="52" customWidth="1"/>
    <col min="9" max="9" width="11.28515625" style="255" customWidth="1"/>
    <col min="10" max="14" width="11.28515625" style="52" customWidth="1"/>
    <col min="15" max="15" width="11.28515625" style="255" customWidth="1"/>
    <col min="16" max="16" width="15.140625" style="142" customWidth="1"/>
    <col min="17" max="17" width="13.5703125" style="52" customWidth="1"/>
    <col min="18" max="16384" width="9.140625" style="52"/>
  </cols>
  <sheetData>
    <row r="1" spans="1:17" x14ac:dyDescent="0.2">
      <c r="A1" s="86" t="s">
        <v>66</v>
      </c>
      <c r="B1" s="72"/>
      <c r="C1" s="72"/>
      <c r="D1" s="72"/>
      <c r="E1" s="72"/>
      <c r="F1" s="72"/>
      <c r="G1" s="72"/>
      <c r="H1" s="72"/>
      <c r="J1" s="72"/>
      <c r="K1" s="72"/>
      <c r="L1" s="72"/>
      <c r="M1" s="72"/>
      <c r="N1" s="72"/>
    </row>
    <row r="2" spans="1:17" x14ac:dyDescent="0.2">
      <c r="A2" s="72"/>
      <c r="B2" s="87" t="s">
        <v>308</v>
      </c>
      <c r="C2" s="72"/>
      <c r="D2" s="72"/>
      <c r="E2" s="72"/>
      <c r="F2" s="72"/>
      <c r="G2" s="72"/>
      <c r="H2" s="72"/>
      <c r="J2" s="72"/>
      <c r="K2" s="72"/>
      <c r="L2" s="72"/>
      <c r="M2" s="72"/>
      <c r="N2" s="72"/>
    </row>
    <row r="3" spans="1:17" x14ac:dyDescent="0.2">
      <c r="A3" s="72"/>
      <c r="B3" s="72" t="s">
        <v>67</v>
      </c>
      <c r="C3" s="72"/>
      <c r="D3" s="72"/>
      <c r="E3" s="72"/>
      <c r="F3" s="72"/>
      <c r="G3" s="72"/>
      <c r="H3" s="72"/>
      <c r="J3" s="72"/>
      <c r="K3" s="72"/>
      <c r="L3" s="72"/>
      <c r="M3" s="72"/>
      <c r="N3" s="72"/>
    </row>
    <row r="5" spans="1:17" ht="43.5" customHeight="1" x14ac:dyDescent="0.2">
      <c r="A5" s="72"/>
      <c r="B5" s="72"/>
      <c r="C5" s="73"/>
      <c r="D5" s="731" t="s">
        <v>499</v>
      </c>
      <c r="E5" s="735"/>
      <c r="F5" s="735"/>
      <c r="G5" s="735"/>
      <c r="H5" s="735"/>
      <c r="I5" s="733"/>
      <c r="J5" s="756" t="s">
        <v>74</v>
      </c>
      <c r="K5" s="757"/>
      <c r="L5" s="757"/>
      <c r="M5" s="757"/>
      <c r="N5" s="757"/>
      <c r="O5" s="757"/>
      <c r="P5" s="739" t="s">
        <v>311</v>
      </c>
      <c r="Q5" s="747" t="s">
        <v>303</v>
      </c>
    </row>
    <row r="6" spans="1:17" x14ac:dyDescent="0.2">
      <c r="A6" s="72"/>
      <c r="B6" s="72"/>
      <c r="C6" s="29"/>
      <c r="D6" s="21">
        <v>2018</v>
      </c>
      <c r="E6" s="492">
        <v>2019</v>
      </c>
      <c r="F6" s="492">
        <v>2021</v>
      </c>
      <c r="G6" s="493">
        <v>2022</v>
      </c>
      <c r="H6" s="493">
        <v>2023</v>
      </c>
      <c r="I6" s="493">
        <v>2024</v>
      </c>
      <c r="J6" s="21">
        <v>2018</v>
      </c>
      <c r="K6" s="492">
        <v>2019</v>
      </c>
      <c r="L6" s="492">
        <v>2021</v>
      </c>
      <c r="M6" s="493">
        <v>2022</v>
      </c>
      <c r="N6" s="493">
        <v>2023</v>
      </c>
      <c r="O6" s="493">
        <v>2024</v>
      </c>
      <c r="P6" s="739"/>
      <c r="Q6" s="758"/>
    </row>
    <row r="7" spans="1:17" x14ac:dyDescent="0.2">
      <c r="A7" s="72"/>
      <c r="B7" s="72"/>
      <c r="C7" s="73" t="s">
        <v>72</v>
      </c>
      <c r="D7" s="65">
        <v>0.13</v>
      </c>
      <c r="E7" s="66">
        <v>0.17</v>
      </c>
      <c r="F7" s="66">
        <v>0.16</v>
      </c>
      <c r="G7" s="68">
        <v>0.15507480502128601</v>
      </c>
      <c r="H7" s="68">
        <v>0.1864586919546127</v>
      </c>
      <c r="I7" s="68">
        <v>0.200103759765625</v>
      </c>
      <c r="J7" s="61">
        <v>1102</v>
      </c>
      <c r="K7" s="62">
        <v>1555</v>
      </c>
      <c r="L7" s="62">
        <v>1625</v>
      </c>
      <c r="M7" s="67">
        <v>1420</v>
      </c>
      <c r="N7" s="67">
        <v>1312</v>
      </c>
      <c r="O7" s="67">
        <v>1276</v>
      </c>
      <c r="P7" s="36">
        <v>4.4999999999999998E-2</v>
      </c>
      <c r="Q7" s="175">
        <v>0.44600000000000001</v>
      </c>
    </row>
    <row r="8" spans="1:17" x14ac:dyDescent="0.2">
      <c r="A8" s="72"/>
      <c r="B8" s="72"/>
      <c r="C8" s="73"/>
      <c r="D8" s="73"/>
      <c r="E8" s="73"/>
      <c r="F8" s="73"/>
      <c r="G8" s="73"/>
      <c r="H8" s="73"/>
      <c r="I8" s="476"/>
      <c r="J8" s="73"/>
      <c r="K8" s="73"/>
      <c r="L8" s="73"/>
      <c r="M8" s="73"/>
      <c r="N8" s="73"/>
      <c r="O8" s="250"/>
    </row>
    <row r="9" spans="1:17" x14ac:dyDescent="0.2">
      <c r="A9" s="72"/>
      <c r="B9" s="72"/>
      <c r="D9" s="73"/>
      <c r="E9" s="73"/>
      <c r="F9" s="73"/>
      <c r="G9" s="73"/>
      <c r="H9" s="73"/>
      <c r="I9" s="250"/>
      <c r="J9" s="73"/>
      <c r="K9" s="73"/>
      <c r="L9" s="73"/>
      <c r="M9" s="72"/>
      <c r="N9" s="72"/>
    </row>
    <row r="10" spans="1:17" x14ac:dyDescent="0.2">
      <c r="A10" s="72"/>
      <c r="B10" s="72"/>
      <c r="C10" s="72" t="s">
        <v>152</v>
      </c>
      <c r="D10" s="73"/>
      <c r="E10" s="73"/>
      <c r="F10" s="73"/>
      <c r="G10" s="73"/>
      <c r="H10" s="73"/>
      <c r="I10" s="250"/>
      <c r="J10" s="73"/>
      <c r="K10" s="73"/>
      <c r="L10" s="73"/>
      <c r="M10" s="72"/>
      <c r="N10" s="72"/>
    </row>
    <row r="11" spans="1:17" x14ac:dyDescent="0.2">
      <c r="C11" s="2" t="s">
        <v>153</v>
      </c>
    </row>
    <row r="12" spans="1:17" s="255" customFormat="1" x14ac:dyDescent="0.2">
      <c r="C12" s="2"/>
    </row>
    <row r="13" spans="1:17" s="255" customFormat="1" x14ac:dyDescent="0.2">
      <c r="C13" s="49" t="s">
        <v>75</v>
      </c>
    </row>
    <row r="14" spans="1:17" s="600" customFormat="1" x14ac:dyDescent="0.2">
      <c r="C14" s="2" t="s">
        <v>498</v>
      </c>
    </row>
    <row r="15" spans="1:17" x14ac:dyDescent="0.2">
      <c r="C15" s="49" t="s">
        <v>535</v>
      </c>
    </row>
    <row r="16" spans="1:17" x14ac:dyDescent="0.2">
      <c r="C16" s="49"/>
    </row>
    <row r="17" spans="3:3" x14ac:dyDescent="0.2">
      <c r="C17" s="323"/>
    </row>
    <row r="18" spans="3:3" x14ac:dyDescent="0.2">
      <c r="C18" s="323"/>
    </row>
  </sheetData>
  <mergeCells count="4">
    <mergeCell ref="D5:I5"/>
    <mergeCell ref="J5:O5"/>
    <mergeCell ref="P5:P6"/>
    <mergeCell ref="Q5:Q6"/>
  </mergeCells>
  <conditionalFormatting sqref="P7:Q7">
    <cfRule type="cellIs" dxfId="87" priority="1" operator="between">
      <formula>0</formula>
      <formula>0.05</formula>
    </cfRule>
  </conditionalFormatting>
  <hyperlinks>
    <hyperlink ref="A1" location="Contents!A1" display="Contents"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7C901-6B4C-4BF5-8634-8B7A8729D7B8}">
  <sheetPr codeName="Sheet29"/>
  <dimension ref="A1:K18"/>
  <sheetViews>
    <sheetView showGridLines="0" workbookViewId="0"/>
  </sheetViews>
  <sheetFormatPr defaultColWidth="9.140625" defaultRowHeight="12.75" x14ac:dyDescent="0.2"/>
  <cols>
    <col min="1" max="2" width="9.140625" style="49"/>
    <col min="3" max="3" width="21.42578125" style="49" customWidth="1"/>
    <col min="4" max="4" width="10.28515625" style="108" customWidth="1"/>
    <col min="5" max="9" width="15.28515625" style="49" customWidth="1"/>
    <col min="10" max="11" width="14.5703125" style="142" customWidth="1"/>
    <col min="12" max="16384" width="9.140625" style="49"/>
  </cols>
  <sheetData>
    <row r="1" spans="1:11" x14ac:dyDescent="0.2">
      <c r="A1" s="86" t="s">
        <v>66</v>
      </c>
      <c r="B1" s="72"/>
      <c r="C1" s="72"/>
      <c r="E1" s="72"/>
      <c r="F1" s="72"/>
      <c r="G1" s="72"/>
      <c r="H1" s="72"/>
      <c r="I1" s="72"/>
    </row>
    <row r="2" spans="1:11" x14ac:dyDescent="0.2">
      <c r="A2" s="72"/>
      <c r="B2" s="87" t="s">
        <v>500</v>
      </c>
      <c r="C2" s="72"/>
      <c r="E2" s="72"/>
      <c r="F2" s="72"/>
      <c r="G2" s="72"/>
      <c r="H2" s="72"/>
      <c r="I2" s="72"/>
    </row>
    <row r="3" spans="1:11" x14ac:dyDescent="0.2">
      <c r="A3" s="72"/>
      <c r="B3" s="72" t="s">
        <v>67</v>
      </c>
      <c r="C3" s="72"/>
      <c r="E3" s="72"/>
      <c r="F3" s="72"/>
      <c r="G3" s="72"/>
      <c r="H3" s="72"/>
      <c r="I3" s="72"/>
      <c r="J3" s="751"/>
      <c r="K3" s="751"/>
    </row>
    <row r="4" spans="1:11" ht="37.5" customHeight="1" x14ac:dyDescent="0.2">
      <c r="E4" s="15"/>
      <c r="I4" s="116"/>
      <c r="J4" s="739" t="s">
        <v>313</v>
      </c>
      <c r="K4" s="759"/>
    </row>
    <row r="5" spans="1:11" ht="89.25" x14ac:dyDescent="0.2">
      <c r="A5" s="72"/>
      <c r="B5" s="72"/>
      <c r="C5" s="5"/>
      <c r="D5" s="27" t="s">
        <v>98</v>
      </c>
      <c r="E5" s="216" t="s">
        <v>154</v>
      </c>
      <c r="F5" s="216" t="s">
        <v>155</v>
      </c>
      <c r="G5" s="216" t="s">
        <v>156</v>
      </c>
      <c r="H5" s="216" t="s">
        <v>157</v>
      </c>
      <c r="I5" s="334" t="s">
        <v>336</v>
      </c>
      <c r="J5" s="217" t="s">
        <v>154</v>
      </c>
      <c r="K5" s="216" t="s">
        <v>156</v>
      </c>
    </row>
    <row r="6" spans="1:11" x14ac:dyDescent="0.2">
      <c r="A6" s="72"/>
      <c r="B6" s="72"/>
      <c r="C6" s="108" t="s">
        <v>72</v>
      </c>
      <c r="D6" s="214">
        <v>2022</v>
      </c>
      <c r="E6" s="181">
        <v>0.1146110817790031</v>
      </c>
      <c r="F6" s="67">
        <v>3227.0912399291992</v>
      </c>
      <c r="G6" s="131">
        <v>1.18019700050354</v>
      </c>
      <c r="H6" s="131">
        <v>1</v>
      </c>
      <c r="I6" s="252">
        <v>175</v>
      </c>
      <c r="J6" s="96"/>
      <c r="K6" s="67"/>
    </row>
    <row r="7" spans="1:11" x14ac:dyDescent="0.2">
      <c r="A7" s="72"/>
      <c r="B7" s="72"/>
      <c r="C7" s="108" t="s">
        <v>72</v>
      </c>
      <c r="D7" s="35">
        <v>2023</v>
      </c>
      <c r="E7" s="268">
        <v>0.1261621564626694</v>
      </c>
      <c r="F7" s="209">
        <v>3192.564102172852</v>
      </c>
      <c r="G7" s="211">
        <v>1.241832494735718</v>
      </c>
      <c r="H7" s="497">
        <v>1</v>
      </c>
      <c r="I7" s="253">
        <v>165</v>
      </c>
      <c r="J7" s="126">
        <v>0.39500000000000002</v>
      </c>
      <c r="K7" s="213">
        <v>0.34399999999999997</v>
      </c>
    </row>
    <row r="8" spans="1:11" s="255" customFormat="1" x14ac:dyDescent="0.2">
      <c r="C8" s="108" t="s">
        <v>72</v>
      </c>
      <c r="D8" s="35">
        <v>2024</v>
      </c>
      <c r="E8" s="495">
        <v>0.1092780083417892</v>
      </c>
      <c r="F8" s="41">
        <v>2554.2509336471562</v>
      </c>
      <c r="G8" s="185">
        <v>1.270041823387146</v>
      </c>
      <c r="H8" s="497">
        <v>1</v>
      </c>
      <c r="I8" s="253">
        <v>150</v>
      </c>
      <c r="J8" s="267">
        <v>0.25</v>
      </c>
      <c r="K8" s="574">
        <v>0.70599999999999996</v>
      </c>
    </row>
    <row r="9" spans="1:11" x14ac:dyDescent="0.2">
      <c r="D9" s="171"/>
      <c r="E9" s="171"/>
      <c r="F9" s="171"/>
      <c r="G9" s="171"/>
      <c r="H9" s="171"/>
      <c r="I9" s="171"/>
    </row>
    <row r="10" spans="1:11" x14ac:dyDescent="0.2">
      <c r="A10" s="72"/>
      <c r="B10" s="72"/>
      <c r="D10" s="2"/>
      <c r="E10" s="88"/>
      <c r="F10" s="72"/>
      <c r="G10" s="72"/>
      <c r="H10" s="72"/>
      <c r="I10" s="72"/>
    </row>
    <row r="11" spans="1:11" x14ac:dyDescent="0.2">
      <c r="C11" s="2" t="s">
        <v>158</v>
      </c>
    </row>
    <row r="12" spans="1:11" x14ac:dyDescent="0.2">
      <c r="C12" s="2" t="s">
        <v>153</v>
      </c>
    </row>
    <row r="14" spans="1:11" s="255" customFormat="1" x14ac:dyDescent="0.2">
      <c r="C14" s="49" t="s">
        <v>290</v>
      </c>
    </row>
    <row r="15" spans="1:11" s="255" customFormat="1" x14ac:dyDescent="0.2">
      <c r="C15" s="2" t="s">
        <v>498</v>
      </c>
    </row>
    <row r="16" spans="1:11" x14ac:dyDescent="0.2">
      <c r="C16" s="325"/>
    </row>
    <row r="17" spans="3:3" x14ac:dyDescent="0.2">
      <c r="C17" s="325"/>
    </row>
    <row r="18" spans="3:3" x14ac:dyDescent="0.2">
      <c r="C18" s="325"/>
    </row>
  </sheetData>
  <mergeCells count="2">
    <mergeCell ref="J4:K4"/>
    <mergeCell ref="J3:K3"/>
  </mergeCells>
  <conditionalFormatting sqref="J6:K8">
    <cfRule type="cellIs" dxfId="86" priority="1" operator="between">
      <formula>0</formula>
      <formula>0.05</formula>
    </cfRule>
  </conditionalFormatting>
  <hyperlinks>
    <hyperlink ref="A1" location="Contents!A1" display="Contents"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47167-173F-4C9C-90A7-2EDD54DAA042}">
  <sheetPr codeName="Sheet30"/>
  <dimension ref="A1:G16"/>
  <sheetViews>
    <sheetView workbookViewId="0"/>
  </sheetViews>
  <sheetFormatPr defaultColWidth="9.140625" defaultRowHeight="12.75" x14ac:dyDescent="0.2"/>
  <cols>
    <col min="1" max="2" width="9.140625" style="2"/>
    <col min="3" max="3" width="21.42578125" style="2" customWidth="1"/>
    <col min="4" max="4" width="11.28515625" style="2" customWidth="1"/>
    <col min="5" max="6" width="14.7109375" style="2" customWidth="1"/>
    <col min="7" max="7" width="16.7109375" style="2" customWidth="1"/>
    <col min="8" max="16384" width="9.140625" style="2"/>
  </cols>
  <sheetData>
    <row r="1" spans="1:7" x14ac:dyDescent="0.2">
      <c r="A1" s="3" t="s">
        <v>66</v>
      </c>
    </row>
    <row r="2" spans="1:7" x14ac:dyDescent="0.2">
      <c r="B2" s="4" t="s">
        <v>310</v>
      </c>
    </row>
    <row r="3" spans="1:7" x14ac:dyDescent="0.2">
      <c r="B3" s="2" t="s">
        <v>67</v>
      </c>
    </row>
    <row r="4" spans="1:7" x14ac:dyDescent="0.2">
      <c r="G4" s="22"/>
    </row>
    <row r="5" spans="1:7" ht="38.25" x14ac:dyDescent="0.2">
      <c r="C5" s="29"/>
      <c r="D5" s="29" t="s">
        <v>98</v>
      </c>
      <c r="E5" s="26" t="s">
        <v>99</v>
      </c>
      <c r="F5" s="11" t="s">
        <v>74</v>
      </c>
      <c r="G5" s="14" t="s">
        <v>313</v>
      </c>
    </row>
    <row r="6" spans="1:7" x14ac:dyDescent="0.2">
      <c r="C6" s="22" t="s">
        <v>72</v>
      </c>
      <c r="D6" s="22">
        <v>2022</v>
      </c>
      <c r="E6" s="100">
        <v>4.8673138022422791E-2</v>
      </c>
      <c r="F6" s="96">
        <v>572</v>
      </c>
      <c r="G6" s="96"/>
    </row>
    <row r="7" spans="1:7" x14ac:dyDescent="0.2">
      <c r="C7" s="22" t="s">
        <v>72</v>
      </c>
      <c r="D7" s="22">
        <v>2023</v>
      </c>
      <c r="E7" s="218">
        <v>6.6981188952922821E-2</v>
      </c>
      <c r="F7" s="38">
        <v>584</v>
      </c>
      <c r="G7" s="126">
        <v>0.23100000000000001</v>
      </c>
    </row>
    <row r="8" spans="1:7" x14ac:dyDescent="0.2">
      <c r="C8" s="22" t="s">
        <v>72</v>
      </c>
      <c r="D8" s="22">
        <v>2024</v>
      </c>
      <c r="E8" s="498">
        <v>7.2126202285289764E-2</v>
      </c>
      <c r="F8" s="253">
        <v>532</v>
      </c>
      <c r="G8" s="126">
        <v>0.80500000000000005</v>
      </c>
    </row>
    <row r="9" spans="1:7" x14ac:dyDescent="0.2">
      <c r="C9" s="22"/>
      <c r="D9" s="22"/>
      <c r="E9" s="90"/>
      <c r="F9" s="71"/>
      <c r="G9" s="143"/>
    </row>
    <row r="10" spans="1:7" x14ac:dyDescent="0.2">
      <c r="E10" s="31"/>
      <c r="F10" s="31"/>
      <c r="G10" s="31"/>
    </row>
    <row r="11" spans="1:7" x14ac:dyDescent="0.2">
      <c r="C11" s="2" t="s">
        <v>159</v>
      </c>
    </row>
    <row r="12" spans="1:7" x14ac:dyDescent="0.2">
      <c r="C12" s="2" t="s">
        <v>501</v>
      </c>
    </row>
    <row r="14" spans="1:7" x14ac:dyDescent="0.2">
      <c r="C14" s="327" t="s">
        <v>75</v>
      </c>
    </row>
    <row r="15" spans="1:7" x14ac:dyDescent="0.2">
      <c r="C15" s="2" t="s">
        <v>498</v>
      </c>
    </row>
    <row r="16" spans="1:7" x14ac:dyDescent="0.2">
      <c r="C16" s="327" t="s">
        <v>644</v>
      </c>
      <c r="E16" s="80"/>
    </row>
  </sheetData>
  <conditionalFormatting sqref="G6:G8">
    <cfRule type="cellIs" dxfId="85" priority="1" operator="between">
      <formula>0</formula>
      <formula>0.05</formula>
    </cfRule>
  </conditionalFormatting>
  <hyperlinks>
    <hyperlink ref="A1" location="Contents!A1" display="Contents"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03B74-0F98-44B8-AAB2-8F16CEE62741}">
  <sheetPr codeName="Sheet31"/>
  <dimension ref="A1:I15"/>
  <sheetViews>
    <sheetView workbookViewId="0"/>
  </sheetViews>
  <sheetFormatPr defaultColWidth="9.140625" defaultRowHeight="12.75" x14ac:dyDescent="0.2"/>
  <cols>
    <col min="1" max="2" width="9.140625" style="2"/>
    <col min="3" max="3" width="9.140625" style="2" customWidth="1"/>
    <col min="4" max="9" width="14.7109375" style="2" customWidth="1"/>
    <col min="10" max="16384" width="9.140625" style="2"/>
  </cols>
  <sheetData>
    <row r="1" spans="1:9" x14ac:dyDescent="0.2">
      <c r="A1" s="3" t="s">
        <v>66</v>
      </c>
    </row>
    <row r="2" spans="1:9" x14ac:dyDescent="0.2">
      <c r="B2" s="4" t="s">
        <v>645</v>
      </c>
    </row>
    <row r="3" spans="1:9" x14ac:dyDescent="0.2">
      <c r="B3" s="2" t="s">
        <v>67</v>
      </c>
      <c r="H3" s="760"/>
      <c r="I3" s="760"/>
    </row>
    <row r="4" spans="1:9" ht="42.75" customHeight="1" x14ac:dyDescent="0.2">
      <c r="D4" s="742" t="s">
        <v>504</v>
      </c>
      <c r="E4" s="744"/>
      <c r="F4" s="739" t="s">
        <v>74</v>
      </c>
      <c r="G4" s="740"/>
      <c r="H4" s="739" t="s">
        <v>313</v>
      </c>
      <c r="I4" s="759"/>
    </row>
    <row r="5" spans="1:9" ht="25.5" x14ac:dyDescent="0.2">
      <c r="C5" s="27" t="s">
        <v>98</v>
      </c>
      <c r="D5" s="16" t="s">
        <v>72</v>
      </c>
      <c r="E5" s="25" t="s">
        <v>215</v>
      </c>
      <c r="F5" s="16" t="s">
        <v>72</v>
      </c>
      <c r="G5" s="25" t="s">
        <v>215</v>
      </c>
      <c r="H5" s="16" t="s">
        <v>72</v>
      </c>
      <c r="I5" s="215" t="s">
        <v>215</v>
      </c>
    </row>
    <row r="6" spans="1:9" x14ac:dyDescent="0.2">
      <c r="C6" s="22">
        <v>2022</v>
      </c>
      <c r="D6" s="96">
        <v>13.139744199536478</v>
      </c>
      <c r="E6" s="67">
        <v>4.5831515780739025</v>
      </c>
      <c r="F6" s="96">
        <v>1420</v>
      </c>
      <c r="G6" s="119">
        <v>197</v>
      </c>
      <c r="H6" s="96"/>
      <c r="I6" s="67"/>
    </row>
    <row r="7" spans="1:9" x14ac:dyDescent="0.2">
      <c r="C7" s="22">
        <v>2023</v>
      </c>
      <c r="D7" s="38">
        <v>13.95189380645752</v>
      </c>
      <c r="E7" s="496">
        <v>4.2044458389282227</v>
      </c>
      <c r="F7" s="38">
        <v>1312</v>
      </c>
      <c r="G7" s="496">
        <v>192</v>
      </c>
      <c r="H7" s="126">
        <v>3.5000000000000003E-2</v>
      </c>
      <c r="I7" s="499">
        <v>0.44700000000000001</v>
      </c>
    </row>
    <row r="8" spans="1:9" x14ac:dyDescent="0.2">
      <c r="C8" s="22">
        <v>2024</v>
      </c>
      <c r="D8" s="38">
        <v>14.56460666656494</v>
      </c>
      <c r="E8" s="496">
        <v>5.0879645347595206</v>
      </c>
      <c r="F8" s="38">
        <v>1276</v>
      </c>
      <c r="G8" s="496">
        <v>220</v>
      </c>
      <c r="H8" s="126">
        <v>0.14099999999999999</v>
      </c>
      <c r="I8" s="499">
        <v>7.4999999999999997E-2</v>
      </c>
    </row>
    <row r="9" spans="1:9" x14ac:dyDescent="0.2">
      <c r="D9" s="246"/>
      <c r="E9" s="246"/>
      <c r="F9" s="246"/>
      <c r="G9" s="246"/>
      <c r="H9" s="246"/>
      <c r="I9" s="246"/>
    </row>
    <row r="11" spans="1:9" x14ac:dyDescent="0.2">
      <c r="C11" s="2" t="s">
        <v>160</v>
      </c>
    </row>
    <row r="12" spans="1:9" x14ac:dyDescent="0.2">
      <c r="C12" s="2" t="s">
        <v>503</v>
      </c>
    </row>
    <row r="13" spans="1:9" x14ac:dyDescent="0.2">
      <c r="D13" s="80"/>
    </row>
    <row r="14" spans="1:9" x14ac:dyDescent="0.2">
      <c r="C14" s="2" t="s">
        <v>290</v>
      </c>
    </row>
    <row r="15" spans="1:9" x14ac:dyDescent="0.2">
      <c r="C15" s="2" t="s">
        <v>498</v>
      </c>
    </row>
  </sheetData>
  <mergeCells count="4">
    <mergeCell ref="H3:I3"/>
    <mergeCell ref="D4:E4"/>
    <mergeCell ref="H4:I4"/>
    <mergeCell ref="F4:G4"/>
  </mergeCells>
  <conditionalFormatting sqref="H7:I8">
    <cfRule type="cellIs" dxfId="84" priority="5" operator="between">
      <formula>0</formula>
      <formula>0.05</formula>
    </cfRule>
  </conditionalFormatting>
  <hyperlinks>
    <hyperlink ref="A1" location="Contents!A1" display="Contents" xr:uid="{00000000-0004-0000-1B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A8FC2-3E78-42E8-8563-7067203DBC81}">
  <sheetPr codeName="Sheet33"/>
  <dimension ref="A1:P44"/>
  <sheetViews>
    <sheetView workbookViewId="0"/>
  </sheetViews>
  <sheetFormatPr defaultColWidth="9.140625" defaultRowHeight="15" x14ac:dyDescent="0.25"/>
  <cols>
    <col min="1" max="2" width="9.140625" style="1"/>
    <col min="3" max="3" width="26.140625" style="1" customWidth="1"/>
    <col min="4" max="13" width="9.140625" style="1"/>
    <col min="14" max="14" width="9.140625" style="1" customWidth="1"/>
    <col min="15" max="16384" width="9.140625" style="1"/>
  </cols>
  <sheetData>
    <row r="1" spans="1:16" x14ac:dyDescent="0.25">
      <c r="A1" s="86" t="s">
        <v>66</v>
      </c>
      <c r="B1" s="2"/>
      <c r="C1" s="2"/>
      <c r="D1" s="2"/>
      <c r="E1" s="2"/>
      <c r="F1" s="2"/>
      <c r="G1" s="2"/>
      <c r="H1" s="2"/>
      <c r="I1" s="2"/>
      <c r="J1" s="2"/>
      <c r="K1" s="2"/>
      <c r="L1" s="2"/>
      <c r="M1" s="2"/>
      <c r="N1" s="2"/>
      <c r="O1" s="2"/>
      <c r="P1" s="2"/>
    </row>
    <row r="2" spans="1:16" x14ac:dyDescent="0.25">
      <c r="A2" s="2"/>
      <c r="B2" s="4" t="s">
        <v>332</v>
      </c>
      <c r="C2" s="2"/>
      <c r="D2" s="2"/>
      <c r="E2" s="2"/>
      <c r="F2" s="2"/>
      <c r="G2" s="2"/>
      <c r="H2" s="2"/>
      <c r="I2" s="2"/>
      <c r="J2" s="2"/>
      <c r="K2" s="2"/>
      <c r="L2" s="2"/>
      <c r="M2" s="2"/>
      <c r="N2" s="2"/>
      <c r="O2" s="2"/>
      <c r="P2" s="2"/>
    </row>
    <row r="3" spans="1:16" x14ac:dyDescent="0.25">
      <c r="A3" s="2"/>
      <c r="B3" s="2" t="s">
        <v>67</v>
      </c>
      <c r="C3" s="2"/>
      <c r="D3" s="2"/>
      <c r="E3" s="2"/>
      <c r="F3" s="2"/>
      <c r="G3" s="2"/>
      <c r="H3" s="2"/>
      <c r="I3" s="2"/>
      <c r="J3" s="2"/>
      <c r="K3" s="2"/>
      <c r="L3" s="2"/>
      <c r="M3" s="2"/>
      <c r="N3" s="2"/>
      <c r="O3" s="2"/>
      <c r="P3" s="2"/>
    </row>
    <row r="4" spans="1:16" ht="15" customHeight="1" x14ac:dyDescent="0.25">
      <c r="A4" s="2"/>
      <c r="B4" s="2"/>
      <c r="C4" s="9"/>
      <c r="D4" s="739" t="s">
        <v>161</v>
      </c>
      <c r="E4" s="747"/>
      <c r="F4" s="747"/>
      <c r="G4" s="747"/>
      <c r="H4" s="747"/>
      <c r="I4" s="740"/>
      <c r="J4" s="739" t="s">
        <v>74</v>
      </c>
      <c r="K4" s="747"/>
      <c r="L4" s="747"/>
      <c r="M4" s="747"/>
      <c r="N4" s="747"/>
      <c r="O4" s="747"/>
      <c r="P4" s="2"/>
    </row>
    <row r="5" spans="1:16" x14ac:dyDescent="0.25">
      <c r="A5" s="2"/>
      <c r="B5" s="2"/>
      <c r="C5" s="5"/>
      <c r="D5" s="14">
        <v>2018</v>
      </c>
      <c r="E5" s="11">
        <v>2019</v>
      </c>
      <c r="F5" s="11">
        <v>2021</v>
      </c>
      <c r="G5" s="11">
        <v>2022</v>
      </c>
      <c r="H5" s="11">
        <v>2023</v>
      </c>
      <c r="I5" s="11">
        <v>2024</v>
      </c>
      <c r="J5" s="14">
        <v>2018</v>
      </c>
      <c r="K5" s="11">
        <v>2019</v>
      </c>
      <c r="L5" s="11">
        <v>2021</v>
      </c>
      <c r="M5" s="11">
        <v>2022</v>
      </c>
      <c r="N5" s="11">
        <v>2023</v>
      </c>
      <c r="O5" s="11">
        <v>2024</v>
      </c>
      <c r="P5" s="2"/>
    </row>
    <row r="6" spans="1:16" x14ac:dyDescent="0.25">
      <c r="A6" s="2"/>
      <c r="B6" s="2"/>
      <c r="C6" s="2" t="s">
        <v>266</v>
      </c>
      <c r="D6" s="18">
        <f>'Table 4-2'!E15</f>
        <v>44123</v>
      </c>
      <c r="E6" s="160">
        <f>'Table 4-2'!F15</f>
        <v>46066</v>
      </c>
      <c r="F6" s="160">
        <f>'Table 4-2'!G15</f>
        <v>47116</v>
      </c>
      <c r="G6" s="159">
        <f>'Table 4-2'!H15</f>
        <v>45646.919966697693</v>
      </c>
      <c r="H6" s="159">
        <f>'Table 4-2'!I15</f>
        <v>48866.245690107353</v>
      </c>
      <c r="I6" s="159">
        <f>'Table 4-2'!J15</f>
        <v>53081.701420783997</v>
      </c>
      <c r="J6" s="57">
        <f>'Table 4-2'!E16</f>
        <v>748</v>
      </c>
      <c r="K6" s="162">
        <f>'Table 4-2'!F16</f>
        <v>2037</v>
      </c>
      <c r="L6" s="162">
        <f>'Table 4-2'!G16</f>
        <v>2338</v>
      </c>
      <c r="M6" s="162">
        <f>'Table 4-2'!H16</f>
        <v>2250</v>
      </c>
      <c r="N6" s="162">
        <f>'Table 4-2'!I16</f>
        <v>1885</v>
      </c>
      <c r="O6" s="162">
        <f>'Table 4-2'!J16</f>
        <v>1577</v>
      </c>
      <c r="P6" s="19"/>
    </row>
    <row r="7" spans="1:16" x14ac:dyDescent="0.25">
      <c r="A7" s="2"/>
      <c r="B7" s="2"/>
      <c r="C7" s="2" t="s">
        <v>94</v>
      </c>
      <c r="D7" s="18">
        <f>'Table 4-2'!E27</f>
        <v>7053</v>
      </c>
      <c r="E7" s="160">
        <f>'Table 4-2'!F27</f>
        <v>7395</v>
      </c>
      <c r="F7" s="160">
        <f>'Table 4-2'!G27</f>
        <v>6813</v>
      </c>
      <c r="G7" s="159">
        <f>'Table 4-2'!H27</f>
        <v>6690.2094576358795</v>
      </c>
      <c r="H7" s="159">
        <f>'Table 4-2'!I27</f>
        <v>6950.2564527988434</v>
      </c>
      <c r="I7" s="159">
        <f>'Table 4-2'!J27</f>
        <v>6723.1464488506317</v>
      </c>
      <c r="J7" s="18">
        <f>'Table 4-2'!E28</f>
        <v>238</v>
      </c>
      <c r="K7" s="160">
        <f>'Table 4-2'!F28</f>
        <v>213</v>
      </c>
      <c r="L7" s="160">
        <f>'Table 4-2'!G28</f>
        <v>225</v>
      </c>
      <c r="M7" s="160">
        <f>'Table 4-2'!H28</f>
        <v>173</v>
      </c>
      <c r="N7" s="160">
        <f>'Table 4-2'!I28</f>
        <v>138</v>
      </c>
      <c r="O7" s="159">
        <f>'Table 4-2'!J28</f>
        <v>92</v>
      </c>
      <c r="P7" s="19"/>
    </row>
    <row r="8" spans="1:16" x14ac:dyDescent="0.25">
      <c r="A8" s="2"/>
      <c r="B8" s="2"/>
      <c r="C8" s="2" t="s">
        <v>68</v>
      </c>
      <c r="D8" s="18">
        <f>'Table 4-2'!E39</f>
        <v>51176</v>
      </c>
      <c r="E8" s="160">
        <f>'Table 4-2'!F39</f>
        <v>53461</v>
      </c>
      <c r="F8" s="160">
        <f>'Table 4-2'!G39</f>
        <v>53929</v>
      </c>
      <c r="G8" s="159">
        <f>'Table 4-2'!H39</f>
        <v>52337.129424333572</v>
      </c>
      <c r="H8" s="159">
        <f>'Table 4-2'!I39</f>
        <v>55816.502142906189</v>
      </c>
      <c r="I8" s="159">
        <f>'Table 4-2'!J39</f>
        <v>59804.847869634628</v>
      </c>
      <c r="J8" s="18">
        <f>'Table 4-2'!E40</f>
        <v>986</v>
      </c>
      <c r="K8" s="160">
        <f>'Table 4-2'!F40</f>
        <v>2250</v>
      </c>
      <c r="L8" s="160">
        <f>'Table 4-2'!G40</f>
        <v>2563</v>
      </c>
      <c r="M8" s="160">
        <f>'Table 4-2'!H40</f>
        <v>2423</v>
      </c>
      <c r="N8" s="160">
        <f>'Table 4-2'!I40</f>
        <v>2023</v>
      </c>
      <c r="O8" s="159">
        <f>'Table 4-2'!J40</f>
        <v>1669</v>
      </c>
      <c r="P8" s="19"/>
    </row>
    <row r="9" spans="1:16" x14ac:dyDescent="0.25">
      <c r="A9" s="2"/>
      <c r="B9" s="2"/>
      <c r="C9" s="2" t="s">
        <v>95</v>
      </c>
      <c r="D9" s="18">
        <f>'Table 4-2'!E51</f>
        <v>158779</v>
      </c>
      <c r="E9" s="160">
        <f>'Table 4-2'!F51</f>
        <v>168350</v>
      </c>
      <c r="F9" s="160">
        <f>'Table 4-2'!G51</f>
        <v>163997</v>
      </c>
      <c r="G9" s="159">
        <f>'Table 4-2'!H51</f>
        <v>178975.81055784225</v>
      </c>
      <c r="H9" s="159">
        <f>'Table 4-2'!I51</f>
        <v>194477.8525702953</v>
      </c>
      <c r="I9" s="159">
        <f>'Table 4-2'!J51</f>
        <v>210891.45726251599</v>
      </c>
      <c r="J9" s="18">
        <f>'Table 4-2'!E52</f>
        <v>3045</v>
      </c>
      <c r="K9" s="160">
        <f>'Table 4-2'!F52</f>
        <v>3569</v>
      </c>
      <c r="L9" s="160">
        <f>'Table 4-2'!G52</f>
        <v>3668</v>
      </c>
      <c r="M9" s="160">
        <f>'Table 4-2'!H52</f>
        <v>3666</v>
      </c>
      <c r="N9" s="160">
        <f>'Table 4-2'!I52</f>
        <v>3359</v>
      </c>
      <c r="O9" s="159">
        <f>'Table 4-2'!J52</f>
        <v>3278</v>
      </c>
      <c r="P9" s="19"/>
    </row>
    <row r="10" spans="1:16" x14ac:dyDescent="0.25">
      <c r="A10" s="2"/>
      <c r="B10" s="2"/>
      <c r="C10" s="2" t="s">
        <v>96</v>
      </c>
      <c r="D10" s="18">
        <f>'Table 4-2'!E63</f>
        <v>69969</v>
      </c>
      <c r="E10" s="160">
        <f>'Table 4-2'!F63</f>
        <v>69656</v>
      </c>
      <c r="F10" s="160">
        <f>'Table 4-2'!G63</f>
        <v>63457</v>
      </c>
      <c r="G10" s="159">
        <f>'Table 4-2'!H63</f>
        <v>55978.917315244675</v>
      </c>
      <c r="H10" s="159">
        <f>'Table 4-2'!I63</f>
        <v>52051.682302474983</v>
      </c>
      <c r="I10" s="159">
        <f>'Table 4-2'!J63</f>
        <v>53306.963594436653</v>
      </c>
      <c r="J10" s="18">
        <f>'Table 4-2'!E64</f>
        <v>2009</v>
      </c>
      <c r="K10" s="160">
        <f>'Table 4-2'!F64</f>
        <v>2308</v>
      </c>
      <c r="L10" s="160">
        <f>'Table 4-2'!G64</f>
        <v>2094</v>
      </c>
      <c r="M10" s="160">
        <f>'Table 4-2'!H64</f>
        <v>1878</v>
      </c>
      <c r="N10" s="160">
        <f>'Table 4-2'!I64</f>
        <v>1511</v>
      </c>
      <c r="O10" s="159">
        <f>'Table 4-2'!J64</f>
        <v>1419</v>
      </c>
      <c r="P10" s="19"/>
    </row>
    <row r="11" spans="1:16" x14ac:dyDescent="0.25">
      <c r="A11" s="2"/>
      <c r="B11" s="2"/>
      <c r="C11" s="2" t="s">
        <v>70</v>
      </c>
      <c r="D11" s="18">
        <f>'Table 4-2'!E75</f>
        <v>236898</v>
      </c>
      <c r="E11" s="160">
        <f>'Table 4-2'!F75</f>
        <v>247081</v>
      </c>
      <c r="F11" s="160">
        <f>'Table 4-2'!G75</f>
        <v>235992</v>
      </c>
      <c r="G11" s="159">
        <f>'Table 4-2'!H75</f>
        <v>248183.77661275864</v>
      </c>
      <c r="H11" s="159">
        <f>'Table 4-2'!I75</f>
        <v>259327.71844267851</v>
      </c>
      <c r="I11" s="159">
        <f>'Table 4-2'!J75</f>
        <v>277890.7333085537</v>
      </c>
      <c r="J11" s="18">
        <f>'Table 4-2'!E76</f>
        <v>5218</v>
      </c>
      <c r="K11" s="160">
        <f>'Table 4-2'!F76</f>
        <v>6082</v>
      </c>
      <c r="L11" s="160">
        <f>'Table 4-2'!G76</f>
        <v>5943</v>
      </c>
      <c r="M11" s="160">
        <f>'Table 4-2'!H76</f>
        <v>5854</v>
      </c>
      <c r="N11" s="160">
        <f>'Table 4-2'!I76</f>
        <v>5128</v>
      </c>
      <c r="O11" s="159">
        <f>'Table 4-2'!J76</f>
        <v>4945</v>
      </c>
      <c r="P11" s="19"/>
    </row>
    <row r="12" spans="1:16" x14ac:dyDescent="0.25">
      <c r="A12" s="2"/>
      <c r="B12" s="2"/>
      <c r="C12" s="2" t="s">
        <v>339</v>
      </c>
      <c r="D12" s="18">
        <f>'Table 4-2'!E87</f>
        <v>43305</v>
      </c>
      <c r="E12" s="160">
        <f>'Table 4-2'!F87</f>
        <v>43589</v>
      </c>
      <c r="F12" s="160">
        <f>'Table 4-2'!G87</f>
        <v>38603</v>
      </c>
      <c r="G12" s="159">
        <f>'Table 4-2'!H87</f>
        <v>34471.80508518219</v>
      </c>
      <c r="H12" s="159">
        <f>'Table 4-2'!I87</f>
        <v>32720.061990737919</v>
      </c>
      <c r="I12" s="159">
        <f>'Table 4-2'!J87</f>
        <v>30387.197865962979</v>
      </c>
      <c r="J12" s="18">
        <f>'Table 4-2'!E88</f>
        <v>1102</v>
      </c>
      <c r="K12" s="160">
        <f>'Table 4-2'!F88</f>
        <v>1555</v>
      </c>
      <c r="L12" s="160">
        <f>'Table 4-2'!G88</f>
        <v>1625</v>
      </c>
      <c r="M12" s="160">
        <f>'Table 4-2'!H88</f>
        <v>1420</v>
      </c>
      <c r="N12" s="160">
        <f>'Table 4-2'!I88</f>
        <v>1312</v>
      </c>
      <c r="O12" s="159">
        <f>'Table 4-2'!J88</f>
        <v>1276</v>
      </c>
      <c r="P12" s="19"/>
    </row>
    <row r="13" spans="1:16" x14ac:dyDescent="0.25">
      <c r="A13" s="2"/>
      <c r="B13" s="2"/>
      <c r="C13" s="6" t="s">
        <v>73</v>
      </c>
      <c r="D13" s="22">
        <v>331379</v>
      </c>
      <c r="E13" s="161">
        <v>344131</v>
      </c>
      <c r="F13" s="161">
        <v>328524</v>
      </c>
      <c r="G13" s="163">
        <f t="shared" ref="G13:H13" si="0">SUM(G8,G11,G12)</f>
        <v>334992.7111222744</v>
      </c>
      <c r="H13" s="163">
        <f t="shared" si="0"/>
        <v>347864.28257632261</v>
      </c>
      <c r="I13" s="163">
        <f>SUM(I8,I11,I12)</f>
        <v>368082.77904415131</v>
      </c>
      <c r="J13" s="21">
        <v>7306</v>
      </c>
      <c r="K13" s="161">
        <v>9887</v>
      </c>
      <c r="L13" s="161">
        <v>10131</v>
      </c>
      <c r="M13" s="163">
        <f>SUM(M8,M11,M12)</f>
        <v>9697</v>
      </c>
      <c r="N13" s="163">
        <f t="shared" ref="N13" si="1">SUM(N8,N11,N12)</f>
        <v>8463</v>
      </c>
      <c r="O13" s="163">
        <f>SUM(O8,O11,O12)</f>
        <v>7890</v>
      </c>
      <c r="P13" s="19"/>
    </row>
    <row r="14" spans="1:16" x14ac:dyDescent="0.25">
      <c r="A14" s="2"/>
      <c r="B14" s="2"/>
      <c r="D14" s="2"/>
      <c r="E14" s="2"/>
      <c r="F14" s="2"/>
      <c r="G14" s="2"/>
      <c r="H14" s="2"/>
      <c r="I14" s="31"/>
      <c r="J14" s="19"/>
      <c r="K14" s="2"/>
      <c r="L14" s="2"/>
      <c r="M14" s="2"/>
      <c r="N14" s="2"/>
      <c r="O14" s="2"/>
      <c r="P14" s="2"/>
    </row>
    <row r="15" spans="1:16" x14ac:dyDescent="0.25">
      <c r="A15" s="2"/>
      <c r="B15" s="2"/>
      <c r="C15" s="167" t="s">
        <v>163</v>
      </c>
      <c r="D15" s="2"/>
      <c r="E15" s="2"/>
      <c r="F15" s="155"/>
      <c r="G15" s="156"/>
      <c r="H15" s="156"/>
      <c r="I15" s="156"/>
      <c r="J15" s="2"/>
      <c r="K15" s="2"/>
      <c r="L15" s="2"/>
      <c r="M15" s="2"/>
      <c r="N15" s="2"/>
      <c r="O15" s="2"/>
      <c r="P15" s="2"/>
    </row>
    <row r="16" spans="1:16" x14ac:dyDescent="0.25">
      <c r="A16" s="2"/>
      <c r="B16" s="2"/>
      <c r="C16" s="81" t="s">
        <v>110</v>
      </c>
      <c r="D16" s="2"/>
      <c r="E16" s="2"/>
      <c r="F16" s="155"/>
      <c r="G16" s="156"/>
      <c r="H16" s="156"/>
      <c r="I16" s="31"/>
      <c r="J16" s="19"/>
      <c r="K16" s="2"/>
      <c r="L16" s="2"/>
      <c r="M16" s="2"/>
      <c r="N16" s="2"/>
      <c r="O16" s="2"/>
      <c r="P16" s="2"/>
    </row>
    <row r="17" spans="1:16" x14ac:dyDescent="0.25">
      <c r="A17" s="2"/>
      <c r="B17" s="2"/>
      <c r="C17" s="81"/>
      <c r="D17" s="2"/>
      <c r="E17" s="2"/>
      <c r="F17" s="2"/>
      <c r="G17" s="2"/>
      <c r="H17" s="2"/>
      <c r="I17" s="31"/>
      <c r="J17" s="2"/>
      <c r="K17" s="2"/>
      <c r="L17" s="31"/>
      <c r="M17" s="2"/>
      <c r="N17" s="2"/>
      <c r="O17" s="2"/>
      <c r="P17" s="2"/>
    </row>
    <row r="18" spans="1:16" x14ac:dyDescent="0.25">
      <c r="A18" s="2"/>
      <c r="B18" s="2"/>
      <c r="C18" s="81" t="s">
        <v>75</v>
      </c>
      <c r="D18" s="2"/>
      <c r="E18" s="2"/>
      <c r="F18" s="155"/>
      <c r="G18" s="156"/>
      <c r="H18" s="156"/>
      <c r="I18" s="31"/>
      <c r="J18" s="2"/>
      <c r="K18" s="2"/>
      <c r="L18" s="2"/>
      <c r="M18" s="2"/>
      <c r="N18" s="2"/>
      <c r="O18" s="2"/>
      <c r="P18" s="2"/>
    </row>
    <row r="19" spans="1:16" x14ac:dyDescent="0.25">
      <c r="A19" s="2"/>
      <c r="B19" s="2"/>
      <c r="C19" s="2" t="s">
        <v>388</v>
      </c>
      <c r="D19" s="2"/>
      <c r="E19" s="2"/>
      <c r="F19" s="155"/>
      <c r="G19" s="156"/>
      <c r="H19" s="156"/>
      <c r="I19" s="31"/>
      <c r="J19" s="2"/>
      <c r="K19" s="2"/>
      <c r="L19" s="2"/>
      <c r="M19" s="2"/>
      <c r="N19" s="2"/>
      <c r="O19" s="2"/>
      <c r="P19" s="2"/>
    </row>
    <row r="20" spans="1:16" x14ac:dyDescent="0.25">
      <c r="A20" s="2"/>
      <c r="B20" s="2"/>
      <c r="C20" s="168" t="s">
        <v>537</v>
      </c>
      <c r="D20" s="2"/>
      <c r="E20" s="2"/>
      <c r="F20" s="2"/>
      <c r="G20" s="2"/>
      <c r="H20" s="2"/>
      <c r="I20" s="31"/>
      <c r="J20" s="2"/>
      <c r="K20" s="2"/>
      <c r="L20" s="2"/>
      <c r="M20" s="2"/>
      <c r="N20" s="2"/>
      <c r="O20" s="2"/>
      <c r="P20" s="2"/>
    </row>
    <row r="21" spans="1:16" x14ac:dyDescent="0.25">
      <c r="A21" s="2"/>
      <c r="B21" s="2"/>
      <c r="C21" s="2" t="s">
        <v>536</v>
      </c>
      <c r="D21" s="2"/>
      <c r="E21" s="2"/>
      <c r="F21" s="2"/>
      <c r="G21" s="2"/>
      <c r="H21" s="2"/>
      <c r="I21" s="2"/>
      <c r="J21" s="2"/>
      <c r="K21" s="2"/>
      <c r="L21" s="2"/>
      <c r="M21" s="2"/>
      <c r="N21" s="2"/>
      <c r="O21" s="2"/>
      <c r="P21" s="2"/>
    </row>
    <row r="22" spans="1:16" x14ac:dyDescent="0.25">
      <c r="A22" s="2"/>
      <c r="D22" s="2"/>
      <c r="E22" s="2"/>
      <c r="F22" s="2"/>
      <c r="G22" s="2"/>
      <c r="H22" s="2"/>
      <c r="I22" s="2"/>
      <c r="J22" s="2"/>
      <c r="K22" s="2"/>
      <c r="L22" s="2"/>
      <c r="M22" s="2"/>
      <c r="N22" s="2"/>
      <c r="O22" s="2"/>
      <c r="P22" s="2"/>
    </row>
    <row r="23" spans="1:16" x14ac:dyDescent="0.25">
      <c r="A23" s="2"/>
      <c r="C23" s="155"/>
      <c r="D23" s="2"/>
      <c r="E23" s="2"/>
      <c r="F23" s="2"/>
      <c r="G23" s="2"/>
      <c r="H23" s="2"/>
      <c r="I23" s="2"/>
      <c r="J23" s="2"/>
      <c r="K23" s="2"/>
      <c r="L23" s="2"/>
      <c r="M23" s="2"/>
      <c r="N23" s="2"/>
      <c r="O23" s="2"/>
      <c r="P23" s="2"/>
    </row>
    <row r="24" spans="1:16" x14ac:dyDescent="0.25">
      <c r="A24" s="2"/>
      <c r="B24" s="2"/>
      <c r="C24" s="2"/>
      <c r="D24" s="2"/>
      <c r="E24" s="2"/>
      <c r="F24" s="2"/>
      <c r="G24" s="2"/>
      <c r="H24" s="2"/>
      <c r="I24" s="2"/>
      <c r="J24" s="2"/>
      <c r="K24" s="2"/>
      <c r="L24" s="2"/>
      <c r="M24" s="2"/>
      <c r="N24" s="2"/>
      <c r="O24" s="2"/>
      <c r="P24" s="2"/>
    </row>
    <row r="25" spans="1:16" x14ac:dyDescent="0.25">
      <c r="A25" s="2"/>
      <c r="B25" s="2"/>
      <c r="D25" s="2"/>
      <c r="E25" s="2"/>
      <c r="F25" s="2"/>
      <c r="G25" s="2"/>
      <c r="H25" s="2"/>
      <c r="I25" s="2"/>
      <c r="J25" s="2"/>
      <c r="K25" s="2"/>
      <c r="L25" s="2"/>
      <c r="M25" s="2"/>
      <c r="N25" s="2"/>
      <c r="O25" s="2"/>
      <c r="P25" s="2"/>
    </row>
    <row r="26" spans="1:16" x14ac:dyDescent="0.25">
      <c r="A26" s="2"/>
      <c r="B26" s="2"/>
      <c r="D26" s="2"/>
      <c r="E26" s="2"/>
      <c r="F26" s="2"/>
      <c r="G26" s="2"/>
      <c r="H26" s="2"/>
      <c r="I26" s="2"/>
      <c r="J26" s="2"/>
      <c r="K26" s="2"/>
      <c r="L26" s="2"/>
      <c r="M26" s="2"/>
      <c r="N26" s="2"/>
      <c r="O26" s="2"/>
      <c r="P26" s="2"/>
    </row>
    <row r="27" spans="1:16" x14ac:dyDescent="0.25">
      <c r="A27" s="2"/>
      <c r="B27" s="2"/>
      <c r="D27" s="2"/>
      <c r="E27" s="2"/>
      <c r="F27" s="2"/>
      <c r="G27" s="2"/>
      <c r="H27" s="2"/>
      <c r="I27" s="2"/>
      <c r="J27" s="2"/>
      <c r="K27" s="2"/>
      <c r="L27" s="2"/>
      <c r="M27" s="2"/>
      <c r="N27" s="2"/>
      <c r="O27" s="2"/>
      <c r="P27" s="2"/>
    </row>
    <row r="28" spans="1:16" x14ac:dyDescent="0.25">
      <c r="A28" s="2"/>
      <c r="B28" s="2"/>
      <c r="D28" s="2"/>
      <c r="E28" s="2"/>
      <c r="F28" s="2"/>
      <c r="G28" s="2"/>
      <c r="H28" s="2"/>
      <c r="I28" s="2"/>
      <c r="J28" s="2"/>
      <c r="K28" s="2"/>
      <c r="L28" s="2"/>
      <c r="M28" s="2"/>
      <c r="N28" s="2"/>
      <c r="O28" s="2"/>
      <c r="P28" s="2"/>
    </row>
    <row r="29" spans="1:16" x14ac:dyDescent="0.25">
      <c r="A29" s="2"/>
      <c r="B29" s="2"/>
      <c r="D29" s="2"/>
      <c r="E29" s="2"/>
      <c r="F29" s="2"/>
      <c r="G29" s="2"/>
      <c r="H29" s="2"/>
      <c r="I29" s="2"/>
      <c r="J29" s="2"/>
      <c r="K29" s="2"/>
      <c r="L29" s="2"/>
      <c r="M29" s="2"/>
      <c r="N29" s="2"/>
      <c r="O29" s="2"/>
      <c r="P29" s="2"/>
    </row>
    <row r="30" spans="1:16" x14ac:dyDescent="0.25">
      <c r="A30" s="2"/>
      <c r="B30" s="2"/>
      <c r="C30" s="157"/>
      <c r="D30" s="2"/>
      <c r="E30" s="39"/>
      <c r="F30" s="2"/>
      <c r="G30" s="2"/>
      <c r="H30" s="2"/>
      <c r="I30" s="2"/>
      <c r="J30" s="2"/>
      <c r="K30" s="2"/>
      <c r="L30" s="2"/>
      <c r="M30" s="2"/>
      <c r="N30" s="2"/>
      <c r="O30" s="2"/>
      <c r="P30" s="2"/>
    </row>
    <row r="31" spans="1:16" x14ac:dyDescent="0.25">
      <c r="A31" s="2"/>
      <c r="B31" s="2"/>
      <c r="C31" s="157"/>
      <c r="D31" s="2"/>
      <c r="E31" s="2"/>
      <c r="F31" s="2"/>
      <c r="G31" s="2"/>
      <c r="H31" s="2"/>
      <c r="I31" s="2"/>
      <c r="J31" s="2"/>
      <c r="K31" s="2"/>
      <c r="L31" s="2"/>
      <c r="M31" s="2"/>
      <c r="N31" s="2"/>
      <c r="O31" s="2"/>
      <c r="P31" s="2"/>
    </row>
    <row r="32" spans="1:16" x14ac:dyDescent="0.25">
      <c r="A32" s="2"/>
      <c r="B32" s="2"/>
      <c r="D32" s="2"/>
      <c r="E32" s="2"/>
      <c r="F32" s="2"/>
      <c r="G32" s="2"/>
      <c r="H32" s="2"/>
      <c r="I32" s="2"/>
      <c r="J32" s="2"/>
      <c r="K32" s="2"/>
      <c r="L32" s="2"/>
      <c r="M32" s="2"/>
      <c r="N32" s="2"/>
      <c r="O32" s="2"/>
      <c r="P32" s="2"/>
    </row>
    <row r="33" spans="1:16" x14ac:dyDescent="0.25">
      <c r="A33" s="2"/>
      <c r="B33" s="2"/>
      <c r="D33" s="2"/>
      <c r="E33" s="2"/>
      <c r="F33" s="2"/>
      <c r="G33" s="2"/>
      <c r="H33" s="2"/>
      <c r="I33" s="2"/>
      <c r="J33" s="2"/>
      <c r="K33" s="2"/>
      <c r="L33" s="2"/>
      <c r="M33" s="2"/>
      <c r="N33" s="2"/>
      <c r="O33" s="2"/>
      <c r="P33" s="2"/>
    </row>
    <row r="34" spans="1:16" x14ac:dyDescent="0.25">
      <c r="A34" s="2"/>
      <c r="B34" s="2"/>
      <c r="D34" s="2"/>
      <c r="E34" s="2"/>
      <c r="F34" s="2"/>
      <c r="G34" s="2"/>
      <c r="H34" s="2"/>
      <c r="I34" s="2"/>
      <c r="J34" s="2"/>
      <c r="K34" s="2"/>
      <c r="L34" s="2"/>
      <c r="M34" s="2"/>
      <c r="N34" s="2"/>
      <c r="O34" s="2"/>
      <c r="P34" s="2"/>
    </row>
    <row r="35" spans="1:16" x14ac:dyDescent="0.25">
      <c r="A35" s="2"/>
      <c r="B35" s="2"/>
      <c r="D35" s="2"/>
      <c r="E35" s="2"/>
      <c r="F35" s="2"/>
      <c r="G35" s="2"/>
      <c r="H35" s="2"/>
      <c r="I35" s="2"/>
      <c r="J35" s="2"/>
      <c r="K35" s="2"/>
      <c r="L35" s="2"/>
      <c r="M35" s="2"/>
      <c r="N35" s="2"/>
      <c r="O35" s="2"/>
      <c r="P35" s="2"/>
    </row>
    <row r="36" spans="1:16" x14ac:dyDescent="0.25">
      <c r="A36" s="2"/>
      <c r="B36" s="2"/>
      <c r="D36" s="2"/>
      <c r="E36" s="2"/>
      <c r="F36" s="2"/>
      <c r="G36" s="2"/>
      <c r="H36" s="2"/>
      <c r="I36" s="2"/>
      <c r="J36" s="2"/>
      <c r="K36" s="2"/>
      <c r="L36" s="2"/>
      <c r="M36" s="2"/>
      <c r="N36" s="2"/>
      <c r="O36" s="2"/>
      <c r="P36" s="2"/>
    </row>
    <row r="37" spans="1:16" x14ac:dyDescent="0.25">
      <c r="A37" s="2"/>
      <c r="B37" s="2"/>
      <c r="C37" s="2"/>
      <c r="D37" s="2"/>
      <c r="E37" s="2"/>
      <c r="F37" s="2"/>
      <c r="G37" s="2"/>
      <c r="H37" s="2"/>
      <c r="I37" s="2"/>
      <c r="J37" s="2"/>
      <c r="K37" s="2"/>
      <c r="L37" s="2"/>
      <c r="M37" s="2"/>
      <c r="N37" s="2"/>
      <c r="O37" s="2"/>
      <c r="P37" s="2"/>
    </row>
    <row r="38" spans="1:16" x14ac:dyDescent="0.25">
      <c r="A38" s="2"/>
      <c r="B38" s="2"/>
      <c r="C38" s="2"/>
      <c r="D38" s="2"/>
      <c r="E38" s="2"/>
      <c r="F38" s="2"/>
      <c r="G38" s="2"/>
      <c r="H38" s="2"/>
      <c r="I38" s="2"/>
      <c r="J38" s="2"/>
      <c r="K38" s="2"/>
      <c r="L38" s="2"/>
      <c r="M38" s="2"/>
      <c r="N38" s="2"/>
      <c r="O38" s="2"/>
      <c r="P38" s="2"/>
    </row>
    <row r="39" spans="1:16" x14ac:dyDescent="0.25">
      <c r="A39" s="2"/>
      <c r="B39" s="2"/>
      <c r="C39" s="2"/>
      <c r="D39" s="2"/>
      <c r="E39" s="2"/>
      <c r="F39" s="2"/>
      <c r="G39" s="2"/>
      <c r="H39" s="2"/>
      <c r="I39" s="2"/>
      <c r="J39" s="2"/>
      <c r="K39" s="2"/>
      <c r="L39" s="2"/>
      <c r="M39" s="2"/>
      <c r="N39" s="2"/>
      <c r="O39" s="2"/>
      <c r="P39" s="2"/>
    </row>
    <row r="40" spans="1:16" x14ac:dyDescent="0.25">
      <c r="A40" s="2"/>
      <c r="B40" s="2"/>
      <c r="C40" s="2"/>
      <c r="D40" s="2"/>
      <c r="E40" s="2"/>
      <c r="F40" s="2"/>
      <c r="G40" s="2"/>
      <c r="H40" s="2"/>
      <c r="I40" s="2"/>
      <c r="J40" s="2"/>
      <c r="K40" s="2"/>
      <c r="L40" s="2"/>
      <c r="M40" s="2"/>
      <c r="N40" s="2"/>
      <c r="O40" s="2"/>
      <c r="P40" s="2"/>
    </row>
    <row r="41" spans="1:16" x14ac:dyDescent="0.25">
      <c r="A41" s="2"/>
      <c r="B41" s="2"/>
      <c r="C41" s="2"/>
      <c r="D41" s="2"/>
      <c r="E41" s="2"/>
      <c r="F41" s="2"/>
      <c r="G41" s="2"/>
      <c r="H41" s="2"/>
      <c r="I41" s="2"/>
      <c r="J41" s="2"/>
      <c r="K41" s="2"/>
      <c r="L41" s="2"/>
      <c r="M41" s="2"/>
      <c r="N41" s="2"/>
      <c r="O41" s="2"/>
      <c r="P41" s="2"/>
    </row>
    <row r="42" spans="1:16" x14ac:dyDescent="0.25">
      <c r="A42" s="2"/>
      <c r="B42" s="2"/>
      <c r="C42" s="2"/>
      <c r="D42" s="2"/>
      <c r="E42" s="2"/>
      <c r="F42" s="2"/>
      <c r="G42" s="2"/>
      <c r="H42" s="2"/>
      <c r="I42" s="2"/>
      <c r="J42" s="2"/>
      <c r="K42" s="2"/>
      <c r="L42" s="2"/>
      <c r="M42" s="2"/>
      <c r="N42" s="2"/>
      <c r="O42" s="2"/>
      <c r="P42" s="2"/>
    </row>
    <row r="43" spans="1:16" x14ac:dyDescent="0.25">
      <c r="A43" s="2"/>
      <c r="B43" s="2"/>
      <c r="C43" s="2"/>
      <c r="D43" s="2"/>
      <c r="E43" s="2"/>
      <c r="F43" s="2"/>
      <c r="G43" s="2"/>
      <c r="H43" s="2"/>
      <c r="I43" s="2"/>
      <c r="J43" s="2"/>
      <c r="K43" s="2"/>
      <c r="L43" s="2"/>
      <c r="M43" s="2"/>
      <c r="N43" s="2"/>
      <c r="O43" s="2"/>
      <c r="P43" s="2"/>
    </row>
    <row r="44" spans="1:16" x14ac:dyDescent="0.25">
      <c r="A44" s="2"/>
      <c r="B44" s="2"/>
      <c r="C44" s="2"/>
      <c r="D44" s="2"/>
      <c r="E44" s="2"/>
      <c r="F44" s="2"/>
      <c r="G44" s="2"/>
      <c r="H44" s="2"/>
      <c r="I44" s="2"/>
      <c r="J44" s="2"/>
      <c r="K44" s="2"/>
      <c r="L44" s="2"/>
      <c r="M44" s="2"/>
      <c r="N44" s="2"/>
      <c r="O44" s="2"/>
      <c r="P44" s="2"/>
    </row>
  </sheetData>
  <mergeCells count="2">
    <mergeCell ref="J4:O4"/>
    <mergeCell ref="D4:I4"/>
  </mergeCells>
  <hyperlinks>
    <hyperlink ref="A1" location="Contents!A1" display="Contents"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41C6B-72DF-4A24-8CEE-389709FC3C9E}">
  <sheetPr codeName="Sheet3"/>
  <dimension ref="A1:AD61"/>
  <sheetViews>
    <sheetView showGridLines="0" zoomScale="112" zoomScaleNormal="112" workbookViewId="0"/>
  </sheetViews>
  <sheetFormatPr defaultColWidth="9.140625" defaultRowHeight="12.75" x14ac:dyDescent="0.2"/>
  <cols>
    <col min="1" max="2" width="9.140625" style="631"/>
    <col min="3" max="3" width="34.28515625" style="631" bestFit="1" customWidth="1"/>
    <col min="4" max="6" width="9.140625" style="631" customWidth="1"/>
    <col min="7" max="7" width="9.140625" style="630" customWidth="1"/>
    <col min="8" max="8" width="12.28515625" style="631" customWidth="1"/>
    <col min="9" max="9" width="11.140625" style="631" customWidth="1"/>
    <col min="10" max="10" width="9.85546875" style="631" bestFit="1" customWidth="1"/>
    <col min="11" max="16384" width="9.140625" style="631"/>
  </cols>
  <sheetData>
    <row r="1" spans="1:11" x14ac:dyDescent="0.2">
      <c r="A1" s="628" t="s">
        <v>66</v>
      </c>
      <c r="B1" s="629"/>
      <c r="C1" s="629"/>
      <c r="D1" s="629"/>
      <c r="E1" s="629"/>
      <c r="F1" s="629"/>
      <c r="H1" s="629"/>
      <c r="I1" s="629"/>
    </row>
    <row r="2" spans="1:11" x14ac:dyDescent="0.2">
      <c r="A2" s="629"/>
      <c r="B2" s="632" t="s">
        <v>301</v>
      </c>
      <c r="C2" s="629"/>
      <c r="D2" s="629"/>
      <c r="E2" s="629"/>
      <c r="F2" s="629"/>
      <c r="H2" s="633"/>
      <c r="I2" s="634"/>
    </row>
    <row r="3" spans="1:11" x14ac:dyDescent="0.2">
      <c r="A3" s="629"/>
      <c r="B3" s="629" t="s">
        <v>67</v>
      </c>
      <c r="C3" s="629"/>
      <c r="D3" s="629"/>
      <c r="E3" s="629"/>
      <c r="F3" s="629"/>
      <c r="H3" s="633"/>
      <c r="I3" s="634"/>
    </row>
    <row r="4" spans="1:11" x14ac:dyDescent="0.2">
      <c r="C4" s="635"/>
      <c r="H4" s="342"/>
    </row>
    <row r="5" spans="1:11" x14ac:dyDescent="0.2">
      <c r="A5" s="629"/>
      <c r="B5" s="629"/>
      <c r="C5" s="629"/>
      <c r="D5" s="636">
        <v>2018</v>
      </c>
      <c r="E5" s="634">
        <v>2019</v>
      </c>
      <c r="F5" s="634">
        <v>2021</v>
      </c>
      <c r="G5" s="637">
        <v>2022</v>
      </c>
      <c r="H5" s="638">
        <v>2023</v>
      </c>
      <c r="I5" s="638">
        <v>2024</v>
      </c>
    </row>
    <row r="6" spans="1:11" x14ac:dyDescent="0.2">
      <c r="A6" s="629"/>
      <c r="B6" s="629"/>
      <c r="C6" s="639" t="s">
        <v>68</v>
      </c>
      <c r="D6" s="640">
        <v>8589</v>
      </c>
      <c r="E6" s="641">
        <v>8920</v>
      </c>
      <c r="F6" s="641">
        <v>9484</v>
      </c>
      <c r="G6" s="642">
        <v>9631.2387090921402</v>
      </c>
      <c r="H6" s="643">
        <v>9770.0872373580933</v>
      </c>
      <c r="I6" s="644">
        <v>9724.7790915966034</v>
      </c>
      <c r="J6" s="700"/>
      <c r="K6" s="703"/>
    </row>
    <row r="7" spans="1:11" x14ac:dyDescent="0.2">
      <c r="A7" s="629"/>
      <c r="B7" s="629"/>
      <c r="C7" s="629" t="s">
        <v>265</v>
      </c>
      <c r="D7" s="645">
        <v>8191</v>
      </c>
      <c r="E7" s="646">
        <v>8531</v>
      </c>
      <c r="F7" s="646">
        <v>9099</v>
      </c>
      <c r="G7" s="647">
        <v>9248.2647213935852</v>
      </c>
      <c r="H7" s="643">
        <v>9388.1106369495392</v>
      </c>
      <c r="I7" s="644">
        <v>9346.2203011512756</v>
      </c>
      <c r="J7" s="700"/>
      <c r="K7" s="703"/>
    </row>
    <row r="8" spans="1:11" x14ac:dyDescent="0.2">
      <c r="A8" s="629"/>
      <c r="B8" s="629"/>
      <c r="C8" s="629" t="s">
        <v>69</v>
      </c>
      <c r="D8" s="645">
        <v>398</v>
      </c>
      <c r="E8" s="646">
        <v>389</v>
      </c>
      <c r="F8" s="646">
        <v>384</v>
      </c>
      <c r="G8" s="647">
        <v>382.97398769855499</v>
      </c>
      <c r="H8" s="643">
        <v>381.97660040855408</v>
      </c>
      <c r="I8" s="644">
        <v>378.55879044532782</v>
      </c>
      <c r="J8" s="700"/>
      <c r="K8" s="703"/>
    </row>
    <row r="9" spans="1:11" x14ac:dyDescent="0.2">
      <c r="A9" s="629"/>
      <c r="B9" s="629"/>
      <c r="C9" s="629" t="s">
        <v>70</v>
      </c>
      <c r="D9" s="645">
        <v>21452</v>
      </c>
      <c r="E9" s="646">
        <v>21932</v>
      </c>
      <c r="F9" s="646">
        <v>21346</v>
      </c>
      <c r="G9" s="647">
        <v>21638.189256906509</v>
      </c>
      <c r="H9" s="643">
        <v>21191.482545137409</v>
      </c>
      <c r="I9" s="644">
        <v>21214.54393959045</v>
      </c>
      <c r="J9" s="700"/>
      <c r="K9" s="703"/>
    </row>
    <row r="10" spans="1:11" x14ac:dyDescent="0.2">
      <c r="A10" s="629"/>
      <c r="B10" s="629"/>
      <c r="C10" s="629" t="s">
        <v>281</v>
      </c>
      <c r="D10" s="645">
        <v>12925</v>
      </c>
      <c r="E10" s="646">
        <v>13241</v>
      </c>
      <c r="F10" s="646">
        <v>13434</v>
      </c>
      <c r="G10" s="647">
        <v>13986.780273675919</v>
      </c>
      <c r="H10" s="643">
        <v>13714.24517822266</v>
      </c>
      <c r="I10" s="644">
        <v>14202.913735151291</v>
      </c>
      <c r="J10" s="700"/>
      <c r="K10" s="703"/>
    </row>
    <row r="11" spans="1:11" x14ac:dyDescent="0.2">
      <c r="A11" s="629"/>
      <c r="B11" s="629"/>
      <c r="C11" s="629" t="s">
        <v>279</v>
      </c>
      <c r="D11" s="645">
        <v>7876</v>
      </c>
      <c r="E11" s="646">
        <v>7971</v>
      </c>
      <c r="F11" s="646">
        <v>7272</v>
      </c>
      <c r="G11" s="647">
        <v>6546.6824877262115</v>
      </c>
      <c r="H11" s="643">
        <v>6365.7723827362061</v>
      </c>
      <c r="I11" s="644">
        <v>5899.4202959537506</v>
      </c>
      <c r="J11" s="700"/>
      <c r="K11" s="703"/>
    </row>
    <row r="12" spans="1:11" x14ac:dyDescent="0.2">
      <c r="A12" s="629"/>
      <c r="B12" s="629"/>
      <c r="C12" s="629" t="s">
        <v>71</v>
      </c>
      <c r="D12" s="645">
        <v>651</v>
      </c>
      <c r="E12" s="646">
        <v>719</v>
      </c>
      <c r="F12" s="646">
        <v>640</v>
      </c>
      <c r="G12" s="647">
        <v>1104.7264955043793</v>
      </c>
      <c r="H12" s="643">
        <v>1111.4649841785431</v>
      </c>
      <c r="I12" s="644">
        <v>1112.2099084854131</v>
      </c>
      <c r="J12" s="700"/>
      <c r="K12" s="703"/>
    </row>
    <row r="13" spans="1:11" x14ac:dyDescent="0.2">
      <c r="A13" s="629"/>
      <c r="B13" s="629"/>
      <c r="C13" s="629" t="s">
        <v>72</v>
      </c>
      <c r="D13" s="645">
        <v>36521</v>
      </c>
      <c r="E13" s="646">
        <v>35118</v>
      </c>
      <c r="F13" s="646">
        <v>31161</v>
      </c>
      <c r="G13" s="647">
        <v>28156.886703491211</v>
      </c>
      <c r="H13" s="643">
        <v>25441.644931674</v>
      </c>
      <c r="I13" s="644">
        <v>23762.368674993519</v>
      </c>
      <c r="J13" s="700"/>
      <c r="K13" s="703"/>
    </row>
    <row r="14" spans="1:11" s="650" customFormat="1" x14ac:dyDescent="0.2">
      <c r="A14" s="629"/>
      <c r="B14" s="629"/>
      <c r="C14" s="629" t="s">
        <v>73</v>
      </c>
      <c r="D14" s="648">
        <v>66562</v>
      </c>
      <c r="E14" s="649">
        <v>65970</v>
      </c>
      <c r="F14" s="649">
        <v>61991</v>
      </c>
      <c r="G14" s="649">
        <f>G13+G9+G6</f>
        <v>59426.314669489861</v>
      </c>
      <c r="H14" s="649">
        <f>H13+H9+H6</f>
        <v>56403.214714169502</v>
      </c>
      <c r="I14" s="649">
        <f>I13+I9+I6</f>
        <v>54701.691706180573</v>
      </c>
      <c r="J14" s="700"/>
      <c r="K14" s="703"/>
    </row>
    <row r="15" spans="1:11" x14ac:dyDescent="0.2">
      <c r="A15" s="629"/>
      <c r="B15" s="629"/>
      <c r="C15" s="639" t="s">
        <v>74</v>
      </c>
      <c r="D15" s="645">
        <v>7327</v>
      </c>
      <c r="E15" s="651">
        <v>9951</v>
      </c>
      <c r="F15" s="651">
        <v>10194</v>
      </c>
      <c r="G15" s="647">
        <v>9720</v>
      </c>
      <c r="H15" s="643">
        <v>14567</v>
      </c>
      <c r="I15" s="644">
        <v>11711</v>
      </c>
      <c r="K15" s="703"/>
    </row>
    <row r="16" spans="1:11" s="342" customFormat="1" x14ac:dyDescent="0.2">
      <c r="D16" s="652"/>
      <c r="E16" s="652"/>
      <c r="F16" s="652"/>
      <c r="G16" s="643"/>
      <c r="H16" s="702"/>
      <c r="I16" s="702"/>
    </row>
    <row r="17" spans="1:30" s="342" customFormat="1" x14ac:dyDescent="0.2">
      <c r="D17" s="652"/>
      <c r="E17" s="652"/>
      <c r="F17" s="652"/>
      <c r="G17" s="643"/>
      <c r="H17" s="643"/>
      <c r="I17" s="643"/>
    </row>
    <row r="18" spans="1:30" s="342" customFormat="1" x14ac:dyDescent="0.2">
      <c r="C18" s="653" t="s">
        <v>75</v>
      </c>
      <c r="D18" s="652"/>
      <c r="E18" s="652"/>
      <c r="F18" s="652"/>
      <c r="G18" s="643"/>
      <c r="H18" s="643"/>
      <c r="I18" s="643"/>
    </row>
    <row r="19" spans="1:30" x14ac:dyDescent="0.2">
      <c r="A19" s="629"/>
      <c r="B19" s="629"/>
      <c r="C19" s="2" t="s">
        <v>388</v>
      </c>
      <c r="D19" s="634"/>
      <c r="E19" s="634"/>
      <c r="F19" s="634"/>
      <c r="G19" s="637"/>
      <c r="H19" s="634"/>
      <c r="I19" s="629"/>
    </row>
    <row r="20" spans="1:30" s="681" customFormat="1" x14ac:dyDescent="0.2">
      <c r="C20" s="681" t="s">
        <v>434</v>
      </c>
      <c r="D20" s="682"/>
      <c r="E20" s="682"/>
      <c r="F20" s="682"/>
      <c r="G20" s="682"/>
      <c r="H20" s="682"/>
    </row>
    <row r="21" spans="1:30" s="681" customFormat="1" x14ac:dyDescent="0.2">
      <c r="C21" s="681" t="s">
        <v>525</v>
      </c>
      <c r="D21" s="682"/>
      <c r="E21" s="682"/>
      <c r="F21" s="682"/>
      <c r="G21" s="682"/>
      <c r="H21" s="682"/>
    </row>
    <row r="22" spans="1:30" s="681" customFormat="1" x14ac:dyDescent="0.2">
      <c r="C22" s="681" t="s">
        <v>526</v>
      </c>
      <c r="D22" s="682"/>
      <c r="E22" s="682"/>
      <c r="F22" s="682"/>
      <c r="G22" s="682"/>
      <c r="H22" s="682"/>
    </row>
    <row r="23" spans="1:30" s="342" customFormat="1" x14ac:dyDescent="0.2">
      <c r="C23" s="342" t="s">
        <v>433</v>
      </c>
      <c r="D23" s="633"/>
      <c r="E23" s="633"/>
      <c r="F23" s="633"/>
      <c r="G23" s="633"/>
      <c r="H23" s="633"/>
    </row>
    <row r="24" spans="1:30" s="654" customFormat="1" x14ac:dyDescent="0.2">
      <c r="C24" s="659" t="s">
        <v>370</v>
      </c>
      <c r="S24" s="655"/>
      <c r="T24" s="342"/>
      <c r="U24" s="342"/>
      <c r="V24" s="342"/>
      <c r="W24" s="342"/>
      <c r="X24" s="342"/>
      <c r="Y24" s="342"/>
      <c r="Z24" s="342"/>
      <c r="AA24" s="342"/>
      <c r="AB24" s="342"/>
      <c r="AC24" s="342"/>
      <c r="AD24" s="342"/>
    </row>
    <row r="25" spans="1:30" x14ac:dyDescent="0.2">
      <c r="B25" s="342"/>
      <c r="C25" s="342"/>
      <c r="D25" s="342"/>
      <c r="E25" s="342"/>
      <c r="F25" s="342"/>
      <c r="G25" s="342"/>
      <c r="H25" s="342"/>
      <c r="I25" s="342"/>
      <c r="J25" s="342"/>
      <c r="K25" s="342"/>
      <c r="L25" s="342"/>
      <c r="M25" s="342"/>
      <c r="N25" s="342"/>
      <c r="O25" s="342"/>
      <c r="P25" s="342"/>
    </row>
    <row r="26" spans="1:30" x14ac:dyDescent="0.2">
      <c r="B26" s="342"/>
      <c r="C26" s="342"/>
      <c r="D26" s="342"/>
      <c r="E26" s="342"/>
      <c r="F26" s="342"/>
      <c r="G26" s="342"/>
      <c r="H26" s="342"/>
      <c r="I26" s="342"/>
      <c r="J26" s="342"/>
      <c r="K26" s="342"/>
      <c r="L26" s="342"/>
      <c r="M26" s="342"/>
      <c r="N26" s="342"/>
      <c r="O26" s="342"/>
      <c r="P26" s="342"/>
    </row>
    <row r="27" spans="1:30" ht="15" x14ac:dyDescent="0.25">
      <c r="B27" s="342"/>
      <c r="C27" s="342"/>
      <c r="D27" s="656"/>
      <c r="E27" s="342"/>
      <c r="F27" s="342"/>
      <c r="G27" s="342"/>
      <c r="H27" s="342"/>
      <c r="I27" s="342"/>
      <c r="J27" s="342"/>
      <c r="K27" s="342"/>
      <c r="L27" s="342"/>
      <c r="M27" s="342"/>
      <c r="N27" s="342"/>
      <c r="O27" s="342"/>
      <c r="P27" s="342"/>
    </row>
    <row r="28" spans="1:30" s="342" customFormat="1" x14ac:dyDescent="0.2"/>
    <row r="29" spans="1:30" x14ac:dyDescent="0.2">
      <c r="B29" s="342"/>
      <c r="C29" s="342"/>
      <c r="D29" s="342"/>
      <c r="E29" s="342"/>
      <c r="F29" s="342"/>
      <c r="G29" s="342"/>
      <c r="H29" s="342"/>
      <c r="I29" s="342"/>
      <c r="J29" s="342"/>
      <c r="K29" s="342"/>
      <c r="L29" s="342"/>
      <c r="M29" s="342"/>
      <c r="N29" s="342"/>
      <c r="O29" s="342"/>
      <c r="P29" s="342"/>
    </row>
    <row r="30" spans="1:30" s="342" customFormat="1" x14ac:dyDescent="0.2"/>
    <row r="31" spans="1:30" s="342" customFormat="1" x14ac:dyDescent="0.2"/>
    <row r="32" spans="1:30" s="342" customFormat="1" x14ac:dyDescent="0.2"/>
    <row r="33" spans="2:16" s="342" customFormat="1" x14ac:dyDescent="0.2"/>
    <row r="34" spans="2:16" s="342" customFormat="1" x14ac:dyDescent="0.2"/>
    <row r="35" spans="2:16" s="342" customFormat="1" x14ac:dyDescent="0.2">
      <c r="B35" s="657"/>
      <c r="H35" s="633"/>
      <c r="I35" s="633"/>
      <c r="J35" s="631"/>
      <c r="K35" s="631"/>
      <c r="L35" s="631"/>
      <c r="M35" s="631"/>
      <c r="N35" s="631"/>
      <c r="O35" s="631"/>
      <c r="P35" s="631"/>
    </row>
    <row r="36" spans="2:16" s="342" customFormat="1" x14ac:dyDescent="0.2">
      <c r="H36" s="633"/>
      <c r="I36" s="633"/>
      <c r="J36" s="631"/>
      <c r="K36" s="631"/>
      <c r="L36" s="631"/>
      <c r="M36" s="631"/>
      <c r="N36" s="631"/>
      <c r="O36" s="631"/>
      <c r="P36" s="631"/>
    </row>
    <row r="37" spans="2:16" s="342" customFormat="1" x14ac:dyDescent="0.2">
      <c r="C37" s="658"/>
      <c r="J37" s="631"/>
      <c r="K37" s="631"/>
      <c r="L37" s="631"/>
      <c r="M37" s="631"/>
      <c r="N37" s="631"/>
      <c r="O37" s="631"/>
      <c r="P37" s="631"/>
    </row>
    <row r="38" spans="2:16" s="342" customFormat="1" x14ac:dyDescent="0.2">
      <c r="D38" s="633"/>
      <c r="E38" s="633"/>
      <c r="F38" s="633"/>
      <c r="G38" s="633"/>
      <c r="H38" s="633"/>
      <c r="I38" s="633"/>
      <c r="J38" s="631"/>
      <c r="K38" s="631"/>
      <c r="L38" s="631"/>
      <c r="M38" s="631"/>
      <c r="N38" s="631"/>
      <c r="O38" s="631"/>
      <c r="P38" s="631"/>
    </row>
    <row r="39" spans="2:16" s="342" customFormat="1" x14ac:dyDescent="0.2">
      <c r="D39" s="652"/>
      <c r="E39" s="652"/>
      <c r="F39" s="652"/>
      <c r="G39" s="643"/>
      <c r="H39" s="643"/>
      <c r="I39" s="643"/>
      <c r="J39" s="631"/>
      <c r="K39" s="631"/>
      <c r="L39" s="631"/>
      <c r="M39" s="631"/>
      <c r="N39" s="631"/>
      <c r="O39" s="631"/>
      <c r="P39" s="631"/>
    </row>
    <row r="40" spans="2:16" s="342" customFormat="1" x14ac:dyDescent="0.2">
      <c r="D40" s="652"/>
      <c r="E40" s="652"/>
      <c r="F40" s="652"/>
      <c r="G40" s="643"/>
      <c r="H40" s="643"/>
      <c r="I40" s="643"/>
      <c r="J40" s="631"/>
      <c r="K40" s="631"/>
      <c r="L40" s="631"/>
      <c r="M40" s="631"/>
      <c r="N40" s="631"/>
      <c r="O40" s="631"/>
      <c r="P40" s="631"/>
    </row>
    <row r="41" spans="2:16" s="342" customFormat="1" x14ac:dyDescent="0.2">
      <c r="D41" s="652"/>
      <c r="E41" s="652"/>
      <c r="F41" s="652"/>
      <c r="G41" s="643"/>
      <c r="H41" s="643"/>
      <c r="I41" s="643"/>
      <c r="J41" s="631"/>
      <c r="K41" s="631"/>
      <c r="L41" s="631"/>
      <c r="M41" s="631"/>
      <c r="N41" s="631"/>
      <c r="O41" s="631"/>
      <c r="P41" s="631"/>
    </row>
    <row r="42" spans="2:16" s="342" customFormat="1" x14ac:dyDescent="0.2">
      <c r="D42" s="652"/>
      <c r="E42" s="652"/>
      <c r="F42" s="652"/>
      <c r="G42" s="643"/>
      <c r="H42" s="643"/>
      <c r="I42" s="643"/>
      <c r="J42" s="631"/>
      <c r="K42" s="631"/>
      <c r="L42" s="631"/>
      <c r="M42" s="631"/>
      <c r="N42" s="631"/>
      <c r="O42" s="631"/>
      <c r="P42" s="631"/>
    </row>
    <row r="43" spans="2:16" s="342" customFormat="1" x14ac:dyDescent="0.2">
      <c r="D43" s="652"/>
      <c r="E43" s="652"/>
      <c r="F43" s="652"/>
      <c r="G43" s="643"/>
      <c r="H43" s="643"/>
      <c r="I43" s="643"/>
      <c r="J43" s="631"/>
      <c r="K43" s="631"/>
      <c r="L43" s="631"/>
      <c r="M43" s="631"/>
      <c r="N43" s="631"/>
      <c r="O43" s="631"/>
      <c r="P43" s="631"/>
    </row>
    <row r="44" spans="2:16" s="342" customFormat="1" x14ac:dyDescent="0.2">
      <c r="D44" s="652"/>
      <c r="E44" s="652"/>
      <c r="F44" s="652"/>
      <c r="G44" s="643"/>
      <c r="H44" s="643"/>
      <c r="I44" s="643"/>
      <c r="J44" s="631"/>
      <c r="K44" s="631"/>
      <c r="L44" s="631"/>
      <c r="M44" s="631"/>
      <c r="N44" s="631"/>
      <c r="O44" s="631"/>
      <c r="P44" s="631"/>
    </row>
    <row r="45" spans="2:16" s="342" customFormat="1" x14ac:dyDescent="0.2">
      <c r="D45" s="652"/>
      <c r="E45" s="652"/>
      <c r="F45" s="652"/>
      <c r="G45" s="643"/>
      <c r="H45" s="643"/>
      <c r="I45" s="643"/>
      <c r="J45" s="631"/>
      <c r="K45" s="631"/>
      <c r="L45" s="631"/>
      <c r="M45" s="631"/>
      <c r="N45" s="631"/>
      <c r="O45" s="631"/>
      <c r="P45" s="631"/>
    </row>
    <row r="46" spans="2:16" s="342" customFormat="1" x14ac:dyDescent="0.2">
      <c r="D46" s="652"/>
      <c r="E46" s="652"/>
      <c r="F46" s="652"/>
      <c r="G46" s="643"/>
      <c r="H46" s="643"/>
      <c r="I46" s="643"/>
      <c r="J46" s="631"/>
      <c r="K46" s="631"/>
      <c r="L46" s="631"/>
      <c r="M46" s="631"/>
      <c r="N46" s="631"/>
      <c r="O46" s="631"/>
      <c r="P46" s="631"/>
    </row>
    <row r="47" spans="2:16" x14ac:dyDescent="0.2">
      <c r="B47" s="342"/>
      <c r="C47" s="342"/>
      <c r="D47" s="643"/>
      <c r="E47" s="643"/>
      <c r="F47" s="643"/>
      <c r="G47" s="643"/>
      <c r="H47" s="643"/>
      <c r="I47" s="643"/>
    </row>
    <row r="48" spans="2:16" x14ac:dyDescent="0.2">
      <c r="B48" s="342"/>
      <c r="C48" s="342"/>
      <c r="D48" s="652"/>
      <c r="E48" s="652"/>
      <c r="F48" s="652"/>
      <c r="G48" s="643"/>
      <c r="H48" s="643"/>
      <c r="I48" s="643"/>
    </row>
    <row r="61" spans="2:9" x14ac:dyDescent="0.2">
      <c r="B61" s="342"/>
      <c r="C61" s="342"/>
      <c r="D61" s="633"/>
      <c r="E61" s="633"/>
      <c r="F61" s="633"/>
      <c r="G61" s="633"/>
      <c r="H61" s="633"/>
      <c r="I61" s="342"/>
    </row>
  </sheetData>
  <hyperlinks>
    <hyperlink ref="A1" location="Contents!A1" display="Contents" xr:uid="{00000000-0004-0000-0200-000000000000}"/>
    <hyperlink ref="C24" r:id="rId1" xr:uid="{D68D1BC3-7347-4F71-846E-C0D5F833FAE6}"/>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D12F7-FA32-41E6-9AD9-EFA36A1245EF}">
  <sheetPr codeName="Sheet32"/>
  <dimension ref="A1:J101"/>
  <sheetViews>
    <sheetView zoomScaleNormal="100" workbookViewId="0"/>
  </sheetViews>
  <sheetFormatPr defaultColWidth="9.140625" defaultRowHeight="12.75" x14ac:dyDescent="0.2"/>
  <cols>
    <col min="1" max="2" width="9.140625" style="2"/>
    <col min="3" max="3" width="32.42578125" style="2" bestFit="1" customWidth="1"/>
    <col min="4" max="4" width="25.42578125" style="2" customWidth="1"/>
    <col min="5" max="10" width="12.85546875" style="2" customWidth="1"/>
    <col min="11" max="17" width="14.28515625" style="2" customWidth="1"/>
    <col min="18" max="16384" width="9.140625" style="2"/>
  </cols>
  <sheetData>
    <row r="1" spans="1:10" x14ac:dyDescent="0.2">
      <c r="A1" s="3" t="s">
        <v>66</v>
      </c>
    </row>
    <row r="2" spans="1:10" x14ac:dyDescent="0.2">
      <c r="B2" s="4" t="s">
        <v>331</v>
      </c>
    </row>
    <row r="3" spans="1:10" x14ac:dyDescent="0.2">
      <c r="B3" s="2" t="s">
        <v>67</v>
      </c>
    </row>
    <row r="4" spans="1:10" ht="12.75" customHeight="1" x14ac:dyDescent="0.2">
      <c r="C4" s="9"/>
      <c r="D4" s="101"/>
      <c r="E4" s="739" t="s">
        <v>161</v>
      </c>
      <c r="F4" s="747"/>
      <c r="G4" s="747"/>
      <c r="H4" s="747"/>
      <c r="I4" s="747"/>
      <c r="J4" s="747"/>
    </row>
    <row r="5" spans="1:10" x14ac:dyDescent="0.2">
      <c r="C5" s="5"/>
      <c r="D5" s="5"/>
      <c r="E5" s="14">
        <v>2018</v>
      </c>
      <c r="F5" s="11">
        <v>2019</v>
      </c>
      <c r="G5" s="11">
        <v>2021</v>
      </c>
      <c r="H5" s="174">
        <v>2022</v>
      </c>
      <c r="I5" s="11">
        <v>2023</v>
      </c>
      <c r="J5" s="11">
        <v>2024</v>
      </c>
    </row>
    <row r="6" spans="1:10" x14ac:dyDescent="0.2">
      <c r="C6" s="2" t="s">
        <v>266</v>
      </c>
      <c r="D6" s="101" t="s">
        <v>78</v>
      </c>
      <c r="E6" s="18">
        <v>2581</v>
      </c>
      <c r="F6" s="94">
        <v>3141</v>
      </c>
      <c r="G6" s="107">
        <v>3406</v>
      </c>
      <c r="H6" s="67">
        <v>3335.5919487476349</v>
      </c>
      <c r="I6" s="229">
        <v>3249.124853849411</v>
      </c>
      <c r="J6" s="41">
        <v>3718.0787677764888</v>
      </c>
    </row>
    <row r="7" spans="1:10" x14ac:dyDescent="0.2">
      <c r="C7" s="2" t="s">
        <v>266</v>
      </c>
      <c r="D7" s="101" t="s">
        <v>79</v>
      </c>
      <c r="E7" s="18">
        <v>4483</v>
      </c>
      <c r="F7" s="94">
        <v>4503</v>
      </c>
      <c r="G7" s="107">
        <v>4837</v>
      </c>
      <c r="H7" s="95">
        <v>4466.9569540023804</v>
      </c>
      <c r="I7" s="229">
        <v>4965.8494515419006</v>
      </c>
      <c r="J7" s="41">
        <v>5578.9637784957886</v>
      </c>
    </row>
    <row r="8" spans="1:10" x14ac:dyDescent="0.2">
      <c r="C8" s="2" t="s">
        <v>266</v>
      </c>
      <c r="D8" s="101" t="s">
        <v>80</v>
      </c>
      <c r="E8" s="18">
        <v>10446</v>
      </c>
      <c r="F8" s="94">
        <v>9048</v>
      </c>
      <c r="G8" s="107">
        <v>8659</v>
      </c>
      <c r="H8" s="95">
        <v>8696.1815714836121</v>
      </c>
      <c r="I8" s="229">
        <v>8821.6641683578491</v>
      </c>
      <c r="J8" s="41">
        <v>8676.2754755020142</v>
      </c>
    </row>
    <row r="9" spans="1:10" x14ac:dyDescent="0.2">
      <c r="C9" s="2" t="s">
        <v>266</v>
      </c>
      <c r="D9" s="101" t="s">
        <v>81</v>
      </c>
      <c r="E9" s="18">
        <v>3274</v>
      </c>
      <c r="F9" s="94">
        <v>2880</v>
      </c>
      <c r="G9" s="107">
        <v>3237</v>
      </c>
      <c r="H9" s="95">
        <v>2925.8601675033569</v>
      </c>
      <c r="I9" s="229">
        <v>3092.2363576889038</v>
      </c>
      <c r="J9" s="41">
        <v>3699.6601543426509</v>
      </c>
    </row>
    <row r="10" spans="1:10" x14ac:dyDescent="0.2">
      <c r="C10" s="2" t="s">
        <v>266</v>
      </c>
      <c r="D10" s="101" t="s">
        <v>82</v>
      </c>
      <c r="E10" s="18">
        <v>6282</v>
      </c>
      <c r="F10" s="94">
        <v>7063</v>
      </c>
      <c r="G10" s="107">
        <v>7418</v>
      </c>
      <c r="H10" s="95">
        <v>6715.110609292984</v>
      </c>
      <c r="I10" s="229">
        <v>7250.8276176452637</v>
      </c>
      <c r="J10" s="41">
        <v>8384.8367404937744</v>
      </c>
    </row>
    <row r="11" spans="1:10" x14ac:dyDescent="0.2">
      <c r="C11" s="2" t="s">
        <v>266</v>
      </c>
      <c r="D11" s="101" t="s">
        <v>83</v>
      </c>
      <c r="E11" s="18">
        <v>5041</v>
      </c>
      <c r="F11" s="94">
        <v>5391</v>
      </c>
      <c r="G11" s="107">
        <v>5459</v>
      </c>
      <c r="H11" s="95">
        <v>5454.2851083278656</v>
      </c>
      <c r="I11" s="229">
        <v>6475.7268905639648</v>
      </c>
      <c r="J11" s="41">
        <v>5826.872492313385</v>
      </c>
    </row>
    <row r="12" spans="1:10" x14ac:dyDescent="0.2">
      <c r="C12" s="2" t="s">
        <v>266</v>
      </c>
      <c r="D12" s="101" t="s">
        <v>84</v>
      </c>
      <c r="E12" s="18">
        <v>2718</v>
      </c>
      <c r="F12" s="94">
        <v>3347</v>
      </c>
      <c r="G12" s="107">
        <v>3650</v>
      </c>
      <c r="H12" s="95">
        <v>3501.3495979309082</v>
      </c>
      <c r="I12" s="229">
        <v>3878.952059268951</v>
      </c>
      <c r="J12" s="41">
        <v>4383.9247899055481</v>
      </c>
    </row>
    <row r="13" spans="1:10" x14ac:dyDescent="0.2">
      <c r="C13" s="2" t="s">
        <v>266</v>
      </c>
      <c r="D13" s="101" t="s">
        <v>85</v>
      </c>
      <c r="E13" s="18">
        <v>4342</v>
      </c>
      <c r="F13" s="94">
        <v>5501</v>
      </c>
      <c r="G13" s="107">
        <v>5329</v>
      </c>
      <c r="H13" s="95">
        <v>5277.0794699192047</v>
      </c>
      <c r="I13" s="229">
        <v>5668.8700723648071</v>
      </c>
      <c r="J13" s="41">
        <v>6459.5836296081543</v>
      </c>
    </row>
    <row r="14" spans="1:10" ht="14.45" customHeight="1" x14ac:dyDescent="0.2">
      <c r="C14" s="2" t="s">
        <v>266</v>
      </c>
      <c r="D14" s="101" t="s">
        <v>162</v>
      </c>
      <c r="E14" s="57">
        <v>4954</v>
      </c>
      <c r="F14" s="94">
        <v>5192</v>
      </c>
      <c r="G14" s="107">
        <v>5122</v>
      </c>
      <c r="H14" s="95">
        <v>5274.5045394897461</v>
      </c>
      <c r="I14" s="229">
        <v>5462.9942188262939</v>
      </c>
      <c r="J14" s="41">
        <v>6353.5055923461914</v>
      </c>
    </row>
    <row r="15" spans="1:10" x14ac:dyDescent="0.2">
      <c r="C15" s="2" t="s">
        <v>266</v>
      </c>
      <c r="D15" s="101" t="s">
        <v>67</v>
      </c>
      <c r="E15" s="18">
        <v>44123</v>
      </c>
      <c r="F15" s="94">
        <v>46066</v>
      </c>
      <c r="G15" s="107">
        <v>47116</v>
      </c>
      <c r="H15" s="95">
        <v>45646.919966697693</v>
      </c>
      <c r="I15" s="229">
        <v>48866.245690107353</v>
      </c>
      <c r="J15" s="41">
        <v>53081.701420783997</v>
      </c>
    </row>
    <row r="16" spans="1:10" x14ac:dyDescent="0.2">
      <c r="C16" s="2" t="s">
        <v>266</v>
      </c>
      <c r="D16" s="101" t="s">
        <v>74</v>
      </c>
      <c r="E16" s="57">
        <v>748</v>
      </c>
      <c r="F16" s="94">
        <v>2037</v>
      </c>
      <c r="G16" s="107">
        <v>2338</v>
      </c>
      <c r="H16" s="95">
        <v>2250</v>
      </c>
      <c r="I16" s="229">
        <v>1885</v>
      </c>
      <c r="J16" s="41">
        <v>1577</v>
      </c>
    </row>
    <row r="17" spans="3:10" x14ac:dyDescent="0.2">
      <c r="D17" s="101"/>
      <c r="E17" s="57"/>
      <c r="F17" s="7"/>
      <c r="G17" s="7"/>
      <c r="H17" s="41"/>
      <c r="I17" s="229"/>
      <c r="J17" s="229"/>
    </row>
    <row r="18" spans="3:10" x14ac:dyDescent="0.2">
      <c r="C18" s="2" t="s">
        <v>94</v>
      </c>
      <c r="D18" s="101" t="s">
        <v>78</v>
      </c>
      <c r="E18" s="18" t="s">
        <v>92</v>
      </c>
      <c r="F18" s="94">
        <v>474</v>
      </c>
      <c r="G18" s="107">
        <v>474</v>
      </c>
      <c r="H18" s="95">
        <v>473.79665243625641</v>
      </c>
      <c r="I18" s="230" t="s">
        <v>92</v>
      </c>
      <c r="J18" s="451" t="s">
        <v>92</v>
      </c>
    </row>
    <row r="19" spans="3:10" x14ac:dyDescent="0.2">
      <c r="C19" s="2" t="s">
        <v>94</v>
      </c>
      <c r="D19" s="101" t="s">
        <v>79</v>
      </c>
      <c r="E19" s="18" t="s">
        <v>92</v>
      </c>
      <c r="F19" s="94">
        <v>969</v>
      </c>
      <c r="G19" s="107">
        <v>939</v>
      </c>
      <c r="H19" s="95">
        <v>914.40906095504761</v>
      </c>
      <c r="I19" s="230">
        <v>1078.8800601959231</v>
      </c>
      <c r="J19" s="451">
        <v>734.07189631462097</v>
      </c>
    </row>
    <row r="20" spans="3:10" x14ac:dyDescent="0.2">
      <c r="C20" s="2" t="s">
        <v>94</v>
      </c>
      <c r="D20" s="101" t="s">
        <v>80</v>
      </c>
      <c r="E20" s="18">
        <v>1751</v>
      </c>
      <c r="F20" s="94">
        <v>1842</v>
      </c>
      <c r="G20" s="107">
        <v>1599</v>
      </c>
      <c r="H20" s="95">
        <v>1248.7668150663376</v>
      </c>
      <c r="I20" s="230">
        <v>1656.807260751724</v>
      </c>
      <c r="J20" s="451">
        <v>1955.0804376602171</v>
      </c>
    </row>
    <row r="21" spans="3:10" x14ac:dyDescent="0.2">
      <c r="C21" s="2" t="s">
        <v>94</v>
      </c>
      <c r="D21" s="101" t="s">
        <v>81</v>
      </c>
      <c r="E21" s="18" t="s">
        <v>92</v>
      </c>
      <c r="F21" s="94">
        <v>429</v>
      </c>
      <c r="G21" s="107">
        <v>422</v>
      </c>
      <c r="H21" s="95">
        <v>351.81041836738586</v>
      </c>
      <c r="I21" s="230" t="s">
        <v>92</v>
      </c>
      <c r="J21" s="451" t="s">
        <v>92</v>
      </c>
    </row>
    <row r="22" spans="3:10" x14ac:dyDescent="0.2">
      <c r="C22" s="2" t="s">
        <v>94</v>
      </c>
      <c r="D22" s="101" t="s">
        <v>82</v>
      </c>
      <c r="E22" s="18">
        <v>1028</v>
      </c>
      <c r="F22" s="94">
        <v>934</v>
      </c>
      <c r="G22" s="107">
        <v>958</v>
      </c>
      <c r="H22" s="95">
        <v>901.56686973571777</v>
      </c>
      <c r="I22" s="230">
        <v>895.54916930198669</v>
      </c>
      <c r="J22" s="451">
        <v>897.23959732055664</v>
      </c>
    </row>
    <row r="23" spans="3:10" x14ac:dyDescent="0.2">
      <c r="C23" s="2" t="s">
        <v>94</v>
      </c>
      <c r="D23" s="101" t="s">
        <v>83</v>
      </c>
      <c r="E23" s="18" t="s">
        <v>92</v>
      </c>
      <c r="F23" s="94">
        <v>972</v>
      </c>
      <c r="G23" s="107">
        <v>799</v>
      </c>
      <c r="H23" s="95">
        <v>888.74781703948975</v>
      </c>
      <c r="I23" s="230">
        <v>613.37843871116638</v>
      </c>
      <c r="J23" s="451">
        <v>1065.52245426178</v>
      </c>
    </row>
    <row r="24" spans="3:10" x14ac:dyDescent="0.2">
      <c r="C24" s="2" t="s">
        <v>94</v>
      </c>
      <c r="D24" s="101" t="s">
        <v>84</v>
      </c>
      <c r="E24" s="18" t="s">
        <v>92</v>
      </c>
      <c r="F24" s="94">
        <v>260</v>
      </c>
      <c r="G24" s="107">
        <v>445</v>
      </c>
      <c r="H24" s="95">
        <v>404.20439648628235</v>
      </c>
      <c r="I24" s="230" t="s">
        <v>92</v>
      </c>
      <c r="J24" s="451" t="s">
        <v>92</v>
      </c>
    </row>
    <row r="25" spans="3:10" x14ac:dyDescent="0.2">
      <c r="C25" s="2" t="s">
        <v>94</v>
      </c>
      <c r="D25" s="101" t="s">
        <v>85</v>
      </c>
      <c r="E25" s="18" t="s">
        <v>92</v>
      </c>
      <c r="F25" s="94">
        <v>874</v>
      </c>
      <c r="G25" s="107">
        <v>786</v>
      </c>
      <c r="H25" s="95">
        <v>892.94610905647278</v>
      </c>
      <c r="I25" s="230">
        <v>802.78978872299194</v>
      </c>
      <c r="J25" s="451">
        <v>877.97192645072937</v>
      </c>
    </row>
    <row r="26" spans="3:10" ht="14.45" customHeight="1" x14ac:dyDescent="0.2">
      <c r="C26" s="2" t="s">
        <v>94</v>
      </c>
      <c r="D26" s="101" t="s">
        <v>162</v>
      </c>
      <c r="E26" s="18" t="s">
        <v>92</v>
      </c>
      <c r="F26" s="94">
        <v>642</v>
      </c>
      <c r="G26" s="107">
        <v>392</v>
      </c>
      <c r="H26" s="95">
        <v>613.9613184928894</v>
      </c>
      <c r="I26" s="230" t="s">
        <v>92</v>
      </c>
      <c r="J26" s="451" t="s">
        <v>92</v>
      </c>
    </row>
    <row r="27" spans="3:10" ht="14.45" customHeight="1" x14ac:dyDescent="0.2">
      <c r="C27" s="2" t="s">
        <v>94</v>
      </c>
      <c r="D27" s="101" t="s">
        <v>67</v>
      </c>
      <c r="E27" s="18">
        <v>7053</v>
      </c>
      <c r="F27" s="94">
        <v>7395</v>
      </c>
      <c r="G27" s="107">
        <v>6813</v>
      </c>
      <c r="H27" s="95">
        <v>6690.2094576358795</v>
      </c>
      <c r="I27" s="229">
        <v>6950.2564527988434</v>
      </c>
      <c r="J27" s="41">
        <v>6723.1464488506317</v>
      </c>
    </row>
    <row r="28" spans="3:10" ht="14.45" customHeight="1" x14ac:dyDescent="0.2">
      <c r="C28" s="2" t="s">
        <v>94</v>
      </c>
      <c r="D28" s="101" t="s">
        <v>74</v>
      </c>
      <c r="E28" s="18">
        <v>238</v>
      </c>
      <c r="F28" s="94">
        <v>213</v>
      </c>
      <c r="G28" s="107">
        <v>225</v>
      </c>
      <c r="H28" s="95">
        <v>173</v>
      </c>
      <c r="I28" s="229">
        <v>138</v>
      </c>
      <c r="J28" s="41">
        <v>92</v>
      </c>
    </row>
    <row r="29" spans="3:10" ht="14.45" customHeight="1" x14ac:dyDescent="0.2">
      <c r="D29" s="101"/>
      <c r="E29" s="18"/>
      <c r="F29" s="7"/>
      <c r="G29" s="7"/>
      <c r="H29" s="41"/>
      <c r="I29" s="229"/>
      <c r="J29" s="229"/>
    </row>
    <row r="30" spans="3:10" ht="14.45" customHeight="1" x14ac:dyDescent="0.2">
      <c r="C30" s="2" t="s">
        <v>68</v>
      </c>
      <c r="D30" s="101" t="s">
        <v>78</v>
      </c>
      <c r="E30" s="57">
        <v>2949</v>
      </c>
      <c r="F30" s="94">
        <v>3615</v>
      </c>
      <c r="G30" s="107">
        <v>3880</v>
      </c>
      <c r="H30" s="95">
        <v>3809.3886011838913</v>
      </c>
      <c r="I30" s="229">
        <v>3738.63976764679</v>
      </c>
      <c r="J30" s="41">
        <v>3958.2401926517491</v>
      </c>
    </row>
    <row r="31" spans="3:10" ht="14.45" customHeight="1" x14ac:dyDescent="0.2">
      <c r="C31" s="2" t="s">
        <v>68</v>
      </c>
      <c r="D31" s="101" t="s">
        <v>79</v>
      </c>
      <c r="E31" s="18">
        <v>5653</v>
      </c>
      <c r="F31" s="94">
        <v>5472</v>
      </c>
      <c r="G31" s="107">
        <v>5776</v>
      </c>
      <c r="H31" s="95">
        <v>5381.366014957428</v>
      </c>
      <c r="I31" s="229">
        <v>6044.7295117378226</v>
      </c>
      <c r="J31" s="41">
        <v>6313.0356748104095</v>
      </c>
    </row>
    <row r="32" spans="3:10" ht="14.45" customHeight="1" x14ac:dyDescent="0.2">
      <c r="C32" s="2" t="s">
        <v>68</v>
      </c>
      <c r="D32" s="101" t="s">
        <v>80</v>
      </c>
      <c r="E32" s="18">
        <v>12197</v>
      </c>
      <c r="F32" s="94">
        <v>10890</v>
      </c>
      <c r="G32" s="107">
        <v>10258</v>
      </c>
      <c r="H32" s="95">
        <v>9944.9483865499496</v>
      </c>
      <c r="I32" s="229">
        <v>10478.47142910957</v>
      </c>
      <c r="J32" s="41">
        <v>10631.35591316223</v>
      </c>
    </row>
    <row r="33" spans="3:10" ht="14.45" customHeight="1" x14ac:dyDescent="0.2">
      <c r="C33" s="2" t="s">
        <v>68</v>
      </c>
      <c r="D33" s="101" t="s">
        <v>81</v>
      </c>
      <c r="E33" s="18">
        <v>3707</v>
      </c>
      <c r="F33" s="94">
        <v>3309</v>
      </c>
      <c r="G33" s="107">
        <v>3659</v>
      </c>
      <c r="H33" s="95">
        <v>3277.6705858707428</v>
      </c>
      <c r="I33" s="229">
        <v>3425.98616528511</v>
      </c>
      <c r="J33" s="41">
        <v>4078.2836201190948</v>
      </c>
    </row>
    <row r="34" spans="3:10" ht="14.45" customHeight="1" x14ac:dyDescent="0.2">
      <c r="C34" s="2" t="s">
        <v>68</v>
      </c>
      <c r="D34" s="101" t="s">
        <v>82</v>
      </c>
      <c r="E34" s="18">
        <v>7311</v>
      </c>
      <c r="F34" s="94">
        <v>7997</v>
      </c>
      <c r="G34" s="107">
        <v>8376</v>
      </c>
      <c r="H34" s="95">
        <v>7616.6774790287018</v>
      </c>
      <c r="I34" s="229">
        <v>8146.3767869472504</v>
      </c>
      <c r="J34" s="41">
        <v>9282.0763378143311</v>
      </c>
    </row>
    <row r="35" spans="3:10" ht="14.45" customHeight="1" x14ac:dyDescent="0.2">
      <c r="C35" s="2" t="s">
        <v>68</v>
      </c>
      <c r="D35" s="101" t="s">
        <v>83</v>
      </c>
      <c r="E35" s="18">
        <v>5645</v>
      </c>
      <c r="F35" s="94">
        <v>6362</v>
      </c>
      <c r="G35" s="107">
        <v>6258</v>
      </c>
      <c r="H35" s="95">
        <v>6343.0329253673553</v>
      </c>
      <c r="I35" s="229">
        <v>7089.1053292751312</v>
      </c>
      <c r="J35" s="41">
        <v>6892.3949465751648</v>
      </c>
    </row>
    <row r="36" spans="3:10" ht="14.45" customHeight="1" x14ac:dyDescent="0.2">
      <c r="C36" s="2" t="s">
        <v>68</v>
      </c>
      <c r="D36" s="101" t="s">
        <v>84</v>
      </c>
      <c r="E36" s="18">
        <v>2956</v>
      </c>
      <c r="F36" s="94">
        <v>3607</v>
      </c>
      <c r="G36" s="107">
        <v>4095</v>
      </c>
      <c r="H36" s="95">
        <v>3905.5539944171906</v>
      </c>
      <c r="I36" s="229">
        <v>4501.7000861167908</v>
      </c>
      <c r="J36" s="41">
        <v>4665.3177273273468</v>
      </c>
    </row>
    <row r="37" spans="3:10" ht="14.45" customHeight="1" x14ac:dyDescent="0.2">
      <c r="C37" s="2" t="s">
        <v>68</v>
      </c>
      <c r="D37" s="101" t="s">
        <v>85</v>
      </c>
      <c r="E37" s="18">
        <v>5314</v>
      </c>
      <c r="F37" s="94">
        <v>6375</v>
      </c>
      <c r="G37" s="107">
        <v>6115</v>
      </c>
      <c r="H37" s="95">
        <v>6170.0255789756775</v>
      </c>
      <c r="I37" s="229">
        <v>6471.6598610877991</v>
      </c>
      <c r="J37" s="41">
        <v>7337.5555560588837</v>
      </c>
    </row>
    <row r="38" spans="3:10" ht="14.45" customHeight="1" x14ac:dyDescent="0.2">
      <c r="C38" s="2" t="s">
        <v>68</v>
      </c>
      <c r="D38" s="101" t="s">
        <v>162</v>
      </c>
      <c r="E38" s="18">
        <v>5445</v>
      </c>
      <c r="F38" s="94">
        <v>5833</v>
      </c>
      <c r="G38" s="107">
        <v>5513</v>
      </c>
      <c r="H38" s="95">
        <v>5888.4658579826355</v>
      </c>
      <c r="I38" s="229">
        <v>5919.8332056999207</v>
      </c>
      <c r="J38" s="41">
        <v>6646.5879011154166</v>
      </c>
    </row>
    <row r="39" spans="3:10" ht="14.45" customHeight="1" x14ac:dyDescent="0.2">
      <c r="C39" s="2" t="s">
        <v>68</v>
      </c>
      <c r="D39" s="101" t="s">
        <v>67</v>
      </c>
      <c r="E39" s="18">
        <v>51176</v>
      </c>
      <c r="F39" s="94">
        <v>53461</v>
      </c>
      <c r="G39" s="107">
        <v>53929</v>
      </c>
      <c r="H39" s="95">
        <v>52337.129424333572</v>
      </c>
      <c r="I39" s="229">
        <v>55816.502142906189</v>
      </c>
      <c r="J39" s="41">
        <v>59804.847869634628</v>
      </c>
    </row>
    <row r="40" spans="3:10" ht="14.45" customHeight="1" x14ac:dyDescent="0.2">
      <c r="C40" s="2" t="s">
        <v>68</v>
      </c>
      <c r="D40" s="101" t="s">
        <v>74</v>
      </c>
      <c r="E40" s="18">
        <v>986</v>
      </c>
      <c r="F40" s="94">
        <v>2250</v>
      </c>
      <c r="G40" s="107">
        <v>2563</v>
      </c>
      <c r="H40" s="95">
        <v>2423</v>
      </c>
      <c r="I40" s="229">
        <v>2023</v>
      </c>
      <c r="J40" s="41">
        <v>1669</v>
      </c>
    </row>
    <row r="41" spans="3:10" ht="14.45" customHeight="1" x14ac:dyDescent="0.2">
      <c r="D41" s="101"/>
      <c r="E41" s="18"/>
      <c r="F41" s="7"/>
      <c r="G41" s="7"/>
      <c r="H41" s="41"/>
      <c r="I41" s="229"/>
      <c r="J41" s="229"/>
    </row>
    <row r="42" spans="3:10" ht="14.45" customHeight="1" x14ac:dyDescent="0.2">
      <c r="C42" s="2" t="s">
        <v>95</v>
      </c>
      <c r="D42" s="101" t="s">
        <v>78</v>
      </c>
      <c r="E42" s="57">
        <v>13678</v>
      </c>
      <c r="F42" s="94">
        <v>13731</v>
      </c>
      <c r="G42" s="107">
        <v>12939</v>
      </c>
      <c r="H42" s="95">
        <v>15175.201704502106</v>
      </c>
      <c r="I42" s="229">
        <v>15236.548634767531</v>
      </c>
      <c r="J42" s="41">
        <v>16766.01330280304</v>
      </c>
    </row>
    <row r="43" spans="3:10" ht="14.45" customHeight="1" x14ac:dyDescent="0.2">
      <c r="C43" s="2" t="s">
        <v>95</v>
      </c>
      <c r="D43" s="101" t="s">
        <v>79</v>
      </c>
      <c r="E43" s="18">
        <v>15877</v>
      </c>
      <c r="F43" s="94">
        <v>17959</v>
      </c>
      <c r="G43" s="107">
        <v>16842</v>
      </c>
      <c r="H43" s="95">
        <v>19198.122259616852</v>
      </c>
      <c r="I43" s="229">
        <v>21748.118146419529</v>
      </c>
      <c r="J43" s="41">
        <v>25165.3415646553</v>
      </c>
    </row>
    <row r="44" spans="3:10" ht="14.45" customHeight="1" x14ac:dyDescent="0.2">
      <c r="C44" s="2" t="s">
        <v>95</v>
      </c>
      <c r="D44" s="101" t="s">
        <v>80</v>
      </c>
      <c r="E44" s="18">
        <v>28685</v>
      </c>
      <c r="F44" s="94">
        <v>29758</v>
      </c>
      <c r="G44" s="107">
        <v>31564</v>
      </c>
      <c r="H44" s="95">
        <v>34639.804143190384</v>
      </c>
      <c r="I44" s="229">
        <v>38288.869027614594</v>
      </c>
      <c r="J44" s="41">
        <v>40633.792635917664</v>
      </c>
    </row>
    <row r="45" spans="3:10" ht="14.45" customHeight="1" x14ac:dyDescent="0.2">
      <c r="C45" s="2" t="s">
        <v>95</v>
      </c>
      <c r="D45" s="101" t="s">
        <v>81</v>
      </c>
      <c r="E45" s="18">
        <v>5428</v>
      </c>
      <c r="F45" s="94">
        <v>5267</v>
      </c>
      <c r="G45" s="107">
        <v>5107</v>
      </c>
      <c r="H45" s="95">
        <v>5821.4178719520569</v>
      </c>
      <c r="I45" s="229">
        <v>5523.6715536117554</v>
      </c>
      <c r="J45" s="41">
        <v>7035.0005788803101</v>
      </c>
    </row>
    <row r="46" spans="3:10" ht="14.45" customHeight="1" x14ac:dyDescent="0.2">
      <c r="C46" s="2" t="s">
        <v>95</v>
      </c>
      <c r="D46" s="101" t="s">
        <v>82</v>
      </c>
      <c r="E46" s="18">
        <v>23231</v>
      </c>
      <c r="F46" s="94">
        <v>26318</v>
      </c>
      <c r="G46" s="107">
        <v>25661</v>
      </c>
      <c r="H46" s="95">
        <v>26123.016087293625</v>
      </c>
      <c r="I46" s="229">
        <v>27651.081472396851</v>
      </c>
      <c r="J46" s="41">
        <v>28573.795559644699</v>
      </c>
    </row>
    <row r="47" spans="3:10" ht="14.45" customHeight="1" x14ac:dyDescent="0.2">
      <c r="C47" s="2" t="s">
        <v>95</v>
      </c>
      <c r="D47" s="101" t="s">
        <v>83</v>
      </c>
      <c r="E47" s="18">
        <v>27656</v>
      </c>
      <c r="F47" s="94">
        <v>28087</v>
      </c>
      <c r="G47" s="107">
        <v>28049</v>
      </c>
      <c r="H47" s="95">
        <v>30662.314316511154</v>
      </c>
      <c r="I47" s="229">
        <v>35839.824802875519</v>
      </c>
      <c r="J47" s="41">
        <v>38936.633635997772</v>
      </c>
    </row>
    <row r="48" spans="3:10" ht="14.45" customHeight="1" x14ac:dyDescent="0.2">
      <c r="C48" s="2" t="s">
        <v>95</v>
      </c>
      <c r="D48" s="101" t="s">
        <v>84</v>
      </c>
      <c r="E48" s="18">
        <v>12672</v>
      </c>
      <c r="F48" s="94">
        <v>13941</v>
      </c>
      <c r="G48" s="107">
        <v>12822</v>
      </c>
      <c r="H48" s="95">
        <v>14418.638736486435</v>
      </c>
      <c r="I48" s="229">
        <v>15964.841965436941</v>
      </c>
      <c r="J48" s="41">
        <v>17825.885453462601</v>
      </c>
    </row>
    <row r="49" spans="3:10" ht="14.45" customHeight="1" x14ac:dyDescent="0.2">
      <c r="C49" s="2" t="s">
        <v>95</v>
      </c>
      <c r="D49" s="101" t="s">
        <v>85</v>
      </c>
      <c r="E49" s="18">
        <v>16921</v>
      </c>
      <c r="F49" s="94">
        <v>18346</v>
      </c>
      <c r="G49" s="107">
        <v>17203</v>
      </c>
      <c r="H49" s="95">
        <v>18221.896002292633</v>
      </c>
      <c r="I49" s="229">
        <v>18986.37558627129</v>
      </c>
      <c r="J49" s="41">
        <v>20383.095432043079</v>
      </c>
    </row>
    <row r="50" spans="3:10" ht="14.45" customHeight="1" x14ac:dyDescent="0.2">
      <c r="C50" s="2" t="s">
        <v>95</v>
      </c>
      <c r="D50" s="101" t="s">
        <v>162</v>
      </c>
      <c r="E50" s="18">
        <v>14630</v>
      </c>
      <c r="F50" s="94">
        <v>14943</v>
      </c>
      <c r="G50" s="107">
        <v>13808</v>
      </c>
      <c r="H50" s="95">
        <v>14715.399435997009</v>
      </c>
      <c r="I50" s="229">
        <v>15238.52138090134</v>
      </c>
      <c r="J50" s="41">
        <v>15571.899099111561</v>
      </c>
    </row>
    <row r="51" spans="3:10" ht="14.45" customHeight="1" x14ac:dyDescent="0.2">
      <c r="C51" s="2" t="s">
        <v>95</v>
      </c>
      <c r="D51" s="101" t="s">
        <v>67</v>
      </c>
      <c r="E51" s="18">
        <v>158779</v>
      </c>
      <c r="F51" s="94">
        <v>168350</v>
      </c>
      <c r="G51" s="107">
        <v>163997</v>
      </c>
      <c r="H51" s="95">
        <v>178975.81055784225</v>
      </c>
      <c r="I51" s="229">
        <v>194477.8525702953</v>
      </c>
      <c r="J51" s="41">
        <v>210891.45726251599</v>
      </c>
    </row>
    <row r="52" spans="3:10" x14ac:dyDescent="0.2">
      <c r="C52" s="2" t="s">
        <v>95</v>
      </c>
      <c r="D52" s="101" t="s">
        <v>74</v>
      </c>
      <c r="E52" s="18">
        <v>3045</v>
      </c>
      <c r="F52" s="94">
        <v>3569</v>
      </c>
      <c r="G52" s="107">
        <v>3668</v>
      </c>
      <c r="H52" s="95">
        <v>3666</v>
      </c>
      <c r="I52" s="229">
        <v>3359</v>
      </c>
      <c r="J52" s="41">
        <v>3278</v>
      </c>
    </row>
    <row r="53" spans="3:10" x14ac:dyDescent="0.2">
      <c r="D53" s="101"/>
      <c r="E53" s="18"/>
      <c r="F53" s="7"/>
      <c r="G53" s="7"/>
      <c r="H53" s="41"/>
      <c r="I53" s="229"/>
      <c r="J53" s="229"/>
    </row>
    <row r="54" spans="3:10" x14ac:dyDescent="0.2">
      <c r="C54" s="2" t="s">
        <v>96</v>
      </c>
      <c r="D54" s="101" t="s">
        <v>78</v>
      </c>
      <c r="E54" s="57">
        <v>6156</v>
      </c>
      <c r="F54" s="94">
        <v>5712</v>
      </c>
      <c r="G54" s="107">
        <v>5380</v>
      </c>
      <c r="H54" s="95">
        <v>4652.5531847476959</v>
      </c>
      <c r="I54" s="229">
        <v>3925.9687716960912</v>
      </c>
      <c r="J54" s="41">
        <v>4429.6299872398376</v>
      </c>
    </row>
    <row r="55" spans="3:10" x14ac:dyDescent="0.2">
      <c r="C55" s="2" t="s">
        <v>96</v>
      </c>
      <c r="D55" s="101" t="s">
        <v>79</v>
      </c>
      <c r="E55" s="18">
        <v>11620</v>
      </c>
      <c r="F55" s="94">
        <v>10557</v>
      </c>
      <c r="G55" s="107">
        <v>9569</v>
      </c>
      <c r="H55" s="95">
        <v>9165.2207129001617</v>
      </c>
      <c r="I55" s="229">
        <v>8845.1226570606232</v>
      </c>
      <c r="J55" s="41">
        <v>8477.5059771537781</v>
      </c>
    </row>
    <row r="56" spans="3:10" x14ac:dyDescent="0.2">
      <c r="C56" s="2" t="s">
        <v>96</v>
      </c>
      <c r="D56" s="101" t="s">
        <v>80</v>
      </c>
      <c r="E56" s="18">
        <v>7107</v>
      </c>
      <c r="F56" s="94">
        <v>9046</v>
      </c>
      <c r="G56" s="107">
        <v>8652</v>
      </c>
      <c r="H56" s="95">
        <v>5368.3418960571289</v>
      </c>
      <c r="I56" s="229">
        <v>5567.6832728385934</v>
      </c>
      <c r="J56" s="41">
        <v>6488.772364616394</v>
      </c>
    </row>
    <row r="57" spans="3:10" x14ac:dyDescent="0.2">
      <c r="C57" s="2" t="s">
        <v>96</v>
      </c>
      <c r="D57" s="101" t="s">
        <v>81</v>
      </c>
      <c r="E57" s="18">
        <v>2069</v>
      </c>
      <c r="F57" s="94">
        <v>2003</v>
      </c>
      <c r="G57" s="107">
        <v>1620</v>
      </c>
      <c r="H57" s="95">
        <v>1123.170517206192</v>
      </c>
      <c r="I57" s="229">
        <v>1162.648057699203</v>
      </c>
      <c r="J57" s="41">
        <v>1272.6640539169309</v>
      </c>
    </row>
    <row r="58" spans="3:10" x14ac:dyDescent="0.2">
      <c r="C58" s="2" t="s">
        <v>96</v>
      </c>
      <c r="D58" s="101" t="s">
        <v>82</v>
      </c>
      <c r="E58" s="18">
        <v>7856</v>
      </c>
      <c r="F58" s="94">
        <v>6932</v>
      </c>
      <c r="G58" s="107">
        <v>6139</v>
      </c>
      <c r="H58" s="95">
        <v>6183.8995668888092</v>
      </c>
      <c r="I58" s="229">
        <v>4811.3262279033661</v>
      </c>
      <c r="J58" s="41">
        <v>4258.7835006713867</v>
      </c>
    </row>
    <row r="59" spans="3:10" x14ac:dyDescent="0.2">
      <c r="C59" s="2" t="s">
        <v>96</v>
      </c>
      <c r="D59" s="101" t="s">
        <v>83</v>
      </c>
      <c r="E59" s="18">
        <v>15200</v>
      </c>
      <c r="F59" s="94">
        <v>15909</v>
      </c>
      <c r="G59" s="107">
        <v>14482</v>
      </c>
      <c r="H59" s="95">
        <v>13107.661512851715</v>
      </c>
      <c r="I59" s="229">
        <v>12082.815204381939</v>
      </c>
      <c r="J59" s="41">
        <v>12618.974927425381</v>
      </c>
    </row>
    <row r="60" spans="3:10" x14ac:dyDescent="0.2">
      <c r="C60" s="2" t="s">
        <v>96</v>
      </c>
      <c r="D60" s="101" t="s">
        <v>84</v>
      </c>
      <c r="E60" s="18">
        <v>9230</v>
      </c>
      <c r="F60" s="94">
        <v>8631</v>
      </c>
      <c r="G60" s="107">
        <v>8441</v>
      </c>
      <c r="H60" s="95">
        <v>7562.5393190383911</v>
      </c>
      <c r="I60" s="229">
        <v>7885.6236124038696</v>
      </c>
      <c r="J60" s="41">
        <v>8098.9264039993286</v>
      </c>
    </row>
    <row r="61" spans="3:10" x14ac:dyDescent="0.2">
      <c r="C61" s="2" t="s">
        <v>96</v>
      </c>
      <c r="D61" s="101" t="s">
        <v>85</v>
      </c>
      <c r="E61" s="18">
        <v>5092</v>
      </c>
      <c r="F61" s="94">
        <v>4598</v>
      </c>
      <c r="G61" s="107">
        <v>4585</v>
      </c>
      <c r="H61" s="95">
        <v>3730.9778432846069</v>
      </c>
      <c r="I61" s="229">
        <v>3401.9564876556401</v>
      </c>
      <c r="J61" s="41">
        <v>3061.408855676651</v>
      </c>
    </row>
    <row r="62" spans="3:10" ht="14.45" customHeight="1" x14ac:dyDescent="0.2">
      <c r="C62" s="2" t="s">
        <v>96</v>
      </c>
      <c r="D62" s="101" t="s">
        <v>162</v>
      </c>
      <c r="E62" s="18">
        <v>5639</v>
      </c>
      <c r="F62" s="94">
        <v>6269</v>
      </c>
      <c r="G62" s="107">
        <v>4588</v>
      </c>
      <c r="H62" s="95">
        <v>5084.5527622699738</v>
      </c>
      <c r="I62" s="229">
        <v>4368.5380108356476</v>
      </c>
      <c r="J62" s="41">
        <v>4600.2975237369537</v>
      </c>
    </row>
    <row r="63" spans="3:10" ht="14.45" customHeight="1" x14ac:dyDescent="0.2">
      <c r="C63" s="2" t="s">
        <v>96</v>
      </c>
      <c r="D63" s="9" t="s">
        <v>67</v>
      </c>
      <c r="E63" s="18">
        <v>69969</v>
      </c>
      <c r="F63" s="7">
        <v>69656</v>
      </c>
      <c r="G63" s="7">
        <v>63457</v>
      </c>
      <c r="H63" s="41">
        <v>55978.917315244675</v>
      </c>
      <c r="I63" s="229">
        <v>52051.682302474983</v>
      </c>
      <c r="J63" s="41">
        <v>53306.963594436653</v>
      </c>
    </row>
    <row r="64" spans="3:10" ht="14.45" customHeight="1" x14ac:dyDescent="0.2">
      <c r="C64" s="2" t="s">
        <v>96</v>
      </c>
      <c r="D64" s="9" t="s">
        <v>74</v>
      </c>
      <c r="E64" s="18">
        <v>2009</v>
      </c>
      <c r="F64" s="7">
        <v>2308</v>
      </c>
      <c r="G64" s="7">
        <v>2094</v>
      </c>
      <c r="H64" s="41">
        <v>1878</v>
      </c>
      <c r="I64" s="229">
        <v>1511</v>
      </c>
      <c r="J64" s="41">
        <v>1419</v>
      </c>
    </row>
    <row r="65" spans="3:10" ht="14.45" customHeight="1" x14ac:dyDescent="0.2">
      <c r="D65" s="9"/>
      <c r="E65" s="18"/>
      <c r="F65" s="7"/>
      <c r="G65" s="7"/>
      <c r="H65" s="41"/>
      <c r="I65" s="229"/>
      <c r="J65" s="229"/>
    </row>
    <row r="66" spans="3:10" ht="14.45" customHeight="1" x14ac:dyDescent="0.2">
      <c r="C66" s="2" t="s">
        <v>70</v>
      </c>
      <c r="D66" s="101" t="s">
        <v>78</v>
      </c>
      <c r="E66" s="57">
        <v>20087</v>
      </c>
      <c r="F66" s="94">
        <v>19959</v>
      </c>
      <c r="G66" s="107">
        <v>18593</v>
      </c>
      <c r="H66" s="95">
        <v>20572.857995271683</v>
      </c>
      <c r="I66" s="229">
        <v>19813.18612575531</v>
      </c>
      <c r="J66" s="41">
        <v>22294.30653762817</v>
      </c>
    </row>
    <row r="67" spans="3:10" ht="14.45" customHeight="1" x14ac:dyDescent="0.2">
      <c r="C67" s="2" t="s">
        <v>70</v>
      </c>
      <c r="D67" s="101" t="s">
        <v>79</v>
      </c>
      <c r="E67" s="57">
        <v>27947</v>
      </c>
      <c r="F67" s="94">
        <v>29510</v>
      </c>
      <c r="G67" s="107">
        <v>27007</v>
      </c>
      <c r="H67" s="95">
        <v>29516.958534002304</v>
      </c>
      <c r="I67" s="229">
        <v>31536.91364192963</v>
      </c>
      <c r="J67" s="41">
        <v>34352.9743745327</v>
      </c>
    </row>
    <row r="68" spans="3:10" ht="14.45" customHeight="1" x14ac:dyDescent="0.2">
      <c r="C68" s="2" t="s">
        <v>70</v>
      </c>
      <c r="D68" s="101" t="s">
        <v>80</v>
      </c>
      <c r="E68" s="57">
        <v>37510</v>
      </c>
      <c r="F68" s="94">
        <v>41116</v>
      </c>
      <c r="G68" s="107">
        <v>42342</v>
      </c>
      <c r="H68" s="95">
        <v>42412.038144111633</v>
      </c>
      <c r="I68" s="229">
        <v>46256.403491973877</v>
      </c>
      <c r="J68" s="41">
        <v>49454.10267162323</v>
      </c>
    </row>
    <row r="69" spans="3:10" ht="14.45" customHeight="1" x14ac:dyDescent="0.2">
      <c r="C69" s="2" t="s">
        <v>70</v>
      </c>
      <c r="D69" s="101" t="s">
        <v>81</v>
      </c>
      <c r="E69" s="57">
        <v>8078</v>
      </c>
      <c r="F69" s="94">
        <v>7875</v>
      </c>
      <c r="G69" s="107">
        <v>7292</v>
      </c>
      <c r="H69" s="95">
        <v>8007.8721463680267</v>
      </c>
      <c r="I69" s="229">
        <v>7793.3962259292603</v>
      </c>
      <c r="J69" s="41">
        <v>9174.724969625473</v>
      </c>
    </row>
    <row r="70" spans="3:10" ht="14.45" customHeight="1" x14ac:dyDescent="0.2">
      <c r="C70" s="2" t="s">
        <v>70</v>
      </c>
      <c r="D70" s="101" t="s">
        <v>82</v>
      </c>
      <c r="E70" s="57">
        <v>32083</v>
      </c>
      <c r="F70" s="94">
        <v>34003</v>
      </c>
      <c r="G70" s="107">
        <v>32333</v>
      </c>
      <c r="H70" s="95">
        <v>33536.403190374374</v>
      </c>
      <c r="I70" s="229">
        <v>33881.16801571846</v>
      </c>
      <c r="J70" s="41">
        <v>34175.169659137733</v>
      </c>
    </row>
    <row r="71" spans="3:10" ht="14.45" customHeight="1" x14ac:dyDescent="0.2">
      <c r="C71" s="2" t="s">
        <v>70</v>
      </c>
      <c r="D71" s="101" t="s">
        <v>83</v>
      </c>
      <c r="E71" s="57">
        <v>44535</v>
      </c>
      <c r="F71" s="94">
        <v>45682</v>
      </c>
      <c r="G71" s="107">
        <v>43860</v>
      </c>
      <c r="H71" s="95">
        <v>47006.109975576401</v>
      </c>
      <c r="I71" s="229">
        <v>50557.583271741867</v>
      </c>
      <c r="J71" s="41">
        <v>55218.687004804611</v>
      </c>
    </row>
    <row r="72" spans="3:10" ht="14.45" customHeight="1" x14ac:dyDescent="0.2">
      <c r="C72" s="2" t="s">
        <v>70</v>
      </c>
      <c r="D72" s="101" t="s">
        <v>84</v>
      </c>
      <c r="E72" s="57">
        <v>22941</v>
      </c>
      <c r="F72" s="94">
        <v>23122</v>
      </c>
      <c r="G72" s="107">
        <v>21998</v>
      </c>
      <c r="H72" s="95">
        <v>23027.46609377861</v>
      </c>
      <c r="I72" s="229">
        <v>25059.88127279282</v>
      </c>
      <c r="J72" s="41">
        <v>27194.81384181976</v>
      </c>
    </row>
    <row r="73" spans="3:10" ht="14.45" customHeight="1" x14ac:dyDescent="0.2">
      <c r="C73" s="2" t="s">
        <v>70</v>
      </c>
      <c r="D73" s="101" t="s">
        <v>85</v>
      </c>
      <c r="E73" s="57">
        <v>22832</v>
      </c>
      <c r="F73" s="94">
        <v>23737</v>
      </c>
      <c r="G73" s="107">
        <v>23227</v>
      </c>
      <c r="H73" s="95">
        <v>22920.044521093369</v>
      </c>
      <c r="I73" s="229">
        <v>23500.97259187698</v>
      </c>
      <c r="J73" s="41">
        <v>24676.28760504723</v>
      </c>
    </row>
    <row r="74" spans="3:10" ht="14.45" customHeight="1" x14ac:dyDescent="0.2">
      <c r="C74" s="2" t="s">
        <v>70</v>
      </c>
      <c r="D74" s="101" t="s">
        <v>162</v>
      </c>
      <c r="E74" s="57">
        <v>20885</v>
      </c>
      <c r="F74" s="94">
        <v>22076</v>
      </c>
      <c r="G74" s="107">
        <v>19338</v>
      </c>
      <c r="H74" s="95">
        <v>21184.026012182236</v>
      </c>
      <c r="I74" s="229">
        <v>20928.213804960251</v>
      </c>
      <c r="J74" s="41">
        <v>21349.666644334789</v>
      </c>
    </row>
    <row r="75" spans="3:10" ht="14.45" customHeight="1" x14ac:dyDescent="0.2">
      <c r="C75" s="2" t="s">
        <v>70</v>
      </c>
      <c r="D75" s="101" t="s">
        <v>67</v>
      </c>
      <c r="E75" s="18">
        <v>236898</v>
      </c>
      <c r="F75" s="7">
        <v>247081</v>
      </c>
      <c r="G75" s="7">
        <v>235992</v>
      </c>
      <c r="H75" s="41">
        <v>248183.77661275864</v>
      </c>
      <c r="I75" s="229">
        <v>259327.71844267851</v>
      </c>
      <c r="J75" s="41">
        <v>277890.7333085537</v>
      </c>
    </row>
    <row r="76" spans="3:10" ht="14.45" customHeight="1" x14ac:dyDescent="0.2">
      <c r="C76" s="2" t="s">
        <v>70</v>
      </c>
      <c r="D76" s="9" t="s">
        <v>74</v>
      </c>
      <c r="E76" s="18">
        <v>5218</v>
      </c>
      <c r="F76" s="7">
        <v>6082</v>
      </c>
      <c r="G76" s="7">
        <v>5943</v>
      </c>
      <c r="H76" s="41">
        <v>5854</v>
      </c>
      <c r="I76" s="229">
        <v>5128</v>
      </c>
      <c r="J76" s="41">
        <v>4945</v>
      </c>
    </row>
    <row r="77" spans="3:10" ht="14.45" customHeight="1" x14ac:dyDescent="0.2">
      <c r="D77" s="9"/>
      <c r="E77" s="18"/>
      <c r="F77" s="7"/>
      <c r="G77" s="7"/>
      <c r="H77" s="41"/>
      <c r="I77" s="229"/>
      <c r="J77" s="229"/>
    </row>
    <row r="78" spans="3:10" ht="14.45" customHeight="1" x14ac:dyDescent="0.2">
      <c r="C78" s="2" t="s">
        <v>339</v>
      </c>
      <c r="D78" s="626" t="s">
        <v>78</v>
      </c>
      <c r="E78" s="57">
        <v>3570</v>
      </c>
      <c r="F78" s="601">
        <v>3450</v>
      </c>
      <c r="G78" s="601">
        <v>3172</v>
      </c>
      <c r="H78" s="603">
        <v>2583.6243915557861</v>
      </c>
      <c r="I78" s="603">
        <v>2584.7930059432979</v>
      </c>
      <c r="J78" s="41">
        <v>2092.096248626709</v>
      </c>
    </row>
    <row r="79" spans="3:10" ht="14.45" customHeight="1" x14ac:dyDescent="0.2">
      <c r="C79" s="2" t="s">
        <v>339</v>
      </c>
      <c r="D79" s="626" t="s">
        <v>79</v>
      </c>
      <c r="E79" s="57">
        <v>5229</v>
      </c>
      <c r="F79" s="601">
        <v>5281</v>
      </c>
      <c r="G79" s="601">
        <v>4721</v>
      </c>
      <c r="H79" s="603">
        <v>4515.8343286514282</v>
      </c>
      <c r="I79" s="603">
        <v>4085.816374778748</v>
      </c>
      <c r="J79" s="41">
        <v>3981.2733869552608</v>
      </c>
    </row>
    <row r="80" spans="3:10" ht="14.45" customHeight="1" x14ac:dyDescent="0.2">
      <c r="C80" s="2" t="s">
        <v>339</v>
      </c>
      <c r="D80" s="626" t="s">
        <v>80</v>
      </c>
      <c r="E80" s="57">
        <v>7696</v>
      </c>
      <c r="F80" s="601">
        <v>7956</v>
      </c>
      <c r="G80" s="601">
        <v>6555</v>
      </c>
      <c r="H80" s="603">
        <v>5985.3814659118652</v>
      </c>
      <c r="I80" s="603">
        <v>6260.5127172470093</v>
      </c>
      <c r="J80" s="41">
        <v>6450.1603031158447</v>
      </c>
    </row>
    <row r="81" spans="3:10" ht="14.45" customHeight="1" x14ac:dyDescent="0.2">
      <c r="C81" s="2" t="s">
        <v>339</v>
      </c>
      <c r="D81" s="626" t="s">
        <v>81</v>
      </c>
      <c r="E81" s="57">
        <v>2061</v>
      </c>
      <c r="F81" s="601">
        <v>1789</v>
      </c>
      <c r="G81" s="601">
        <v>1576</v>
      </c>
      <c r="H81" s="603">
        <v>1678.6934223175051</v>
      </c>
      <c r="I81" s="603">
        <v>1467.8761425018311</v>
      </c>
      <c r="J81" s="41">
        <v>1146.6025056838989</v>
      </c>
    </row>
    <row r="82" spans="3:10" ht="14.45" customHeight="1" x14ac:dyDescent="0.2">
      <c r="C82" s="2" t="s">
        <v>339</v>
      </c>
      <c r="D82" s="626" t="s">
        <v>82</v>
      </c>
      <c r="E82" s="57">
        <v>4912</v>
      </c>
      <c r="F82" s="601">
        <v>4764</v>
      </c>
      <c r="G82" s="601">
        <v>4585</v>
      </c>
      <c r="H82" s="603">
        <v>4037.6428184509282</v>
      </c>
      <c r="I82" s="603">
        <v>3840.8639049530029</v>
      </c>
      <c r="J82" s="41">
        <v>3406.0062236785889</v>
      </c>
    </row>
    <row r="83" spans="3:10" ht="14.45" customHeight="1" x14ac:dyDescent="0.2">
      <c r="C83" s="2" t="s">
        <v>339</v>
      </c>
      <c r="D83" s="626" t="s">
        <v>83</v>
      </c>
      <c r="E83" s="57">
        <v>7740</v>
      </c>
      <c r="F83" s="601">
        <v>8053</v>
      </c>
      <c r="G83" s="601">
        <v>6927</v>
      </c>
      <c r="H83" s="603">
        <v>6431.720498085022</v>
      </c>
      <c r="I83" s="603">
        <v>5638.3566579818726</v>
      </c>
      <c r="J83" s="41">
        <v>5381.2507996559143</v>
      </c>
    </row>
    <row r="84" spans="3:10" ht="14.45" customHeight="1" x14ac:dyDescent="0.2">
      <c r="C84" s="2" t="s">
        <v>339</v>
      </c>
      <c r="D84" s="626" t="s">
        <v>84</v>
      </c>
      <c r="E84" s="57">
        <v>4475</v>
      </c>
      <c r="F84" s="601">
        <v>4413</v>
      </c>
      <c r="G84" s="601">
        <v>3914</v>
      </c>
      <c r="H84" s="603">
        <v>3379.22962474823</v>
      </c>
      <c r="I84" s="603">
        <v>3310.3385848999019</v>
      </c>
      <c r="J84" s="41">
        <v>2549.7981376647949</v>
      </c>
    </row>
    <row r="85" spans="3:10" ht="14.45" customHeight="1" x14ac:dyDescent="0.2">
      <c r="C85" s="2" t="s">
        <v>339</v>
      </c>
      <c r="D85" s="626" t="s">
        <v>85</v>
      </c>
      <c r="E85" s="57">
        <v>3076</v>
      </c>
      <c r="F85" s="601">
        <v>3341</v>
      </c>
      <c r="G85" s="601">
        <v>2847</v>
      </c>
      <c r="H85" s="603">
        <v>2450.755973815918</v>
      </c>
      <c r="I85" s="603">
        <v>2409.521621704102</v>
      </c>
      <c r="J85" s="41">
        <v>2159.4418792724609</v>
      </c>
    </row>
    <row r="86" spans="3:10" ht="14.45" customHeight="1" x14ac:dyDescent="0.2">
      <c r="C86" s="2" t="s">
        <v>339</v>
      </c>
      <c r="D86" s="626" t="s">
        <v>162</v>
      </c>
      <c r="E86" s="57">
        <v>4547</v>
      </c>
      <c r="F86" s="601">
        <v>4542</v>
      </c>
      <c r="G86" s="601">
        <v>4307</v>
      </c>
      <c r="H86" s="603">
        <v>3408.9225616455078</v>
      </c>
      <c r="I86" s="603">
        <v>3121.982980728149</v>
      </c>
      <c r="J86" s="41">
        <v>3220.5683813095088</v>
      </c>
    </row>
    <row r="87" spans="3:10" ht="14.45" customHeight="1" x14ac:dyDescent="0.2">
      <c r="C87" s="2" t="s">
        <v>339</v>
      </c>
      <c r="D87" s="626" t="s">
        <v>67</v>
      </c>
      <c r="E87" s="18">
        <v>43305</v>
      </c>
      <c r="F87" s="7">
        <v>43589</v>
      </c>
      <c r="G87" s="7">
        <v>38603</v>
      </c>
      <c r="H87" s="41">
        <v>34471.80508518219</v>
      </c>
      <c r="I87" s="603">
        <v>32720.061990737919</v>
      </c>
      <c r="J87" s="41">
        <v>30387.197865962979</v>
      </c>
    </row>
    <row r="88" spans="3:10" ht="14.45" customHeight="1" x14ac:dyDescent="0.2">
      <c r="C88" s="2" t="s">
        <v>339</v>
      </c>
      <c r="D88" s="9" t="s">
        <v>74</v>
      </c>
      <c r="E88" s="18">
        <v>1102</v>
      </c>
      <c r="F88" s="7">
        <v>1555</v>
      </c>
      <c r="G88" s="7">
        <v>1625</v>
      </c>
      <c r="H88" s="41">
        <v>1420</v>
      </c>
      <c r="I88" s="603">
        <v>1312</v>
      </c>
      <c r="J88" s="41">
        <v>1276</v>
      </c>
    </row>
    <row r="89" spans="3:10" ht="14.45" customHeight="1" x14ac:dyDescent="0.25">
      <c r="C89" s="1"/>
      <c r="E89" s="22"/>
      <c r="F89" s="22"/>
      <c r="G89" s="22"/>
      <c r="H89" s="22"/>
      <c r="I89" s="161"/>
      <c r="J89" s="161"/>
    </row>
    <row r="91" spans="3:10" x14ac:dyDescent="0.2">
      <c r="C91" s="79" t="s">
        <v>163</v>
      </c>
    </row>
    <row r="92" spans="3:10" x14ac:dyDescent="0.2">
      <c r="C92" s="77" t="s">
        <v>110</v>
      </c>
    </row>
    <row r="93" spans="3:10" x14ac:dyDescent="0.2">
      <c r="C93" s="77"/>
    </row>
    <row r="94" spans="3:10" x14ac:dyDescent="0.2">
      <c r="C94" s="77" t="s">
        <v>75</v>
      </c>
    </row>
    <row r="95" spans="3:10" x14ac:dyDescent="0.2">
      <c r="C95" s="2" t="s">
        <v>388</v>
      </c>
    </row>
    <row r="96" spans="3:10" x14ac:dyDescent="0.2">
      <c r="C96" s="78" t="s">
        <v>538</v>
      </c>
    </row>
    <row r="97" spans="3:3" x14ac:dyDescent="0.2">
      <c r="C97" s="2" t="s">
        <v>502</v>
      </c>
    </row>
    <row r="99" spans="3:3" x14ac:dyDescent="0.2">
      <c r="C99" s="155"/>
    </row>
    <row r="101" spans="3:3" x14ac:dyDescent="0.2">
      <c r="C101" s="155"/>
    </row>
  </sheetData>
  <mergeCells count="1">
    <mergeCell ref="E4:J4"/>
  </mergeCells>
  <hyperlinks>
    <hyperlink ref="A1" location="Contents!A1" display="Contents" xr:uid="{00000000-0004-0000-1D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32086-5F49-4C01-A15C-7BD7C3D295E9}">
  <sheetPr codeName="Sheet34"/>
  <dimension ref="A1:R20"/>
  <sheetViews>
    <sheetView showGridLines="0" zoomScaleNormal="100" workbookViewId="0"/>
  </sheetViews>
  <sheetFormatPr defaultColWidth="9.140625" defaultRowHeight="12.75" x14ac:dyDescent="0.2"/>
  <cols>
    <col min="1" max="2" width="9.140625" style="2"/>
    <col min="3" max="3" width="32.42578125" style="2" bestFit="1" customWidth="1"/>
    <col min="4" max="4" width="12.85546875" style="2" customWidth="1"/>
    <col min="5" max="5" width="15.140625" style="2" customWidth="1"/>
    <col min="6" max="15" width="12.85546875" style="2" customWidth="1"/>
    <col min="16" max="16" width="13.42578125" style="2" customWidth="1"/>
    <col min="17" max="17" width="14.5703125" style="2" customWidth="1"/>
    <col min="18" max="33" width="14.28515625" style="2" customWidth="1"/>
    <col min="34" max="16384" width="9.140625" style="2"/>
  </cols>
  <sheetData>
    <row r="1" spans="1:18" x14ac:dyDescent="0.2">
      <c r="A1" s="3" t="s">
        <v>66</v>
      </c>
    </row>
    <row r="2" spans="1:18" x14ac:dyDescent="0.2">
      <c r="B2" s="4" t="s">
        <v>330</v>
      </c>
    </row>
    <row r="3" spans="1:18" x14ac:dyDescent="0.2">
      <c r="B3" s="2" t="s">
        <v>67</v>
      </c>
      <c r="P3" s="22"/>
    </row>
    <row r="4" spans="1:18" ht="24.75" customHeight="1" x14ac:dyDescent="0.2">
      <c r="C4" s="9"/>
      <c r="D4" s="739" t="s">
        <v>164</v>
      </c>
      <c r="E4" s="747"/>
      <c r="F4" s="747"/>
      <c r="G4" s="747"/>
      <c r="H4" s="747"/>
      <c r="I4" s="740"/>
      <c r="J4" s="739" t="s">
        <v>74</v>
      </c>
      <c r="K4" s="747"/>
      <c r="L4" s="747"/>
      <c r="M4" s="747"/>
      <c r="N4" s="747"/>
      <c r="O4" s="740"/>
      <c r="P4" s="739" t="s">
        <v>311</v>
      </c>
      <c r="Q4" s="747" t="s">
        <v>303</v>
      </c>
      <c r="R4" s="276"/>
    </row>
    <row r="5" spans="1:18" ht="24.75" customHeight="1" x14ac:dyDescent="0.2">
      <c r="C5" s="5"/>
      <c r="D5" s="53">
        <v>2018</v>
      </c>
      <c r="E5" s="581">
        <v>2019</v>
      </c>
      <c r="F5" s="581">
        <v>2021</v>
      </c>
      <c r="G5" s="581">
        <v>2022</v>
      </c>
      <c r="H5" s="581">
        <v>2023</v>
      </c>
      <c r="I5" s="581">
        <v>2024</v>
      </c>
      <c r="J5" s="53">
        <v>2018</v>
      </c>
      <c r="K5" s="581">
        <v>2019</v>
      </c>
      <c r="L5" s="581">
        <v>2021</v>
      </c>
      <c r="M5" s="581">
        <v>2022</v>
      </c>
      <c r="N5" s="581">
        <v>2023</v>
      </c>
      <c r="O5" s="581">
        <v>2024</v>
      </c>
      <c r="P5" s="739"/>
      <c r="Q5" s="761"/>
      <c r="R5" s="255"/>
    </row>
    <row r="6" spans="1:18" x14ac:dyDescent="0.2">
      <c r="C6" s="2" t="s">
        <v>266</v>
      </c>
      <c r="D6" s="575">
        <v>5</v>
      </c>
      <c r="E6" s="576">
        <v>5</v>
      </c>
      <c r="F6" s="576">
        <v>5</v>
      </c>
      <c r="G6" s="577">
        <v>4.964052094714182</v>
      </c>
      <c r="H6" s="577">
        <v>5.2541632652282706</v>
      </c>
      <c r="I6" s="577">
        <v>5.7027382850646973</v>
      </c>
      <c r="J6" s="578">
        <v>748</v>
      </c>
      <c r="K6" s="576">
        <v>2037</v>
      </c>
      <c r="L6" s="576">
        <v>2338</v>
      </c>
      <c r="M6" s="579">
        <v>2250</v>
      </c>
      <c r="N6" s="579">
        <v>1885</v>
      </c>
      <c r="O6" s="579">
        <v>1577</v>
      </c>
      <c r="P6" s="273">
        <v>2.1000000000000001E-2</v>
      </c>
      <c r="Q6" s="585">
        <v>1E-3</v>
      </c>
      <c r="R6" s="255"/>
    </row>
    <row r="7" spans="1:18" x14ac:dyDescent="0.2">
      <c r="C7" s="2" t="s">
        <v>94</v>
      </c>
      <c r="D7" s="580">
        <v>18</v>
      </c>
      <c r="E7" s="582">
        <v>19</v>
      </c>
      <c r="F7" s="582">
        <v>18</v>
      </c>
      <c r="G7" s="583">
        <v>17.469096263795993</v>
      </c>
      <c r="H7" s="583">
        <v>18.473163604736332</v>
      </c>
      <c r="I7" s="583">
        <v>17.945005416870121</v>
      </c>
      <c r="J7" s="580">
        <v>238</v>
      </c>
      <c r="K7" s="582">
        <v>213</v>
      </c>
      <c r="L7" s="582">
        <v>225</v>
      </c>
      <c r="M7" s="584">
        <v>173</v>
      </c>
      <c r="N7" s="584">
        <v>138</v>
      </c>
      <c r="O7" s="584">
        <v>92</v>
      </c>
      <c r="P7" s="267">
        <v>0.34899999999999998</v>
      </c>
      <c r="Q7" s="574">
        <v>0.69800000000000006</v>
      </c>
      <c r="R7" s="255"/>
    </row>
    <row r="8" spans="1:18" x14ac:dyDescent="0.2">
      <c r="C8" s="2" t="s">
        <v>68</v>
      </c>
      <c r="D8" s="580">
        <v>6</v>
      </c>
      <c r="E8" s="582">
        <v>6</v>
      </c>
      <c r="F8" s="582">
        <v>6</v>
      </c>
      <c r="G8" s="583">
        <v>5.4640387063765967</v>
      </c>
      <c r="H8" s="583">
        <v>5.7681241035461426</v>
      </c>
      <c r="I8" s="583">
        <v>6.1764254570007324</v>
      </c>
      <c r="J8" s="580">
        <v>986</v>
      </c>
      <c r="K8" s="582">
        <v>2250</v>
      </c>
      <c r="L8" s="582">
        <v>2563</v>
      </c>
      <c r="M8" s="584">
        <v>2423</v>
      </c>
      <c r="N8" s="584">
        <v>2023</v>
      </c>
      <c r="O8" s="584">
        <v>1669</v>
      </c>
      <c r="P8" s="267">
        <v>0.03</v>
      </c>
      <c r="Q8" s="574">
        <v>1.0999999999999999E-2</v>
      </c>
      <c r="R8" s="255"/>
    </row>
    <row r="9" spans="1:18" x14ac:dyDescent="0.2">
      <c r="C9" s="2" t="s">
        <v>95</v>
      </c>
      <c r="D9" s="580">
        <v>12</v>
      </c>
      <c r="E9" s="582">
        <v>13</v>
      </c>
      <c r="F9" s="582">
        <v>12</v>
      </c>
      <c r="G9" s="583">
        <v>12.831983829431667</v>
      </c>
      <c r="H9" s="583">
        <v>13.71859073638916</v>
      </c>
      <c r="I9" s="583">
        <v>14.66925525665283</v>
      </c>
      <c r="J9" s="580">
        <v>3045</v>
      </c>
      <c r="K9" s="582">
        <v>3569</v>
      </c>
      <c r="L9" s="582">
        <v>3668</v>
      </c>
      <c r="M9" s="584">
        <v>3666</v>
      </c>
      <c r="N9" s="584">
        <v>3359</v>
      </c>
      <c r="O9" s="584">
        <v>3278</v>
      </c>
      <c r="P9" s="267">
        <v>0</v>
      </c>
      <c r="Q9" s="574">
        <v>0</v>
      </c>
      <c r="R9" s="255"/>
    </row>
    <row r="10" spans="1:18" x14ac:dyDescent="0.2">
      <c r="C10" s="2" t="s">
        <v>96</v>
      </c>
      <c r="D10" s="580">
        <v>9</v>
      </c>
      <c r="E10" s="582">
        <v>9</v>
      </c>
      <c r="F10" s="582">
        <v>9</v>
      </c>
      <c r="G10" s="583">
        <v>8.5556649213007976</v>
      </c>
      <c r="H10" s="583">
        <v>8.7334079742431641</v>
      </c>
      <c r="I10" s="583">
        <v>9.2017822265625</v>
      </c>
      <c r="J10" s="580">
        <v>2009</v>
      </c>
      <c r="K10" s="582">
        <v>2308</v>
      </c>
      <c r="L10" s="582">
        <v>2094</v>
      </c>
      <c r="M10" s="584">
        <v>1878</v>
      </c>
      <c r="N10" s="584">
        <v>1511</v>
      </c>
      <c r="O10" s="584">
        <v>1419</v>
      </c>
      <c r="P10" s="267">
        <v>0.375</v>
      </c>
      <c r="Q10" s="574">
        <v>3.3000000000000002E-2</v>
      </c>
      <c r="R10" s="255"/>
    </row>
    <row r="11" spans="1:18" x14ac:dyDescent="0.2">
      <c r="C11" s="2" t="s">
        <v>70</v>
      </c>
      <c r="D11" s="580">
        <v>11</v>
      </c>
      <c r="E11" s="582">
        <v>11</v>
      </c>
      <c r="F11" s="582">
        <v>11</v>
      </c>
      <c r="G11" s="583">
        <v>11.492507938417576</v>
      </c>
      <c r="H11" s="583">
        <v>12.25016498565674</v>
      </c>
      <c r="I11" s="583">
        <v>13.09325695037842</v>
      </c>
      <c r="J11" s="580">
        <v>5218</v>
      </c>
      <c r="K11" s="582">
        <v>6082</v>
      </c>
      <c r="L11" s="582">
        <v>5943</v>
      </c>
      <c r="M11" s="584">
        <v>5854</v>
      </c>
      <c r="N11" s="584">
        <v>5128</v>
      </c>
      <c r="O11" s="584">
        <v>4945</v>
      </c>
      <c r="P11" s="267">
        <v>0</v>
      </c>
      <c r="Q11" s="574">
        <v>0</v>
      </c>
      <c r="R11" s="255"/>
    </row>
    <row r="12" spans="1:18" ht="15" x14ac:dyDescent="0.25">
      <c r="C12" s="1"/>
      <c r="D12" s="72"/>
      <c r="E12" s="72"/>
      <c r="F12" s="72"/>
      <c r="G12" s="198"/>
      <c r="H12" s="198"/>
      <c r="I12" s="255"/>
      <c r="J12" s="198"/>
      <c r="K12" s="198"/>
      <c r="L12" s="198"/>
      <c r="M12" s="198"/>
      <c r="N12" s="198"/>
      <c r="O12" s="255"/>
      <c r="P12" s="142"/>
    </row>
    <row r="13" spans="1:18" x14ac:dyDescent="0.2">
      <c r="D13" s="72"/>
      <c r="E13" s="72"/>
      <c r="F13" s="72"/>
      <c r="G13" s="198"/>
      <c r="H13" s="198"/>
      <c r="I13" s="255"/>
      <c r="J13" s="198"/>
      <c r="K13" s="198"/>
      <c r="L13" s="198"/>
      <c r="M13" s="198"/>
      <c r="N13" s="198"/>
      <c r="O13" s="255"/>
      <c r="P13" s="142"/>
    </row>
    <row r="14" spans="1:18" x14ac:dyDescent="0.2">
      <c r="C14" s="2" t="s">
        <v>165</v>
      </c>
    </row>
    <row r="15" spans="1:18" x14ac:dyDescent="0.2">
      <c r="C15" s="2" t="s">
        <v>505</v>
      </c>
    </row>
    <row r="17" spans="3:3" x14ac:dyDescent="0.2">
      <c r="C17" s="81" t="s">
        <v>75</v>
      </c>
    </row>
    <row r="18" spans="3:3" x14ac:dyDescent="0.2">
      <c r="C18" s="2" t="s">
        <v>388</v>
      </c>
    </row>
    <row r="19" spans="3:3" x14ac:dyDescent="0.2">
      <c r="C19" s="168" t="s">
        <v>537</v>
      </c>
    </row>
    <row r="20" spans="3:3" x14ac:dyDescent="0.2">
      <c r="C20" s="2" t="s">
        <v>508</v>
      </c>
    </row>
  </sheetData>
  <mergeCells count="4">
    <mergeCell ref="D4:I4"/>
    <mergeCell ref="J4:O4"/>
    <mergeCell ref="P4:P5"/>
    <mergeCell ref="Q4:Q5"/>
  </mergeCells>
  <conditionalFormatting sqref="P6:Q11">
    <cfRule type="cellIs" dxfId="83" priority="9" operator="between">
      <formula>0</formula>
      <formula>0.05</formula>
    </cfRule>
  </conditionalFormatting>
  <hyperlinks>
    <hyperlink ref="A1" location="Contents!A1" display="Contents"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1F371-C4B8-4688-A07C-5E34937C8EA3}">
  <sheetPr codeName="Sheet35"/>
  <dimension ref="A1:R22"/>
  <sheetViews>
    <sheetView workbookViewId="0"/>
  </sheetViews>
  <sheetFormatPr defaultColWidth="9.140625" defaultRowHeight="12.75" x14ac:dyDescent="0.2"/>
  <cols>
    <col min="1" max="2" width="9.140625" style="2"/>
    <col min="3" max="3" width="32.42578125" style="2" bestFit="1" customWidth="1"/>
    <col min="4" max="15" width="13" style="2" customWidth="1"/>
    <col min="16" max="16" width="15.28515625" style="2" customWidth="1"/>
    <col min="17" max="17" width="14.28515625" style="2" customWidth="1"/>
    <col min="18" max="16384" width="9.140625" style="2"/>
  </cols>
  <sheetData>
    <row r="1" spans="1:18" x14ac:dyDescent="0.2">
      <c r="A1" s="3" t="s">
        <v>66</v>
      </c>
    </row>
    <row r="2" spans="1:18" x14ac:dyDescent="0.2">
      <c r="B2" s="4" t="s">
        <v>416</v>
      </c>
    </row>
    <row r="3" spans="1:18" x14ac:dyDescent="0.2">
      <c r="B3" s="2" t="s">
        <v>67</v>
      </c>
      <c r="P3" s="22"/>
    </row>
    <row r="4" spans="1:18" ht="30" customHeight="1" x14ac:dyDescent="0.2">
      <c r="D4" s="739" t="s">
        <v>166</v>
      </c>
      <c r="E4" s="747"/>
      <c r="F4" s="747"/>
      <c r="G4" s="740"/>
      <c r="H4" s="739" t="s">
        <v>167</v>
      </c>
      <c r="I4" s="747"/>
      <c r="J4" s="747"/>
      <c r="K4" s="740"/>
      <c r="L4" s="739" t="s">
        <v>74</v>
      </c>
      <c r="M4" s="747"/>
      <c r="N4" s="747"/>
      <c r="O4" s="740"/>
      <c r="P4" s="739" t="s">
        <v>311</v>
      </c>
      <c r="Q4" s="747" t="s">
        <v>303</v>
      </c>
      <c r="R4" s="276"/>
    </row>
    <row r="5" spans="1:18" ht="21.75" customHeight="1" x14ac:dyDescent="0.2">
      <c r="C5" s="502"/>
      <c r="D5" s="18">
        <v>2021</v>
      </c>
      <c r="E5" s="503">
        <v>2022</v>
      </c>
      <c r="F5" s="503">
        <v>2023</v>
      </c>
      <c r="G5" s="503">
        <v>2024</v>
      </c>
      <c r="H5" s="18">
        <v>2021</v>
      </c>
      <c r="I5" s="503">
        <v>2022</v>
      </c>
      <c r="J5" s="503">
        <v>2023</v>
      </c>
      <c r="K5" s="503">
        <v>2024</v>
      </c>
      <c r="L5" s="18">
        <v>2021</v>
      </c>
      <c r="M5" s="503">
        <v>2022</v>
      </c>
      <c r="N5" s="503">
        <v>2023</v>
      </c>
      <c r="O5" s="503">
        <v>2024</v>
      </c>
      <c r="P5" s="739"/>
      <c r="Q5" s="748"/>
      <c r="R5" s="255"/>
    </row>
    <row r="6" spans="1:18" x14ac:dyDescent="0.2">
      <c r="C6" s="17" t="s">
        <v>266</v>
      </c>
      <c r="D6" s="500">
        <v>0.28999999999999998</v>
      </c>
      <c r="E6" s="102">
        <v>0.32349362969398499</v>
      </c>
      <c r="F6" s="223">
        <v>0.31296589970588679</v>
      </c>
      <c r="G6" s="504">
        <v>0.33139699697494512</v>
      </c>
      <c r="H6" s="36">
        <v>3909</v>
      </c>
      <c r="I6" s="67">
        <v>4619.0600409507751</v>
      </c>
      <c r="J6" s="67">
        <v>4642.9770736694336</v>
      </c>
      <c r="K6" s="119">
        <v>4901.618983745575</v>
      </c>
      <c r="L6" s="36">
        <v>2317</v>
      </c>
      <c r="M6" s="67">
        <v>2240</v>
      </c>
      <c r="N6" s="67">
        <v>1874</v>
      </c>
      <c r="O6" s="67">
        <v>1569</v>
      </c>
      <c r="P6" s="128">
        <v>0.48399999999999999</v>
      </c>
      <c r="Q6" s="251">
        <v>0.26500000000000001</v>
      </c>
      <c r="R6" s="277"/>
    </row>
    <row r="7" spans="1:18" x14ac:dyDescent="0.2">
      <c r="C7" s="2" t="s">
        <v>94</v>
      </c>
      <c r="D7" s="58">
        <v>0.69</v>
      </c>
      <c r="E7" s="220">
        <v>0.69460749626159668</v>
      </c>
      <c r="F7" s="221">
        <v>0.72696095705032349</v>
      </c>
      <c r="G7" s="501">
        <v>0.66774320602416992</v>
      </c>
      <c r="H7" s="21">
        <v>830</v>
      </c>
      <c r="I7" s="209">
        <v>857.06802320480347</v>
      </c>
      <c r="J7" s="603">
        <v>792.59368371963501</v>
      </c>
      <c r="K7" s="117">
        <v>840.99835801124573</v>
      </c>
      <c r="L7" s="21">
        <v>222</v>
      </c>
      <c r="M7" s="209">
        <v>172</v>
      </c>
      <c r="N7" s="209">
        <v>138</v>
      </c>
      <c r="O7" s="41">
        <v>92</v>
      </c>
      <c r="P7" s="126">
        <v>0.53700000000000003</v>
      </c>
      <c r="Q7" s="251">
        <v>0.35699999999999998</v>
      </c>
      <c r="R7" s="255"/>
    </row>
    <row r="8" spans="1:18" x14ac:dyDescent="0.2">
      <c r="C8" s="2" t="s">
        <v>68</v>
      </c>
      <c r="D8" s="58">
        <v>0.31</v>
      </c>
      <c r="E8" s="220">
        <v>0.33830592036247253</v>
      </c>
      <c r="F8" s="221">
        <v>0.32915911078453058</v>
      </c>
      <c r="G8" s="501">
        <v>0.34446880221366882</v>
      </c>
      <c r="H8" s="21">
        <v>4740</v>
      </c>
      <c r="I8" s="209">
        <v>5476.1280641555786</v>
      </c>
      <c r="J8" s="603">
        <v>5435.5707573890686</v>
      </c>
      <c r="K8" s="117">
        <v>5742.6173417568207</v>
      </c>
      <c r="L8" s="21">
        <v>2539</v>
      </c>
      <c r="M8" s="209">
        <v>2412</v>
      </c>
      <c r="N8" s="209">
        <v>2012</v>
      </c>
      <c r="O8" s="41">
        <v>1661</v>
      </c>
      <c r="P8" s="126">
        <v>0.53400000000000003</v>
      </c>
      <c r="Q8" s="251">
        <v>0.34399999999999997</v>
      </c>
      <c r="R8" s="255"/>
    </row>
    <row r="9" spans="1:18" x14ac:dyDescent="0.2">
      <c r="C9" s="2" t="s">
        <v>95</v>
      </c>
      <c r="D9" s="58">
        <v>0.26</v>
      </c>
      <c r="E9" s="220">
        <v>0.28039729595184326</v>
      </c>
      <c r="F9" s="221">
        <v>0.27993157505989069</v>
      </c>
      <c r="G9" s="501">
        <v>0.27448725700378418</v>
      </c>
      <c r="H9" s="21">
        <v>12758</v>
      </c>
      <c r="I9" s="209">
        <v>13924.601717472076</v>
      </c>
      <c r="J9" s="209">
        <v>14698.584301710131</v>
      </c>
      <c r="K9" s="41">
        <v>14775.09456920624</v>
      </c>
      <c r="L9" s="21">
        <v>3649</v>
      </c>
      <c r="M9" s="209">
        <v>3655</v>
      </c>
      <c r="N9" s="209">
        <v>3344</v>
      </c>
      <c r="O9" s="41">
        <v>3269</v>
      </c>
      <c r="P9" s="126">
        <v>0.96599999999999997</v>
      </c>
      <c r="Q9" s="251">
        <v>0.625</v>
      </c>
      <c r="R9" s="255"/>
    </row>
    <row r="10" spans="1:18" x14ac:dyDescent="0.2">
      <c r="C10" s="2" t="s">
        <v>96</v>
      </c>
      <c r="D10" s="58">
        <v>0.28999999999999998</v>
      </c>
      <c r="E10" s="220">
        <v>0.33298271894454956</v>
      </c>
      <c r="F10" s="221">
        <v>0.32404693961143488</v>
      </c>
      <c r="G10" s="501">
        <v>0.31674334406852722</v>
      </c>
      <c r="H10" s="21">
        <v>5427</v>
      </c>
      <c r="I10" s="209">
        <v>5355.855039358139</v>
      </c>
      <c r="J10" s="209">
        <v>4743.1992869377136</v>
      </c>
      <c r="K10" s="41">
        <v>4633.8190610408783</v>
      </c>
      <c r="L10" s="21">
        <v>2091</v>
      </c>
      <c r="M10" s="209">
        <v>1870</v>
      </c>
      <c r="N10" s="209">
        <v>1509</v>
      </c>
      <c r="O10" s="41">
        <v>1417</v>
      </c>
      <c r="P10" s="126">
        <v>0.58499999999999996</v>
      </c>
      <c r="Q10" s="251">
        <v>0.67500000000000004</v>
      </c>
      <c r="R10" s="255"/>
    </row>
    <row r="11" spans="1:18" x14ac:dyDescent="0.2">
      <c r="C11" s="2" t="s">
        <v>70</v>
      </c>
      <c r="D11" s="58">
        <v>0.27</v>
      </c>
      <c r="E11" s="220">
        <v>0.30147945880889893</v>
      </c>
      <c r="F11" s="221">
        <v>0.29786369204521179</v>
      </c>
      <c r="G11" s="501">
        <v>0.28965911269187927</v>
      </c>
      <c r="H11" s="21">
        <v>18897</v>
      </c>
      <c r="I11" s="209">
        <v>20661.3592004776</v>
      </c>
      <c r="J11" s="209">
        <v>20758.98889374733</v>
      </c>
      <c r="K11" s="41">
        <v>20673.109083175659</v>
      </c>
      <c r="L11" s="21">
        <v>5920</v>
      </c>
      <c r="M11" s="209">
        <v>5835</v>
      </c>
      <c r="N11" s="209">
        <v>5110</v>
      </c>
      <c r="O11" s="41">
        <v>4934</v>
      </c>
      <c r="P11" s="126">
        <v>0.68400000000000005</v>
      </c>
      <c r="Q11" s="251">
        <v>0.372</v>
      </c>
      <c r="R11" s="255"/>
    </row>
    <row r="12" spans="1:18" x14ac:dyDescent="0.2">
      <c r="D12" s="210"/>
      <c r="E12" s="210"/>
      <c r="F12" s="210"/>
      <c r="G12" s="263"/>
      <c r="H12" s="210"/>
      <c r="I12" s="210"/>
      <c r="J12" s="210"/>
      <c r="K12" s="263"/>
      <c r="L12" s="210"/>
      <c r="M12" s="210"/>
      <c r="N12" s="210"/>
      <c r="O12" s="263"/>
      <c r="P12" s="210"/>
      <c r="Q12" s="214"/>
    </row>
    <row r="14" spans="1:18" x14ac:dyDescent="0.2">
      <c r="C14" s="2" t="s">
        <v>168</v>
      </c>
    </row>
    <row r="15" spans="1:18" x14ac:dyDescent="0.2">
      <c r="C15" s="2" t="s">
        <v>505</v>
      </c>
    </row>
    <row r="17" spans="3:3" x14ac:dyDescent="0.2">
      <c r="C17" s="81" t="s">
        <v>75</v>
      </c>
    </row>
    <row r="18" spans="3:3" x14ac:dyDescent="0.2">
      <c r="C18" s="2" t="s">
        <v>388</v>
      </c>
    </row>
    <row r="19" spans="3:3" x14ac:dyDescent="0.2">
      <c r="C19" s="168" t="s">
        <v>539</v>
      </c>
    </row>
    <row r="22" spans="3:3" x14ac:dyDescent="0.2">
      <c r="C22" s="155"/>
    </row>
  </sheetData>
  <mergeCells count="5">
    <mergeCell ref="Q4:Q5"/>
    <mergeCell ref="D4:G4"/>
    <mergeCell ref="H4:K4"/>
    <mergeCell ref="L4:O4"/>
    <mergeCell ref="P4:P5"/>
  </mergeCells>
  <conditionalFormatting sqref="P6:Q11">
    <cfRule type="cellIs" dxfId="82" priority="1" operator="between">
      <formula>0</formula>
      <formula>0.05</formula>
    </cfRule>
  </conditionalFormatting>
  <hyperlinks>
    <hyperlink ref="A1" location="Contents!A1" display="Contents"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006C1-1C1B-4355-8D27-3DE0A65C2DE2}">
  <dimension ref="A1:R19"/>
  <sheetViews>
    <sheetView showGridLines="0" workbookViewId="0"/>
  </sheetViews>
  <sheetFormatPr defaultColWidth="9.140625" defaultRowHeight="15" x14ac:dyDescent="0.25"/>
  <cols>
    <col min="1" max="2" width="9.140625" style="2"/>
    <col min="3" max="3" width="32.42578125" style="2" bestFit="1" customWidth="1"/>
    <col min="4" max="16" width="12.85546875" style="2" customWidth="1"/>
    <col min="17" max="17" width="12.85546875" style="1" customWidth="1"/>
    <col min="18" max="16384" width="9.140625" style="2"/>
  </cols>
  <sheetData>
    <row r="1" spans="1:18" x14ac:dyDescent="0.25">
      <c r="A1" s="3" t="s">
        <v>66</v>
      </c>
    </row>
    <row r="2" spans="1:18" x14ac:dyDescent="0.25">
      <c r="B2" s="4" t="s">
        <v>417</v>
      </c>
    </row>
    <row r="3" spans="1:18" x14ac:dyDescent="0.25">
      <c r="B3" s="2" t="s">
        <v>67</v>
      </c>
      <c r="P3" s="22"/>
    </row>
    <row r="4" spans="1:18" ht="30" customHeight="1" x14ac:dyDescent="0.2">
      <c r="C4" s="97"/>
      <c r="D4" s="739" t="s">
        <v>166</v>
      </c>
      <c r="E4" s="747"/>
      <c r="F4" s="747"/>
      <c r="G4" s="740"/>
      <c r="H4" s="739" t="s">
        <v>170</v>
      </c>
      <c r="I4" s="747"/>
      <c r="J4" s="747"/>
      <c r="K4" s="740"/>
      <c r="L4" s="739" t="s">
        <v>74</v>
      </c>
      <c r="M4" s="747"/>
      <c r="N4" s="747"/>
      <c r="O4" s="740"/>
      <c r="P4" s="739" t="s">
        <v>311</v>
      </c>
      <c r="Q4" s="739" t="s">
        <v>303</v>
      </c>
      <c r="R4" s="255"/>
    </row>
    <row r="5" spans="1:18" ht="26.25" customHeight="1" x14ac:dyDescent="0.2">
      <c r="C5" s="5"/>
      <c r="D5" s="18">
        <v>2021</v>
      </c>
      <c r="E5" s="210">
        <v>2022</v>
      </c>
      <c r="F5" s="210">
        <v>2023</v>
      </c>
      <c r="G5" s="503">
        <v>2024</v>
      </c>
      <c r="H5" s="18">
        <v>2021</v>
      </c>
      <c r="I5" s="503">
        <v>2022</v>
      </c>
      <c r="J5" s="503">
        <v>2023</v>
      </c>
      <c r="K5" s="503">
        <v>2024</v>
      </c>
      <c r="L5" s="18">
        <v>2021</v>
      </c>
      <c r="M5" s="503">
        <v>2022</v>
      </c>
      <c r="N5" s="503">
        <v>2023</v>
      </c>
      <c r="O5" s="503">
        <v>2024</v>
      </c>
      <c r="P5" s="739"/>
      <c r="Q5" s="749"/>
      <c r="R5" s="255"/>
    </row>
    <row r="6" spans="1:18" ht="12.75" x14ac:dyDescent="0.2">
      <c r="C6" s="2" t="s">
        <v>266</v>
      </c>
      <c r="D6" s="222">
        <v>0.21</v>
      </c>
      <c r="E6" s="102">
        <v>0.27719277143478394</v>
      </c>
      <c r="F6" s="224">
        <v>0.28721705079078669</v>
      </c>
      <c r="G6" s="506">
        <v>0.27652397751808172</v>
      </c>
      <c r="H6" s="36">
        <v>2547</v>
      </c>
      <c r="I6" s="67">
        <v>3751.6676242351532</v>
      </c>
      <c r="J6" s="67">
        <v>3811.1400215625758</v>
      </c>
      <c r="K6" s="67">
        <v>3706.3678998947139</v>
      </c>
      <c r="L6" s="36">
        <v>2327</v>
      </c>
      <c r="M6" s="67">
        <v>2256</v>
      </c>
      <c r="N6" s="67">
        <v>1889</v>
      </c>
      <c r="O6" s="67">
        <v>1580</v>
      </c>
      <c r="P6" s="339">
        <v>0.48699999999999999</v>
      </c>
      <c r="Q6" s="586">
        <v>0.499</v>
      </c>
      <c r="R6" s="255"/>
    </row>
    <row r="7" spans="1:18" ht="12.75" x14ac:dyDescent="0.2">
      <c r="C7" s="2" t="s">
        <v>94</v>
      </c>
      <c r="D7" s="58">
        <v>0.38</v>
      </c>
      <c r="E7" s="220">
        <v>0.6039460301399231</v>
      </c>
      <c r="F7" s="225">
        <v>0.53191143274307251</v>
      </c>
      <c r="G7" s="505">
        <v>0.48618674278259277</v>
      </c>
      <c r="H7" s="21">
        <v>363</v>
      </c>
      <c r="I7" s="209">
        <v>563.10099768638611</v>
      </c>
      <c r="J7" s="209">
        <v>548.06192088127136</v>
      </c>
      <c r="K7" s="41">
        <v>494.56653451919561</v>
      </c>
      <c r="L7" s="21">
        <v>225</v>
      </c>
      <c r="M7" s="209">
        <v>173</v>
      </c>
      <c r="N7" s="209">
        <v>140</v>
      </c>
      <c r="O7" s="41">
        <v>93</v>
      </c>
      <c r="P7" s="340">
        <v>0.20399999999999999</v>
      </c>
      <c r="Q7" s="587">
        <v>0.50600000000000001</v>
      </c>
      <c r="R7" s="255"/>
    </row>
    <row r="8" spans="1:18" ht="12.75" x14ac:dyDescent="0.2">
      <c r="C8" s="2" t="s">
        <v>68</v>
      </c>
      <c r="D8" s="58">
        <v>0.21</v>
      </c>
      <c r="E8" s="220">
        <v>0.29022243618965149</v>
      </c>
      <c r="F8" s="225">
        <v>0.29684561491012568</v>
      </c>
      <c r="G8" s="505">
        <v>0.28470447659492493</v>
      </c>
      <c r="H8" s="21">
        <v>2910</v>
      </c>
      <c r="I8" s="209">
        <v>4314.7686219215393</v>
      </c>
      <c r="J8" s="209">
        <v>4359.2019424438477</v>
      </c>
      <c r="K8" s="41">
        <v>4200.9344344139099</v>
      </c>
      <c r="L8" s="21">
        <v>2552</v>
      </c>
      <c r="M8" s="209">
        <v>2429</v>
      </c>
      <c r="N8" s="209">
        <v>2029</v>
      </c>
      <c r="O8" s="41">
        <v>1673</v>
      </c>
      <c r="P8" s="340">
        <v>0.63900000000000001</v>
      </c>
      <c r="Q8" s="587">
        <v>0.433</v>
      </c>
      <c r="R8" s="255"/>
    </row>
    <row r="9" spans="1:18" ht="12.75" x14ac:dyDescent="0.2">
      <c r="C9" s="2" t="s">
        <v>95</v>
      </c>
      <c r="D9" s="58">
        <v>0.23</v>
      </c>
      <c r="E9" s="220">
        <v>0.33471077680587769</v>
      </c>
      <c r="F9" s="225">
        <v>0.29730877280235291</v>
      </c>
      <c r="G9" s="505">
        <v>0.27370861172676092</v>
      </c>
      <c r="H9" s="21">
        <v>5342</v>
      </c>
      <c r="I9" s="209">
        <v>8470.477343082428</v>
      </c>
      <c r="J9" s="209">
        <v>7035.2777507305154</v>
      </c>
      <c r="K9" s="41">
        <v>6864.6069602966309</v>
      </c>
      <c r="L9" s="21">
        <v>3658</v>
      </c>
      <c r="M9" s="209">
        <v>3671</v>
      </c>
      <c r="N9" s="209">
        <v>3360</v>
      </c>
      <c r="O9" s="41">
        <v>3278</v>
      </c>
      <c r="P9" s="340">
        <v>1E-3</v>
      </c>
      <c r="Q9" s="587">
        <v>3.5999999999999997E-2</v>
      </c>
      <c r="R9" s="255"/>
    </row>
    <row r="10" spans="1:18" ht="12.75" x14ac:dyDescent="0.2">
      <c r="C10" s="2" t="s">
        <v>96</v>
      </c>
      <c r="D10" s="58">
        <v>0.25</v>
      </c>
      <c r="E10" s="220">
        <v>0.36562016606330872</v>
      </c>
      <c r="F10" s="225">
        <v>0.36192157864570618</v>
      </c>
      <c r="G10" s="505">
        <v>0.34471032023429871</v>
      </c>
      <c r="H10" s="21">
        <v>3394</v>
      </c>
      <c r="I10" s="209">
        <v>4376.742213010788</v>
      </c>
      <c r="J10" s="209">
        <v>4145.3636319637299</v>
      </c>
      <c r="K10" s="41">
        <v>3466.5406622886662</v>
      </c>
      <c r="L10" s="21">
        <v>2094</v>
      </c>
      <c r="M10" s="209">
        <v>1879</v>
      </c>
      <c r="N10" s="209">
        <v>1511</v>
      </c>
      <c r="O10" s="41">
        <v>1419</v>
      </c>
      <c r="P10" s="340">
        <v>0.82600000000000007</v>
      </c>
      <c r="Q10" s="587">
        <v>0.33400000000000002</v>
      </c>
      <c r="R10" s="255"/>
    </row>
    <row r="11" spans="1:18" ht="12.75" x14ac:dyDescent="0.2">
      <c r="C11" s="2" t="s">
        <v>70</v>
      </c>
      <c r="D11" s="58">
        <v>0.24</v>
      </c>
      <c r="E11" s="220">
        <v>0.34329122304916382</v>
      </c>
      <c r="F11" s="225">
        <v>0.31860488653182978</v>
      </c>
      <c r="G11" s="505">
        <v>0.29542922973632813</v>
      </c>
      <c r="H11" s="21">
        <v>9364</v>
      </c>
      <c r="I11" s="209">
        <v>13397.53337097168</v>
      </c>
      <c r="J11" s="209">
        <v>11953.47375535965</v>
      </c>
      <c r="K11" s="41">
        <v>11009.07520484924</v>
      </c>
      <c r="L11" s="21">
        <v>5933</v>
      </c>
      <c r="M11" s="209">
        <v>5860</v>
      </c>
      <c r="N11" s="209">
        <v>5129</v>
      </c>
      <c r="O11" s="41">
        <v>4945</v>
      </c>
      <c r="P11" s="340">
        <v>7.0000000000000001E-3</v>
      </c>
      <c r="Q11" s="587">
        <v>1.2999999999999999E-2</v>
      </c>
      <c r="R11" s="255"/>
    </row>
    <row r="12" spans="1:18" x14ac:dyDescent="0.25">
      <c r="D12" s="219"/>
      <c r="E12" s="219"/>
      <c r="F12" s="219"/>
      <c r="G12" s="255"/>
      <c r="H12" s="219"/>
      <c r="I12" s="219"/>
      <c r="J12" s="264"/>
      <c r="K12" s="264"/>
      <c r="L12" s="219"/>
      <c r="M12" s="219"/>
      <c r="N12" s="219"/>
      <c r="O12" s="255"/>
      <c r="P12" s="219"/>
    </row>
    <row r="14" spans="1:18" x14ac:dyDescent="0.25">
      <c r="C14" s="2" t="s">
        <v>171</v>
      </c>
    </row>
    <row r="15" spans="1:18" x14ac:dyDescent="0.25">
      <c r="C15" s="2" t="s">
        <v>505</v>
      </c>
    </row>
    <row r="17" spans="3:3" x14ac:dyDescent="0.25">
      <c r="C17" s="81" t="s">
        <v>75</v>
      </c>
    </row>
    <row r="18" spans="3:3" x14ac:dyDescent="0.25">
      <c r="C18" s="2" t="s">
        <v>388</v>
      </c>
    </row>
    <row r="19" spans="3:3" x14ac:dyDescent="0.25">
      <c r="C19" s="2" t="s">
        <v>540</v>
      </c>
    </row>
  </sheetData>
  <mergeCells count="5">
    <mergeCell ref="D4:G4"/>
    <mergeCell ref="H4:K4"/>
    <mergeCell ref="L4:O4"/>
    <mergeCell ref="P4:P5"/>
    <mergeCell ref="Q4:Q5"/>
  </mergeCells>
  <conditionalFormatting sqref="P6:Q11">
    <cfRule type="cellIs" dxfId="81" priority="1" operator="between">
      <formula>0</formula>
      <formula>0.05</formula>
    </cfRule>
  </conditionalFormatting>
  <hyperlinks>
    <hyperlink ref="A1" location="Contents!A1" display="Contents"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596F3-E7A7-471E-A10A-5A90D7D0ABEE}">
  <sheetPr codeName="Sheet37"/>
  <dimension ref="A1:R19"/>
  <sheetViews>
    <sheetView workbookViewId="0"/>
  </sheetViews>
  <sheetFormatPr defaultColWidth="9.140625" defaultRowHeight="12.75" x14ac:dyDescent="0.2"/>
  <cols>
    <col min="1" max="2" width="9.140625" style="2"/>
    <col min="3" max="3" width="32.42578125" style="2" bestFit="1" customWidth="1"/>
    <col min="4" max="16" width="12.85546875" style="2" customWidth="1"/>
    <col min="17" max="17" width="13.28515625" style="2" customWidth="1"/>
    <col min="18" max="16384" width="9.140625" style="2"/>
  </cols>
  <sheetData>
    <row r="1" spans="1:18" x14ac:dyDescent="0.2">
      <c r="A1" s="3" t="s">
        <v>66</v>
      </c>
    </row>
    <row r="2" spans="1:18" x14ac:dyDescent="0.2">
      <c r="B2" s="4" t="s">
        <v>418</v>
      </c>
    </row>
    <row r="3" spans="1:18" x14ac:dyDescent="0.2">
      <c r="B3" s="2" t="s">
        <v>67</v>
      </c>
      <c r="P3" s="22"/>
      <c r="Q3" s="255"/>
      <c r="R3" s="255"/>
    </row>
    <row r="4" spans="1:18" ht="33.75" customHeight="1" x14ac:dyDescent="0.2">
      <c r="C4" s="97"/>
      <c r="D4" s="739" t="s">
        <v>166</v>
      </c>
      <c r="E4" s="747"/>
      <c r="F4" s="747"/>
      <c r="G4" s="740"/>
      <c r="H4" s="739" t="s">
        <v>172</v>
      </c>
      <c r="I4" s="747"/>
      <c r="J4" s="747"/>
      <c r="K4" s="740"/>
      <c r="L4" s="739" t="s">
        <v>74</v>
      </c>
      <c r="M4" s="747"/>
      <c r="N4" s="747"/>
      <c r="O4" s="740"/>
      <c r="P4" s="739" t="s">
        <v>311</v>
      </c>
      <c r="Q4" s="747" t="s">
        <v>303</v>
      </c>
      <c r="R4" s="255"/>
    </row>
    <row r="5" spans="1:18" ht="24.75" customHeight="1" x14ac:dyDescent="0.2">
      <c r="C5" s="5"/>
      <c r="D5" s="18">
        <v>2021</v>
      </c>
      <c r="E5" s="503">
        <v>2022</v>
      </c>
      <c r="F5" s="503">
        <v>2023</v>
      </c>
      <c r="G5" s="503">
        <v>2024</v>
      </c>
      <c r="H5" s="18">
        <v>2021</v>
      </c>
      <c r="I5" s="503">
        <v>2022</v>
      </c>
      <c r="J5" s="503">
        <v>2023</v>
      </c>
      <c r="K5" s="503">
        <v>2024</v>
      </c>
      <c r="L5" s="18">
        <v>2021</v>
      </c>
      <c r="M5" s="503">
        <v>2022</v>
      </c>
      <c r="N5" s="503">
        <v>2023</v>
      </c>
      <c r="O5" s="503">
        <v>2024</v>
      </c>
      <c r="P5" s="739"/>
      <c r="Q5" s="758"/>
      <c r="R5" s="255"/>
    </row>
    <row r="6" spans="1:18" x14ac:dyDescent="0.2">
      <c r="C6" s="2" t="s">
        <v>266</v>
      </c>
      <c r="D6" s="222">
        <v>0.1</v>
      </c>
      <c r="E6" s="102">
        <v>0.11118876188993454</v>
      </c>
      <c r="F6" s="226">
        <v>0.1148273795843124</v>
      </c>
      <c r="G6" s="507">
        <v>0.1056054532527924</v>
      </c>
      <c r="H6" s="36">
        <v>1132</v>
      </c>
      <c r="I6" s="67">
        <v>1359.293527841568</v>
      </c>
      <c r="J6" s="67">
        <v>1428.1724126338961</v>
      </c>
      <c r="K6" s="67">
        <v>1338.621791362762</v>
      </c>
      <c r="L6" s="36">
        <v>2324</v>
      </c>
      <c r="M6" s="67">
        <v>2259</v>
      </c>
      <c r="N6" s="67">
        <v>1890</v>
      </c>
      <c r="O6" s="67">
        <v>1579</v>
      </c>
      <c r="P6" s="128">
        <v>0.72599999999999998</v>
      </c>
      <c r="Q6" s="508">
        <v>0.40600000000000003</v>
      </c>
      <c r="R6" s="255"/>
    </row>
    <row r="7" spans="1:18" x14ac:dyDescent="0.2">
      <c r="C7" s="2" t="s">
        <v>94</v>
      </c>
      <c r="D7" s="58">
        <v>0.2</v>
      </c>
      <c r="E7" s="509">
        <v>0.31508100032806396</v>
      </c>
      <c r="F7" s="510">
        <v>0.31091552972793579</v>
      </c>
      <c r="G7" s="511">
        <v>0.3232111930847168</v>
      </c>
      <c r="H7" s="21">
        <v>132</v>
      </c>
      <c r="I7" s="496">
        <v>190.03746747970581</v>
      </c>
      <c r="J7" s="496">
        <v>225.56646108627319</v>
      </c>
      <c r="K7" s="496">
        <v>217.94665122032171</v>
      </c>
      <c r="L7" s="21">
        <v>225</v>
      </c>
      <c r="M7" s="496">
        <v>173</v>
      </c>
      <c r="N7" s="496">
        <v>140</v>
      </c>
      <c r="O7" s="496">
        <v>93</v>
      </c>
      <c r="P7" s="126">
        <v>0.93800000000000006</v>
      </c>
      <c r="Q7" s="512">
        <v>0.84799999999999998</v>
      </c>
      <c r="R7" s="255"/>
    </row>
    <row r="8" spans="1:18" x14ac:dyDescent="0.2">
      <c r="C8" s="2" t="s">
        <v>68</v>
      </c>
      <c r="D8" s="58">
        <v>0.11</v>
      </c>
      <c r="E8" s="509">
        <v>0.11930746585130692</v>
      </c>
      <c r="F8" s="510">
        <v>0.12254352867603301</v>
      </c>
      <c r="G8" s="511">
        <v>0.11409884691238401</v>
      </c>
      <c r="H8" s="21">
        <v>1264</v>
      </c>
      <c r="I8" s="496">
        <v>1549.3309953212738</v>
      </c>
      <c r="J8" s="496">
        <v>1653.7388737201691</v>
      </c>
      <c r="K8" s="496">
        <v>1556.5684425830841</v>
      </c>
      <c r="L8" s="21">
        <v>2549</v>
      </c>
      <c r="M8" s="496">
        <v>2432</v>
      </c>
      <c r="N8" s="496">
        <v>2030</v>
      </c>
      <c r="O8" s="496">
        <v>1672</v>
      </c>
      <c r="P8" s="126">
        <v>0.752</v>
      </c>
      <c r="Q8" s="512">
        <v>0.443</v>
      </c>
      <c r="R8" s="255"/>
    </row>
    <row r="9" spans="1:18" x14ac:dyDescent="0.2">
      <c r="C9" s="2" t="s">
        <v>95</v>
      </c>
      <c r="D9" s="58">
        <v>0.51</v>
      </c>
      <c r="E9" s="509">
        <v>0.58973199129104614</v>
      </c>
      <c r="F9" s="510">
        <v>0.61126571893692017</v>
      </c>
      <c r="G9" s="511">
        <v>0.66861575841903687</v>
      </c>
      <c r="H9" s="21">
        <v>14639</v>
      </c>
      <c r="I9" s="496">
        <v>19286.472564220428</v>
      </c>
      <c r="J9" s="496">
        <v>20684.701997041699</v>
      </c>
      <c r="K9" s="496">
        <v>24493.175365924839</v>
      </c>
      <c r="L9" s="21">
        <v>3658</v>
      </c>
      <c r="M9" s="496">
        <v>3671</v>
      </c>
      <c r="N9" s="496">
        <v>3359</v>
      </c>
      <c r="O9" s="496">
        <v>3279</v>
      </c>
      <c r="P9" s="126">
        <v>6.9000000000000006E-2</v>
      </c>
      <c r="Q9" s="512">
        <v>0</v>
      </c>
      <c r="R9" s="255"/>
    </row>
    <row r="10" spans="1:18" x14ac:dyDescent="0.2">
      <c r="C10" s="2" t="s">
        <v>96</v>
      </c>
      <c r="D10" s="58">
        <v>0.21</v>
      </c>
      <c r="E10" s="509">
        <v>0.30403369665145874</v>
      </c>
      <c r="F10" s="510">
        <v>0.29792505502700811</v>
      </c>
      <c r="G10" s="511">
        <v>0.35322830080986017</v>
      </c>
      <c r="H10" s="21">
        <v>2298</v>
      </c>
      <c r="I10" s="496">
        <v>3180.9964356422424</v>
      </c>
      <c r="J10" s="496">
        <v>2947.568158864975</v>
      </c>
      <c r="K10" s="496">
        <v>3473.0658528804779</v>
      </c>
      <c r="L10" s="21">
        <v>2094</v>
      </c>
      <c r="M10" s="496">
        <v>1877</v>
      </c>
      <c r="N10" s="496">
        <v>1511</v>
      </c>
      <c r="O10" s="496">
        <v>1419</v>
      </c>
      <c r="P10" s="126">
        <v>0.70300000000000007</v>
      </c>
      <c r="Q10" s="512">
        <v>2E-3</v>
      </c>
      <c r="R10" s="255"/>
    </row>
    <row r="11" spans="1:18" x14ac:dyDescent="0.2">
      <c r="C11" s="2" t="s">
        <v>70</v>
      </c>
      <c r="D11" s="58">
        <v>0.4</v>
      </c>
      <c r="E11" s="509">
        <v>0.488128662109375</v>
      </c>
      <c r="F11" s="510">
        <v>0.51052653789520264</v>
      </c>
      <c r="G11" s="511">
        <v>0.56968426704406738</v>
      </c>
      <c r="H11" s="21">
        <v>17380</v>
      </c>
      <c r="I11" s="496">
        <v>23067.682375431061</v>
      </c>
      <c r="J11" s="496">
        <v>24346.189959764481</v>
      </c>
      <c r="K11" s="496">
        <v>28918.225378036499</v>
      </c>
      <c r="L11" s="21">
        <v>5933</v>
      </c>
      <c r="M11" s="496">
        <v>5858</v>
      </c>
      <c r="N11" s="496">
        <v>5128</v>
      </c>
      <c r="O11" s="496">
        <v>4946</v>
      </c>
      <c r="P11" s="126">
        <v>2.1000000000000001E-2</v>
      </c>
      <c r="Q11" s="512">
        <v>0</v>
      </c>
      <c r="R11" s="255"/>
    </row>
    <row r="12" spans="1:18" x14ac:dyDescent="0.2">
      <c r="D12" s="201"/>
      <c r="E12" s="202"/>
      <c r="F12" s="203"/>
      <c r="G12" s="269"/>
      <c r="H12" s="199"/>
      <c r="I12" s="197"/>
      <c r="J12" s="197"/>
      <c r="K12" s="254"/>
      <c r="L12" s="199"/>
      <c r="M12" s="197"/>
      <c r="N12" s="197"/>
      <c r="O12" s="254"/>
      <c r="P12" s="200"/>
    </row>
    <row r="13" spans="1:18" x14ac:dyDescent="0.2">
      <c r="D13" s="73"/>
      <c r="E13" s="73"/>
      <c r="F13" s="73"/>
      <c r="G13" s="250"/>
      <c r="H13" s="73"/>
      <c r="I13" s="161"/>
      <c r="J13" s="254"/>
      <c r="K13" s="254"/>
      <c r="L13" s="161"/>
      <c r="M13" s="161"/>
      <c r="N13" s="161"/>
      <c r="O13" s="250"/>
      <c r="P13" s="161"/>
    </row>
    <row r="14" spans="1:18" x14ac:dyDescent="0.2">
      <c r="C14" s="2" t="s">
        <v>541</v>
      </c>
    </row>
    <row r="15" spans="1:18" x14ac:dyDescent="0.2">
      <c r="C15" s="2" t="s">
        <v>169</v>
      </c>
    </row>
    <row r="17" spans="3:3" x14ac:dyDescent="0.2">
      <c r="C17" s="2" t="s">
        <v>75</v>
      </c>
    </row>
    <row r="18" spans="3:3" x14ac:dyDescent="0.2">
      <c r="C18" s="2" t="s">
        <v>388</v>
      </c>
    </row>
    <row r="19" spans="3:3" x14ac:dyDescent="0.2">
      <c r="C19" s="2" t="s">
        <v>542</v>
      </c>
    </row>
  </sheetData>
  <mergeCells count="5">
    <mergeCell ref="Q4:Q5"/>
    <mergeCell ref="D4:G4"/>
    <mergeCell ref="H4:K4"/>
    <mergeCell ref="L4:O4"/>
    <mergeCell ref="P4:P5"/>
  </mergeCells>
  <conditionalFormatting sqref="P6:Q11">
    <cfRule type="cellIs" dxfId="80" priority="1" operator="between">
      <formula>0</formula>
      <formula>0.05</formula>
    </cfRule>
  </conditionalFormatting>
  <hyperlinks>
    <hyperlink ref="A1" location="Contents!A1" display="Contents"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43358-D440-4834-8EE6-067430183155}">
  <sheetPr codeName="Sheet38"/>
  <dimension ref="A1:T19"/>
  <sheetViews>
    <sheetView workbookViewId="0"/>
  </sheetViews>
  <sheetFormatPr defaultColWidth="9.140625" defaultRowHeight="12.75" x14ac:dyDescent="0.2"/>
  <cols>
    <col min="1" max="2" width="9.140625" style="2"/>
    <col min="3" max="3" width="32.42578125" style="2" bestFit="1" customWidth="1"/>
    <col min="4" max="19" width="12.7109375" style="2" customWidth="1"/>
    <col min="20" max="16384" width="9.140625" style="2"/>
  </cols>
  <sheetData>
    <row r="1" spans="1:20" x14ac:dyDescent="0.2">
      <c r="A1" s="3" t="s">
        <v>66</v>
      </c>
    </row>
    <row r="2" spans="1:20" x14ac:dyDescent="0.2">
      <c r="B2" s="4" t="s">
        <v>419</v>
      </c>
    </row>
    <row r="3" spans="1:20" x14ac:dyDescent="0.2">
      <c r="B3" s="2" t="s">
        <v>67</v>
      </c>
    </row>
    <row r="4" spans="1:20" ht="36.75" customHeight="1" x14ac:dyDescent="0.2">
      <c r="C4" s="97"/>
      <c r="D4" s="739" t="s">
        <v>173</v>
      </c>
      <c r="E4" s="747"/>
      <c r="F4" s="747"/>
      <c r="G4" s="740"/>
      <c r="H4" s="739" t="s">
        <v>174</v>
      </c>
      <c r="I4" s="747"/>
      <c r="J4" s="747"/>
      <c r="K4" s="740"/>
      <c r="L4" s="739" t="s">
        <v>268</v>
      </c>
      <c r="M4" s="747"/>
      <c r="N4" s="747"/>
      <c r="O4" s="740"/>
      <c r="P4" s="739" t="s">
        <v>74</v>
      </c>
      <c r="Q4" s="747"/>
      <c r="R4" s="747"/>
      <c r="S4" s="747"/>
      <c r="T4" s="255"/>
    </row>
    <row r="5" spans="1:20" x14ac:dyDescent="0.2">
      <c r="C5" s="5"/>
      <c r="D5" s="30">
        <v>2021</v>
      </c>
      <c r="E5" s="29">
        <v>2022</v>
      </c>
      <c r="F5" s="29">
        <v>2023</v>
      </c>
      <c r="G5" s="29">
        <v>2024</v>
      </c>
      <c r="H5" s="30">
        <v>2021</v>
      </c>
      <c r="I5" s="29">
        <v>2022</v>
      </c>
      <c r="J5" s="29">
        <v>2023</v>
      </c>
      <c r="K5" s="29">
        <v>2024</v>
      </c>
      <c r="L5" s="30">
        <v>2021</v>
      </c>
      <c r="M5" s="29">
        <v>2022</v>
      </c>
      <c r="N5" s="29">
        <v>2023</v>
      </c>
      <c r="O5" s="29">
        <v>2024</v>
      </c>
      <c r="P5" s="30">
        <v>2021</v>
      </c>
      <c r="Q5" s="29">
        <v>2022</v>
      </c>
      <c r="R5" s="29">
        <v>2023</v>
      </c>
      <c r="S5" s="29">
        <v>2024</v>
      </c>
      <c r="T5" s="255"/>
    </row>
    <row r="6" spans="1:20" x14ac:dyDescent="0.2">
      <c r="C6" s="2" t="s">
        <v>266</v>
      </c>
      <c r="D6" s="515">
        <v>0.625</v>
      </c>
      <c r="E6" s="513">
        <v>0.59233808517456055</v>
      </c>
      <c r="F6" s="513">
        <v>0.66778397560119629</v>
      </c>
      <c r="G6" s="513">
        <v>0.7253410816192627</v>
      </c>
      <c r="H6" s="515">
        <v>0.375</v>
      </c>
      <c r="I6" s="513">
        <v>0.40766191482543945</v>
      </c>
      <c r="J6" s="513">
        <v>0.30224743485450739</v>
      </c>
      <c r="K6" s="513">
        <v>0.25633418560028082</v>
      </c>
      <c r="L6" s="515" t="s">
        <v>277</v>
      </c>
      <c r="M6" s="513" t="s">
        <v>277</v>
      </c>
      <c r="N6" s="513">
        <v>2.9968589544296299E-2</v>
      </c>
      <c r="O6" s="522" t="s">
        <v>92</v>
      </c>
      <c r="P6" s="36">
        <v>2324</v>
      </c>
      <c r="Q6" s="67">
        <v>215</v>
      </c>
      <c r="R6" s="67">
        <v>191</v>
      </c>
      <c r="S6" s="41">
        <v>157</v>
      </c>
      <c r="T6" s="255"/>
    </row>
    <row r="7" spans="1:20" x14ac:dyDescent="0.2">
      <c r="C7" s="2" t="s">
        <v>94</v>
      </c>
      <c r="D7" s="516">
        <v>0.79166666666666674</v>
      </c>
      <c r="E7" s="514">
        <v>0.70921987295150757</v>
      </c>
      <c r="F7" s="514">
        <v>0.68696814775466919</v>
      </c>
      <c r="G7" s="521">
        <v>0.66183704137802124</v>
      </c>
      <c r="H7" s="516">
        <v>0.20833333333333334</v>
      </c>
      <c r="I7" s="514">
        <v>0.29078015685081482</v>
      </c>
      <c r="J7" s="514">
        <v>0.28840130567550659</v>
      </c>
      <c r="K7" s="521">
        <v>0.33816292881965643</v>
      </c>
      <c r="L7" s="516" t="s">
        <v>277</v>
      </c>
      <c r="M7" s="514" t="s">
        <v>277</v>
      </c>
      <c r="N7" s="521" t="s">
        <v>92</v>
      </c>
      <c r="O7" s="521" t="s">
        <v>92</v>
      </c>
      <c r="P7" s="21">
        <v>225</v>
      </c>
      <c r="Q7" s="496">
        <v>47</v>
      </c>
      <c r="R7" s="496">
        <v>42</v>
      </c>
      <c r="S7" s="41">
        <v>30</v>
      </c>
      <c r="T7" s="255"/>
    </row>
    <row r="8" spans="1:20" x14ac:dyDescent="0.2">
      <c r="C8" s="2" t="s">
        <v>68</v>
      </c>
      <c r="D8" s="516">
        <v>0.64893617021276595</v>
      </c>
      <c r="E8" s="514">
        <v>0.61363047361373901</v>
      </c>
      <c r="F8" s="514">
        <v>0.66985237598419189</v>
      </c>
      <c r="G8" s="514">
        <v>0.71780318021774292</v>
      </c>
      <c r="H8" s="516">
        <v>0.35106382978723411</v>
      </c>
      <c r="I8" s="514">
        <v>0.3863694965839386</v>
      </c>
      <c r="J8" s="514">
        <v>0.30075457692146301</v>
      </c>
      <c r="K8" s="514">
        <v>0.26604720950126648</v>
      </c>
      <c r="L8" s="516" t="s">
        <v>277</v>
      </c>
      <c r="M8" s="514" t="s">
        <v>277</v>
      </c>
      <c r="N8" s="514">
        <v>2.9393056407570839E-2</v>
      </c>
      <c r="O8" s="521" t="s">
        <v>92</v>
      </c>
      <c r="P8" s="21">
        <v>2549</v>
      </c>
      <c r="Q8" s="496">
        <v>262</v>
      </c>
      <c r="R8" s="496">
        <v>233</v>
      </c>
      <c r="S8" s="41">
        <v>187</v>
      </c>
      <c r="T8" s="255"/>
    </row>
    <row r="9" spans="1:20" x14ac:dyDescent="0.2">
      <c r="C9" s="2" t="s">
        <v>95</v>
      </c>
      <c r="D9" s="516">
        <v>0.65</v>
      </c>
      <c r="E9" s="514">
        <v>0.63950538635253906</v>
      </c>
      <c r="F9" s="514">
        <v>0.65015679597854614</v>
      </c>
      <c r="G9" s="514">
        <v>0.66652792692184448</v>
      </c>
      <c r="H9" s="516">
        <v>0.35</v>
      </c>
      <c r="I9" s="514">
        <v>0.36049458384513855</v>
      </c>
      <c r="J9" s="514">
        <v>0.32369408011436462</v>
      </c>
      <c r="K9" s="514">
        <v>0.31034693121910101</v>
      </c>
      <c r="L9" s="516" t="s">
        <v>277</v>
      </c>
      <c r="M9" s="514" t="s">
        <v>277</v>
      </c>
      <c r="N9" s="514">
        <v>2.6149146258831021E-2</v>
      </c>
      <c r="O9" s="514">
        <v>2.3125126957893372E-2</v>
      </c>
      <c r="P9" s="21">
        <v>3658</v>
      </c>
      <c r="Q9" s="496">
        <v>2137</v>
      </c>
      <c r="R9" s="496">
        <v>2036</v>
      </c>
      <c r="S9" s="41">
        <v>2196</v>
      </c>
      <c r="T9" s="255"/>
    </row>
    <row r="10" spans="1:20" x14ac:dyDescent="0.2">
      <c r="C10" s="2" t="s">
        <v>96</v>
      </c>
      <c r="D10" s="516">
        <v>0.72727272727272729</v>
      </c>
      <c r="E10" s="514">
        <v>0.66061437129974365</v>
      </c>
      <c r="F10" s="514">
        <v>0.67822480201721191</v>
      </c>
      <c r="G10" s="514">
        <v>0.70010262727737427</v>
      </c>
      <c r="H10" s="516">
        <v>0.27272727272727276</v>
      </c>
      <c r="I10" s="514">
        <v>0.33938565850257874</v>
      </c>
      <c r="J10" s="514">
        <v>0.28155255317687988</v>
      </c>
      <c r="K10" s="514">
        <v>0.26487547159194952</v>
      </c>
      <c r="L10" s="516" t="s">
        <v>277</v>
      </c>
      <c r="M10" s="514" t="s">
        <v>277</v>
      </c>
      <c r="N10" s="514">
        <v>4.0222682058811188E-2</v>
      </c>
      <c r="O10" s="521">
        <v>3.5021867603063583E-2</v>
      </c>
      <c r="P10" s="21">
        <v>2094</v>
      </c>
      <c r="Q10" s="496">
        <v>550</v>
      </c>
      <c r="R10" s="496">
        <v>444</v>
      </c>
      <c r="S10" s="41">
        <v>496</v>
      </c>
      <c r="T10" s="255"/>
    </row>
    <row r="11" spans="1:20" x14ac:dyDescent="0.2">
      <c r="C11" s="2" t="s">
        <v>70</v>
      </c>
      <c r="D11" s="516">
        <v>0.66</v>
      </c>
      <c r="E11" s="514">
        <v>0.64512431621551514</v>
      </c>
      <c r="F11" s="514">
        <v>0.65815180540084839</v>
      </c>
      <c r="G11" s="514">
        <v>0.67306888103485107</v>
      </c>
      <c r="H11" s="516">
        <v>0.34</v>
      </c>
      <c r="I11" s="514">
        <v>0.35487571358680725</v>
      </c>
      <c r="J11" s="514">
        <v>0.31346368789672852</v>
      </c>
      <c r="K11" s="514">
        <v>0.30106797814369202</v>
      </c>
      <c r="L11" s="516" t="s">
        <v>277</v>
      </c>
      <c r="M11" s="514" t="s">
        <v>277</v>
      </c>
      <c r="N11" s="514">
        <v>2.8384499251842499E-2</v>
      </c>
      <c r="O11" s="514">
        <v>2.5863135233521461E-2</v>
      </c>
      <c r="P11" s="21">
        <v>5933</v>
      </c>
      <c r="Q11" s="496">
        <v>2774</v>
      </c>
      <c r="R11" s="496">
        <v>2568</v>
      </c>
      <c r="S11" s="41">
        <v>2791</v>
      </c>
      <c r="T11" s="255"/>
    </row>
    <row r="12" spans="1:20" x14ac:dyDescent="0.2">
      <c r="D12" s="171"/>
      <c r="E12" s="72"/>
      <c r="F12" s="72"/>
      <c r="G12" s="255"/>
      <c r="H12" s="72"/>
      <c r="I12" s="72"/>
      <c r="J12" s="72"/>
      <c r="K12" s="255"/>
      <c r="L12" s="72"/>
      <c r="M12" s="72"/>
      <c r="N12" s="72"/>
      <c r="O12" s="255"/>
      <c r="P12" s="72"/>
      <c r="Q12" s="72"/>
      <c r="R12" s="255"/>
      <c r="S12" s="72"/>
    </row>
    <row r="14" spans="1:20" x14ac:dyDescent="0.2">
      <c r="C14" s="2" t="s">
        <v>175</v>
      </c>
    </row>
    <row r="15" spans="1:20" x14ac:dyDescent="0.2">
      <c r="C15" s="2" t="s">
        <v>543</v>
      </c>
    </row>
    <row r="17" spans="3:3" x14ac:dyDescent="0.2">
      <c r="C17" s="2" t="s">
        <v>75</v>
      </c>
    </row>
    <row r="18" spans="3:3" x14ac:dyDescent="0.2">
      <c r="C18" s="2" t="s">
        <v>388</v>
      </c>
    </row>
    <row r="19" spans="3:3" x14ac:dyDescent="0.2">
      <c r="C19" s="2" t="s">
        <v>509</v>
      </c>
    </row>
  </sheetData>
  <mergeCells count="4">
    <mergeCell ref="P4:S4"/>
    <mergeCell ref="D4:G4"/>
    <mergeCell ref="H4:K4"/>
    <mergeCell ref="L4:O4"/>
  </mergeCells>
  <hyperlinks>
    <hyperlink ref="A1" location="Contents!A1" display="Contents"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0D5EE-7578-409B-8A9E-474F68629A86}">
  <sheetPr codeName="Sheet39"/>
  <dimension ref="A1:I21"/>
  <sheetViews>
    <sheetView workbookViewId="0"/>
  </sheetViews>
  <sheetFormatPr defaultColWidth="9.140625" defaultRowHeight="12.75" x14ac:dyDescent="0.2"/>
  <cols>
    <col min="1" max="2" width="9.140625" style="2"/>
    <col min="3" max="3" width="32.42578125" style="2" bestFit="1" customWidth="1"/>
    <col min="4" max="7" width="14.7109375" style="2" customWidth="1"/>
    <col min="8" max="8" width="9.140625" style="2" customWidth="1"/>
    <col min="9" max="16384" width="9.140625" style="2"/>
  </cols>
  <sheetData>
    <row r="1" spans="1:9" x14ac:dyDescent="0.2">
      <c r="A1" s="86" t="s">
        <v>66</v>
      </c>
      <c r="B1" s="72"/>
    </row>
    <row r="2" spans="1:9" x14ac:dyDescent="0.2">
      <c r="B2" s="4" t="s">
        <v>420</v>
      </c>
    </row>
    <row r="3" spans="1:9" x14ac:dyDescent="0.2">
      <c r="B3" s="2" t="s">
        <v>67</v>
      </c>
    </row>
    <row r="5" spans="1:9" ht="25.5" x14ac:dyDescent="0.2">
      <c r="C5" s="5"/>
      <c r="D5" s="14" t="s">
        <v>73</v>
      </c>
      <c r="E5" s="26" t="s">
        <v>544</v>
      </c>
      <c r="F5" s="11" t="s">
        <v>545</v>
      </c>
      <c r="G5" s="14" t="s">
        <v>74</v>
      </c>
    </row>
    <row r="6" spans="1:9" x14ac:dyDescent="0.2">
      <c r="C6" s="2" t="s">
        <v>266</v>
      </c>
      <c r="D6" s="38">
        <v>7601.6344676017761</v>
      </c>
      <c r="E6" s="177">
        <v>0.82476890087127686</v>
      </c>
      <c r="F6" s="96">
        <v>0</v>
      </c>
      <c r="G6" s="38">
        <v>1560</v>
      </c>
      <c r="H6" s="82"/>
    </row>
    <row r="7" spans="1:9" x14ac:dyDescent="0.2">
      <c r="C7" s="2" t="s">
        <v>94</v>
      </c>
      <c r="D7" s="38">
        <v>1064.046243667603</v>
      </c>
      <c r="E7" s="177">
        <v>2.86793041229248</v>
      </c>
      <c r="F7" s="38">
        <v>2</v>
      </c>
      <c r="G7" s="38">
        <v>91</v>
      </c>
      <c r="H7" s="82"/>
    </row>
    <row r="8" spans="1:9" x14ac:dyDescent="0.2">
      <c r="C8" s="2" t="s">
        <v>68</v>
      </c>
      <c r="D8" s="38">
        <v>8665.6807112693787</v>
      </c>
      <c r="E8" s="177">
        <v>0.90383315086364746</v>
      </c>
      <c r="F8" s="38">
        <v>1</v>
      </c>
      <c r="G8" s="38">
        <v>1651</v>
      </c>
      <c r="H8" s="82"/>
      <c r="I8" s="31"/>
    </row>
    <row r="9" spans="1:9" x14ac:dyDescent="0.2">
      <c r="C9" s="2" t="s">
        <v>95</v>
      </c>
      <c r="D9" s="38">
        <v>47085.305240631104</v>
      </c>
      <c r="E9" s="177">
        <v>3.4704074859619141</v>
      </c>
      <c r="F9" s="38">
        <v>3</v>
      </c>
      <c r="G9" s="38">
        <v>3157</v>
      </c>
      <c r="H9" s="82"/>
    </row>
    <row r="10" spans="1:9" x14ac:dyDescent="0.2">
      <c r="C10" s="2" t="s">
        <v>96</v>
      </c>
      <c r="D10" s="38">
        <v>9518.8846845626831</v>
      </c>
      <c r="E10" s="177">
        <v>1.609116792678833</v>
      </c>
      <c r="F10" s="38">
        <v>1</v>
      </c>
      <c r="G10" s="38">
        <v>1408</v>
      </c>
      <c r="H10" s="82"/>
    </row>
    <row r="11" spans="1:9" x14ac:dyDescent="0.2">
      <c r="C11" s="2" t="s">
        <v>70</v>
      </c>
      <c r="D11" s="38">
        <v>58872.270400524139</v>
      </c>
      <c r="E11" s="177">
        <v>2.868416547775269</v>
      </c>
      <c r="F11" s="38">
        <v>2</v>
      </c>
      <c r="G11" s="38">
        <v>4806</v>
      </c>
      <c r="H11" s="82"/>
      <c r="I11" s="31"/>
    </row>
    <row r="12" spans="1:9" x14ac:dyDescent="0.2">
      <c r="C12" s="2" t="s">
        <v>337</v>
      </c>
      <c r="D12" s="38">
        <v>67537.951111793518</v>
      </c>
      <c r="E12" s="177">
        <v>2.2428908348083501</v>
      </c>
      <c r="F12" s="38">
        <v>1</v>
      </c>
      <c r="G12" s="38">
        <v>6457</v>
      </c>
      <c r="H12" s="93"/>
    </row>
    <row r="15" spans="1:9" x14ac:dyDescent="0.2">
      <c r="C15" s="2" t="s">
        <v>552</v>
      </c>
    </row>
    <row r="16" spans="1:9" x14ac:dyDescent="0.2">
      <c r="C16" s="2" t="s">
        <v>546</v>
      </c>
    </row>
    <row r="18" spans="3:3" x14ac:dyDescent="0.2">
      <c r="C18" s="2" t="s">
        <v>75</v>
      </c>
    </row>
    <row r="19" spans="3:3" x14ac:dyDescent="0.2">
      <c r="C19" s="2" t="s">
        <v>388</v>
      </c>
    </row>
    <row r="20" spans="3:3" x14ac:dyDescent="0.2">
      <c r="C20" s="2" t="s">
        <v>549</v>
      </c>
    </row>
    <row r="21" spans="3:3" x14ac:dyDescent="0.2">
      <c r="C21" s="2" t="s">
        <v>548</v>
      </c>
    </row>
  </sheetData>
  <hyperlinks>
    <hyperlink ref="A1" location="Contents!A1" display="Contents"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52544-1E30-4D15-BBA3-7FDC1296EF10}">
  <sheetPr codeName="Sheet40"/>
  <dimension ref="A1:H32"/>
  <sheetViews>
    <sheetView workbookViewId="0"/>
  </sheetViews>
  <sheetFormatPr defaultColWidth="9.140625" defaultRowHeight="12.75" x14ac:dyDescent="0.2"/>
  <cols>
    <col min="1" max="2" width="9.140625" style="2"/>
    <col min="3" max="3" width="32.42578125" style="2" bestFit="1" customWidth="1"/>
    <col min="4" max="7" width="14.7109375" style="2" customWidth="1"/>
    <col min="8" max="8" width="9.140625" style="2" customWidth="1"/>
    <col min="9" max="16384" width="9.140625" style="2"/>
  </cols>
  <sheetData>
    <row r="1" spans="1:8" x14ac:dyDescent="0.2">
      <c r="A1" s="86" t="s">
        <v>66</v>
      </c>
      <c r="B1" s="72"/>
    </row>
    <row r="2" spans="1:8" x14ac:dyDescent="0.2">
      <c r="B2" s="4" t="s">
        <v>421</v>
      </c>
    </row>
    <row r="3" spans="1:8" x14ac:dyDescent="0.2">
      <c r="B3" s="2" t="s">
        <v>67</v>
      </c>
    </row>
    <row r="5" spans="1:8" ht="25.5" x14ac:dyDescent="0.2">
      <c r="C5" s="5"/>
      <c r="D5" s="14" t="s">
        <v>73</v>
      </c>
      <c r="E5" s="14" t="s">
        <v>544</v>
      </c>
      <c r="F5" s="14" t="s">
        <v>545</v>
      </c>
      <c r="G5" s="14" t="s">
        <v>74</v>
      </c>
    </row>
    <row r="6" spans="1:8" x14ac:dyDescent="0.2">
      <c r="C6" s="2" t="s">
        <v>266</v>
      </c>
      <c r="D6" s="96">
        <v>3925.775359153748</v>
      </c>
      <c r="E6" s="176">
        <v>0.42594227194786072</v>
      </c>
      <c r="F6" s="96">
        <v>0</v>
      </c>
      <c r="G6" s="96">
        <v>1563</v>
      </c>
      <c r="H6" s="82"/>
    </row>
    <row r="7" spans="1:8" x14ac:dyDescent="0.2">
      <c r="C7" s="2" t="s">
        <v>94</v>
      </c>
      <c r="D7" s="38">
        <v>410.55473136901861</v>
      </c>
      <c r="E7" s="177">
        <v>1.106570720672607</v>
      </c>
      <c r="F7" s="38">
        <v>1</v>
      </c>
      <c r="G7" s="38">
        <v>91</v>
      </c>
      <c r="H7" s="82"/>
    </row>
    <row r="8" spans="1:8" x14ac:dyDescent="0.2">
      <c r="C8" s="2" t="s">
        <v>68</v>
      </c>
      <c r="D8" s="38">
        <v>4336.3300905227661</v>
      </c>
      <c r="E8" s="177">
        <v>0.45228055119514471</v>
      </c>
      <c r="F8" s="38">
        <v>0</v>
      </c>
      <c r="G8" s="38">
        <v>1654</v>
      </c>
      <c r="H8" s="82"/>
    </row>
    <row r="9" spans="1:8" x14ac:dyDescent="0.2">
      <c r="C9" s="2" t="s">
        <v>95</v>
      </c>
      <c r="D9" s="38">
        <v>32107.467267990109</v>
      </c>
      <c r="E9" s="177">
        <v>2.3573703765869141</v>
      </c>
      <c r="F9" s="38">
        <v>2</v>
      </c>
      <c r="G9" s="38">
        <v>3170</v>
      </c>
      <c r="H9" s="82"/>
    </row>
    <row r="10" spans="1:8" x14ac:dyDescent="0.2">
      <c r="C10" s="2" t="s">
        <v>96</v>
      </c>
      <c r="D10" s="38">
        <v>6594.0945420265198</v>
      </c>
      <c r="E10" s="177">
        <v>1.118371844291687</v>
      </c>
      <c r="F10" s="38">
        <v>1</v>
      </c>
      <c r="G10" s="38">
        <v>1409</v>
      </c>
      <c r="H10" s="82"/>
    </row>
    <row r="11" spans="1:8" x14ac:dyDescent="0.2">
      <c r="C11" s="2" t="s">
        <v>70</v>
      </c>
      <c r="D11" s="38">
        <v>40216.368072986603</v>
      </c>
      <c r="E11" s="177">
        <v>1.955531001091003</v>
      </c>
      <c r="F11" s="38">
        <v>1</v>
      </c>
      <c r="G11" s="38">
        <v>4822</v>
      </c>
      <c r="H11" s="82"/>
    </row>
    <row r="12" spans="1:8" x14ac:dyDescent="0.2">
      <c r="C12" s="2" t="s">
        <v>337</v>
      </c>
      <c r="D12" s="38">
        <v>44552.698163509369</v>
      </c>
      <c r="E12" s="177">
        <v>1.477547287940979</v>
      </c>
      <c r="F12" s="38">
        <v>1</v>
      </c>
      <c r="G12" s="38">
        <v>6476</v>
      </c>
      <c r="H12" s="93"/>
    </row>
    <row r="15" spans="1:8" x14ac:dyDescent="0.2">
      <c r="C15" s="2" t="s">
        <v>553</v>
      </c>
    </row>
    <row r="16" spans="1:8" x14ac:dyDescent="0.2">
      <c r="C16" s="2" t="s">
        <v>546</v>
      </c>
    </row>
    <row r="18" spans="3:3" x14ac:dyDescent="0.2">
      <c r="C18" s="2" t="s">
        <v>75</v>
      </c>
    </row>
    <row r="19" spans="3:3" x14ac:dyDescent="0.2">
      <c r="C19" s="2" t="s">
        <v>388</v>
      </c>
    </row>
    <row r="20" spans="3:3" x14ac:dyDescent="0.2">
      <c r="C20" s="2" t="s">
        <v>550</v>
      </c>
    </row>
    <row r="21" spans="3:3" x14ac:dyDescent="0.2">
      <c r="C21" s="2" t="s">
        <v>551</v>
      </c>
    </row>
    <row r="22" spans="3:3" x14ac:dyDescent="0.2">
      <c r="C22" s="155"/>
    </row>
    <row r="23" spans="3:3" x14ac:dyDescent="0.2">
      <c r="C23" s="279"/>
    </row>
    <row r="24" spans="3:3" x14ac:dyDescent="0.2">
      <c r="C24" s="279"/>
    </row>
    <row r="25" spans="3:3" x14ac:dyDescent="0.2">
      <c r="C25" s="279"/>
    </row>
    <row r="26" spans="3:3" x14ac:dyDescent="0.2">
      <c r="C26" s="279"/>
    </row>
    <row r="27" spans="3:3" x14ac:dyDescent="0.2">
      <c r="C27" s="279"/>
    </row>
    <row r="28" spans="3:3" x14ac:dyDescent="0.2">
      <c r="C28" s="279"/>
    </row>
    <row r="29" spans="3:3" x14ac:dyDescent="0.2">
      <c r="C29" s="279"/>
    </row>
    <row r="30" spans="3:3" x14ac:dyDescent="0.2">
      <c r="C30" s="280"/>
    </row>
    <row r="31" spans="3:3" x14ac:dyDescent="0.2">
      <c r="C31" s="280"/>
    </row>
    <row r="32" spans="3:3" x14ac:dyDescent="0.2">
      <c r="C32" s="278"/>
    </row>
  </sheetData>
  <hyperlinks>
    <hyperlink ref="A1" location="Contents!A1" display="Contents"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1253B-4CC4-4682-ACE3-3F2E3F2B1488}">
  <sheetPr codeName="Sheet41"/>
  <dimension ref="A1:I20"/>
  <sheetViews>
    <sheetView workbookViewId="0"/>
  </sheetViews>
  <sheetFormatPr defaultColWidth="9.140625" defaultRowHeight="12.75" x14ac:dyDescent="0.2"/>
  <cols>
    <col min="1" max="2" width="9.140625" style="2"/>
    <col min="3" max="3" width="32.42578125" style="2" bestFit="1" customWidth="1"/>
    <col min="4" max="6" width="14.7109375" style="2" customWidth="1"/>
    <col min="7" max="7" width="9.140625" style="2" customWidth="1"/>
    <col min="8" max="16384" width="9.140625" style="2"/>
  </cols>
  <sheetData>
    <row r="1" spans="1:9" x14ac:dyDescent="0.2">
      <c r="A1" s="3" t="s">
        <v>66</v>
      </c>
    </row>
    <row r="2" spans="1:9" x14ac:dyDescent="0.2">
      <c r="B2" s="4" t="s">
        <v>422</v>
      </c>
    </row>
    <row r="3" spans="1:9" x14ac:dyDescent="0.2">
      <c r="B3" s="2" t="s">
        <v>67</v>
      </c>
    </row>
    <row r="4" spans="1:9" x14ac:dyDescent="0.2">
      <c r="C4" s="72"/>
      <c r="D4" s="72"/>
      <c r="E4" s="72"/>
      <c r="F4" s="72"/>
      <c r="G4" s="72"/>
      <c r="H4" s="72"/>
      <c r="I4" s="72"/>
    </row>
    <row r="5" spans="1:9" x14ac:dyDescent="0.2">
      <c r="C5" s="5"/>
      <c r="D5" s="14" t="s">
        <v>105</v>
      </c>
      <c r="E5" s="26" t="s">
        <v>111</v>
      </c>
      <c r="F5" s="11" t="s">
        <v>74</v>
      </c>
      <c r="G5" s="72"/>
      <c r="H5" s="72"/>
      <c r="I5" s="72"/>
    </row>
    <row r="6" spans="1:9" x14ac:dyDescent="0.2">
      <c r="C6" s="97" t="s">
        <v>266</v>
      </c>
      <c r="D6" s="517">
        <v>7.9448774456977844E-2</v>
      </c>
      <c r="E6" s="519">
        <v>0</v>
      </c>
      <c r="F6" s="96">
        <v>1555</v>
      </c>
      <c r="G6" s="72"/>
      <c r="H6" s="72"/>
      <c r="I6" s="72"/>
    </row>
    <row r="7" spans="1:9" x14ac:dyDescent="0.2">
      <c r="C7" s="97" t="s">
        <v>94</v>
      </c>
      <c r="D7" s="518">
        <v>6.2843061983585358E-2</v>
      </c>
      <c r="E7" s="520">
        <v>6.25E-2</v>
      </c>
      <c r="F7" s="38">
        <v>89</v>
      </c>
      <c r="G7" s="72"/>
      <c r="H7" s="72"/>
      <c r="I7" s="72"/>
    </row>
    <row r="8" spans="1:9" x14ac:dyDescent="0.2">
      <c r="C8" s="97" t="s">
        <v>68</v>
      </c>
      <c r="D8" s="518">
        <v>7.8803554177284241E-2</v>
      </c>
      <c r="E8" s="520">
        <v>0</v>
      </c>
      <c r="F8" s="38">
        <v>1644</v>
      </c>
      <c r="G8" s="72"/>
      <c r="H8" s="72"/>
      <c r="I8" s="72"/>
    </row>
    <row r="9" spans="1:9" x14ac:dyDescent="0.2">
      <c r="C9" s="97" t="s">
        <v>95</v>
      </c>
      <c r="D9" s="518">
        <v>0.17530371248722079</v>
      </c>
      <c r="E9" s="520">
        <v>0.125</v>
      </c>
      <c r="F9" s="38">
        <v>3169</v>
      </c>
      <c r="G9" s="72"/>
      <c r="H9" s="72"/>
      <c r="I9" s="72"/>
    </row>
    <row r="10" spans="1:9" x14ac:dyDescent="0.2">
      <c r="C10" s="97" t="s">
        <v>96</v>
      </c>
      <c r="D10" s="518">
        <v>0.13597182929515839</v>
      </c>
      <c r="E10" s="520">
        <v>9.0909093618392944E-2</v>
      </c>
      <c r="F10" s="38">
        <v>1407</v>
      </c>
      <c r="G10" s="72"/>
      <c r="H10" s="72"/>
      <c r="I10" s="72"/>
    </row>
    <row r="11" spans="1:9" x14ac:dyDescent="0.2">
      <c r="C11" s="2" t="s">
        <v>70</v>
      </c>
      <c r="D11" s="518">
        <v>0.16101332008838651</v>
      </c>
      <c r="E11" s="520">
        <v>0.1176470592617989</v>
      </c>
      <c r="F11" s="38">
        <v>4819</v>
      </c>
      <c r="G11" s="72"/>
      <c r="H11" s="72"/>
      <c r="I11" s="72"/>
    </row>
    <row r="12" spans="1:9" x14ac:dyDescent="0.2">
      <c r="C12" s="72"/>
      <c r="D12" s="244"/>
      <c r="E12" s="71"/>
      <c r="F12" s="71"/>
      <c r="G12" s="72"/>
      <c r="H12" s="72"/>
      <c r="I12" s="72"/>
    </row>
    <row r="13" spans="1:9" x14ac:dyDescent="0.2">
      <c r="C13" s="72"/>
      <c r="D13" s="72"/>
      <c r="E13" s="72"/>
      <c r="F13" s="72"/>
      <c r="G13" s="72"/>
      <c r="H13" s="72"/>
      <c r="I13" s="72"/>
    </row>
    <row r="14" spans="1:9" x14ac:dyDescent="0.2">
      <c r="C14" s="2" t="s">
        <v>555</v>
      </c>
      <c r="D14" s="72"/>
      <c r="E14" s="72"/>
      <c r="F14" s="72"/>
      <c r="G14" s="72"/>
      <c r="H14" s="72"/>
      <c r="I14" s="72"/>
    </row>
    <row r="15" spans="1:9" x14ac:dyDescent="0.2">
      <c r="C15" s="2" t="s">
        <v>546</v>
      </c>
      <c r="D15" s="72"/>
      <c r="E15" s="72"/>
      <c r="F15" s="72"/>
      <c r="G15" s="72"/>
      <c r="H15" s="72"/>
      <c r="I15" s="72"/>
    </row>
    <row r="16" spans="1:9" x14ac:dyDescent="0.2">
      <c r="D16" s="72"/>
      <c r="E16" s="72"/>
      <c r="F16" s="72"/>
      <c r="G16" s="72"/>
      <c r="H16" s="72"/>
      <c r="I16" s="72"/>
    </row>
    <row r="17" spans="3:9" x14ac:dyDescent="0.2">
      <c r="C17" s="72" t="s">
        <v>75</v>
      </c>
      <c r="D17" s="72"/>
      <c r="E17" s="72"/>
      <c r="F17" s="72"/>
      <c r="G17" s="72"/>
      <c r="H17" s="72"/>
      <c r="I17" s="72"/>
    </row>
    <row r="18" spans="3:9" x14ac:dyDescent="0.2">
      <c r="C18" s="2" t="s">
        <v>388</v>
      </c>
      <c r="D18" s="600"/>
      <c r="E18" s="600"/>
      <c r="F18" s="600"/>
      <c r="G18" s="600"/>
      <c r="H18" s="600"/>
      <c r="I18" s="600"/>
    </row>
    <row r="19" spans="3:9" x14ac:dyDescent="0.2">
      <c r="C19" s="72" t="s">
        <v>556</v>
      </c>
    </row>
    <row r="20" spans="3:9" x14ac:dyDescent="0.2">
      <c r="C20" s="2" t="s">
        <v>554</v>
      </c>
    </row>
  </sheetData>
  <hyperlinks>
    <hyperlink ref="A1" location="Contents!A1" display="Contents"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159B6-EE28-4B6F-950C-ADA94DD53C4B}">
  <sheetPr codeName="Sheet47"/>
  <dimension ref="A1:P23"/>
  <sheetViews>
    <sheetView workbookViewId="0"/>
  </sheetViews>
  <sheetFormatPr defaultColWidth="9.140625" defaultRowHeight="12.75" x14ac:dyDescent="0.2"/>
  <cols>
    <col min="1" max="2" width="9.140625" style="2"/>
    <col min="3" max="3" width="33.42578125" style="2" customWidth="1"/>
    <col min="4" max="13" width="14.7109375" style="2" customWidth="1"/>
    <col min="14" max="14" width="9.140625" style="2" customWidth="1"/>
    <col min="15" max="16384" width="9.140625" style="2"/>
  </cols>
  <sheetData>
    <row r="1" spans="1:16" x14ac:dyDescent="0.2">
      <c r="A1" s="3" t="s">
        <v>66</v>
      </c>
    </row>
    <row r="2" spans="1:16" x14ac:dyDescent="0.2">
      <c r="B2" s="328" t="s">
        <v>558</v>
      </c>
      <c r="C2" s="327"/>
    </row>
    <row r="3" spans="1:16" x14ac:dyDescent="0.2">
      <c r="B3" s="2" t="s">
        <v>67</v>
      </c>
    </row>
    <row r="4" spans="1:16" x14ac:dyDescent="0.2">
      <c r="D4" s="731" t="s">
        <v>177</v>
      </c>
      <c r="E4" s="762"/>
      <c r="F4" s="762"/>
      <c r="G4" s="733"/>
      <c r="H4" s="762" t="s">
        <v>178</v>
      </c>
      <c r="I4" s="762"/>
      <c r="J4" s="762"/>
      <c r="K4" s="762"/>
      <c r="L4" s="762"/>
      <c r="M4" s="15"/>
      <c r="N4" s="72"/>
      <c r="P4" s="72"/>
    </row>
    <row r="5" spans="1:16" ht="38.25" x14ac:dyDescent="0.2">
      <c r="C5" s="5"/>
      <c r="D5" s="16" t="s">
        <v>179</v>
      </c>
      <c r="E5" s="101" t="s">
        <v>180</v>
      </c>
      <c r="F5" s="494" t="s">
        <v>181</v>
      </c>
      <c r="G5" s="25" t="s">
        <v>182</v>
      </c>
      <c r="H5" s="494" t="s">
        <v>562</v>
      </c>
      <c r="I5" s="494" t="s">
        <v>183</v>
      </c>
      <c r="J5" s="494" t="s">
        <v>184</v>
      </c>
      <c r="K5" s="494" t="s">
        <v>181</v>
      </c>
      <c r="L5" s="494" t="s">
        <v>182</v>
      </c>
      <c r="M5" s="16" t="s">
        <v>74</v>
      </c>
      <c r="N5" s="72"/>
      <c r="P5" s="72"/>
    </row>
    <row r="6" spans="1:16" x14ac:dyDescent="0.2">
      <c r="C6" s="97" t="s">
        <v>266</v>
      </c>
      <c r="D6" s="61"/>
      <c r="E6" s="62"/>
      <c r="F6" s="62"/>
      <c r="G6" s="62"/>
      <c r="H6" s="96">
        <v>33.516586303710938</v>
      </c>
      <c r="I6" s="67">
        <v>31.52153205871582</v>
      </c>
      <c r="J6" s="67">
        <v>32.150543212890632</v>
      </c>
      <c r="K6" s="67">
        <v>31.649850845336911</v>
      </c>
      <c r="L6" s="67">
        <v>26.996305465698239</v>
      </c>
      <c r="M6" s="96">
        <v>2058</v>
      </c>
      <c r="N6" s="72"/>
      <c r="P6" s="72"/>
    </row>
    <row r="7" spans="1:16" x14ac:dyDescent="0.2">
      <c r="C7" s="97" t="s">
        <v>94</v>
      </c>
      <c r="D7" s="18"/>
      <c r="E7" s="94"/>
      <c r="F7" s="94"/>
      <c r="G7" s="94"/>
      <c r="H7" s="38">
        <v>32.889541625976563</v>
      </c>
      <c r="I7" s="41">
        <v>30.847343444824219</v>
      </c>
      <c r="J7" s="41">
        <v>32.010360717773438</v>
      </c>
      <c r="K7" s="41">
        <v>34.68743896484375</v>
      </c>
      <c r="L7" s="41">
        <v>25.89402008056641</v>
      </c>
      <c r="M7" s="38">
        <v>117</v>
      </c>
      <c r="N7" s="72"/>
      <c r="P7" s="72"/>
    </row>
    <row r="8" spans="1:16" x14ac:dyDescent="0.2">
      <c r="C8" s="97" t="s">
        <v>68</v>
      </c>
      <c r="D8" s="18"/>
      <c r="E8" s="94"/>
      <c r="F8" s="94"/>
      <c r="G8" s="94"/>
      <c r="H8" s="38">
        <v>33.479713439941413</v>
      </c>
      <c r="I8" s="41">
        <v>31.465948104858398</v>
      </c>
      <c r="J8" s="41">
        <v>32.136306762695313</v>
      </c>
      <c r="K8" s="41">
        <v>32.022514343261719</v>
      </c>
      <c r="L8" s="41">
        <v>26.89509201049805</v>
      </c>
      <c r="M8" s="38">
        <v>2175</v>
      </c>
      <c r="N8" s="72"/>
      <c r="P8" s="72"/>
    </row>
    <row r="9" spans="1:16" x14ac:dyDescent="0.2">
      <c r="C9" s="97" t="s">
        <v>95</v>
      </c>
      <c r="D9" s="38">
        <v>38.769790649414063</v>
      </c>
      <c r="E9" s="41">
        <v>35.631935119628913</v>
      </c>
      <c r="F9" s="41">
        <v>36.314144134521477</v>
      </c>
      <c r="G9" s="41">
        <v>33.168170928955078</v>
      </c>
      <c r="H9" s="55"/>
      <c r="I9" s="523"/>
      <c r="J9" s="523"/>
      <c r="K9" s="523"/>
      <c r="L9" s="523"/>
      <c r="M9" s="38">
        <v>6409</v>
      </c>
      <c r="N9" s="72"/>
      <c r="P9" s="72"/>
    </row>
    <row r="10" spans="1:16" x14ac:dyDescent="0.2">
      <c r="C10" s="97" t="s">
        <v>96</v>
      </c>
      <c r="D10" s="38">
        <v>34.559856414794922</v>
      </c>
      <c r="E10" s="41">
        <v>28.879890441894531</v>
      </c>
      <c r="F10" s="41">
        <v>30.04827880859375</v>
      </c>
      <c r="G10" s="41">
        <v>24.55144119262695</v>
      </c>
      <c r="H10" s="18"/>
      <c r="I10" s="94"/>
      <c r="J10" s="94"/>
      <c r="K10" s="94"/>
      <c r="L10" s="94"/>
      <c r="M10" s="38">
        <v>2612</v>
      </c>
      <c r="N10" s="72"/>
      <c r="P10" s="72"/>
    </row>
    <row r="11" spans="1:16" x14ac:dyDescent="0.2">
      <c r="C11" s="2" t="s">
        <v>70</v>
      </c>
      <c r="D11" s="38">
        <v>37.636615753173828</v>
      </c>
      <c r="E11" s="41">
        <v>34.053962707519531</v>
      </c>
      <c r="F11" s="41">
        <v>34.865242004394531</v>
      </c>
      <c r="G11" s="41">
        <v>31.569120407104489</v>
      </c>
      <c r="H11" s="18"/>
      <c r="I11" s="94"/>
      <c r="J11" s="94"/>
      <c r="K11" s="94"/>
      <c r="L11" s="94"/>
      <c r="M11" s="38">
        <v>9495</v>
      </c>
      <c r="N11" s="72"/>
      <c r="P11" s="72"/>
    </row>
    <row r="12" spans="1:16" x14ac:dyDescent="0.2">
      <c r="D12" s="72"/>
      <c r="E12" s="72"/>
      <c r="F12" s="72"/>
      <c r="G12" s="72"/>
      <c r="H12" s="72"/>
      <c r="I12" s="72"/>
      <c r="J12" s="72"/>
      <c r="K12" s="72"/>
      <c r="L12" s="72"/>
      <c r="M12" s="72"/>
      <c r="N12" s="72"/>
      <c r="O12" s="255"/>
      <c r="P12" s="72"/>
    </row>
    <row r="13" spans="1:16" x14ac:dyDescent="0.2">
      <c r="C13" s="2" t="s">
        <v>185</v>
      </c>
      <c r="D13" s="72"/>
      <c r="E13" s="72"/>
      <c r="F13" s="72"/>
      <c r="G13" s="72"/>
      <c r="H13" s="72"/>
      <c r="I13" s="72"/>
      <c r="J13" s="72"/>
      <c r="K13" s="72"/>
      <c r="L13" s="72"/>
      <c r="M13" s="72"/>
      <c r="N13" s="72"/>
      <c r="O13" s="255"/>
      <c r="P13" s="72"/>
    </row>
    <row r="14" spans="1:16" x14ac:dyDescent="0.2">
      <c r="C14" s="2" t="s">
        <v>176</v>
      </c>
      <c r="D14" s="72"/>
      <c r="E14" s="72"/>
      <c r="F14" s="72"/>
      <c r="G14" s="72"/>
      <c r="H14" s="72"/>
      <c r="I14" s="72"/>
      <c r="J14" s="72"/>
      <c r="K14" s="72"/>
      <c r="L14" s="72"/>
      <c r="M14" s="72"/>
      <c r="N14" s="72"/>
      <c r="P14" s="72"/>
    </row>
    <row r="15" spans="1:16" x14ac:dyDescent="0.2">
      <c r="D15" s="72"/>
      <c r="E15" s="72"/>
      <c r="F15" s="72"/>
      <c r="G15" s="72"/>
      <c r="H15" s="72"/>
      <c r="I15" s="72"/>
      <c r="J15" s="72"/>
      <c r="K15" s="72"/>
      <c r="L15" s="72"/>
      <c r="M15" s="72"/>
      <c r="N15" s="72"/>
      <c r="P15" s="72"/>
    </row>
    <row r="16" spans="1:16" x14ac:dyDescent="0.2">
      <c r="C16" s="2" t="s">
        <v>75</v>
      </c>
      <c r="D16" s="72"/>
      <c r="E16" s="72"/>
      <c r="F16" s="72"/>
      <c r="G16" s="72"/>
      <c r="H16" s="72"/>
      <c r="I16" s="72"/>
      <c r="J16" s="72"/>
      <c r="K16" s="72"/>
      <c r="L16" s="72"/>
      <c r="M16" s="72"/>
      <c r="N16" s="72"/>
      <c r="P16" s="72"/>
    </row>
    <row r="17" spans="3:16" x14ac:dyDescent="0.2">
      <c r="C17" s="2" t="s">
        <v>388</v>
      </c>
      <c r="D17" s="600"/>
      <c r="E17" s="600"/>
      <c r="F17" s="600"/>
      <c r="G17" s="600"/>
      <c r="H17" s="600"/>
      <c r="I17" s="600"/>
      <c r="J17" s="600"/>
      <c r="K17" s="600"/>
      <c r="L17" s="600"/>
      <c r="M17" s="600"/>
      <c r="N17" s="600"/>
      <c r="P17" s="600"/>
    </row>
    <row r="18" spans="3:16" x14ac:dyDescent="0.2">
      <c r="C18" s="168" t="s">
        <v>537</v>
      </c>
      <c r="D18" s="600"/>
      <c r="E18" s="600"/>
      <c r="F18" s="600"/>
      <c r="G18" s="600"/>
      <c r="H18" s="600"/>
      <c r="I18" s="600"/>
      <c r="J18" s="600"/>
      <c r="K18" s="600"/>
      <c r="L18" s="600"/>
      <c r="M18" s="600"/>
      <c r="N18" s="600"/>
      <c r="P18" s="600"/>
    </row>
    <row r="19" spans="3:16" x14ac:dyDescent="0.2">
      <c r="C19" s="722" t="s">
        <v>557</v>
      </c>
      <c r="D19" s="600"/>
      <c r="E19" s="600"/>
      <c r="F19" s="600"/>
      <c r="G19" s="600"/>
      <c r="H19" s="600"/>
      <c r="I19" s="600"/>
      <c r="J19" s="600"/>
      <c r="K19" s="600"/>
      <c r="L19" s="600"/>
      <c r="M19" s="600"/>
      <c r="N19" s="600"/>
      <c r="P19" s="600"/>
    </row>
    <row r="20" spans="3:16" x14ac:dyDescent="0.2">
      <c r="C20" s="2" t="s">
        <v>559</v>
      </c>
      <c r="D20" s="255"/>
      <c r="E20" s="255"/>
      <c r="F20" s="255"/>
      <c r="G20" s="255"/>
      <c r="H20" s="255"/>
      <c r="I20" s="255"/>
      <c r="J20" s="255"/>
      <c r="K20" s="255"/>
      <c r="L20" s="255"/>
      <c r="M20" s="255"/>
      <c r="N20" s="255"/>
      <c r="P20" s="255"/>
    </row>
    <row r="21" spans="3:16" x14ac:dyDescent="0.2">
      <c r="C21" s="2" t="s">
        <v>561</v>
      </c>
      <c r="D21" s="72"/>
      <c r="E21" s="72"/>
      <c r="F21" s="72"/>
      <c r="G21" s="72"/>
      <c r="H21" s="72"/>
      <c r="I21" s="72"/>
      <c r="J21" s="72"/>
      <c r="K21" s="72"/>
      <c r="L21" s="72"/>
      <c r="M21" s="72"/>
      <c r="N21" s="72"/>
      <c r="P21" s="72"/>
    </row>
    <row r="22" spans="3:16" x14ac:dyDescent="0.2">
      <c r="C22" s="2" t="s">
        <v>560</v>
      </c>
    </row>
    <row r="23" spans="3:16" x14ac:dyDescent="0.2">
      <c r="C23" s="2" t="s">
        <v>563</v>
      </c>
    </row>
  </sheetData>
  <mergeCells count="2">
    <mergeCell ref="D4:G4"/>
    <mergeCell ref="H4:L4"/>
  </mergeCells>
  <hyperlinks>
    <hyperlink ref="A1" location="Contents!A1" display="Contents" xr:uid="{00000000-0004-0000-2B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20C20-DB35-4016-A5B3-188A09072C15}">
  <sheetPr codeName="Sheet4"/>
  <dimension ref="A1:V24"/>
  <sheetViews>
    <sheetView showGridLines="0" zoomScaleNormal="100" workbookViewId="0"/>
  </sheetViews>
  <sheetFormatPr defaultColWidth="9.140625" defaultRowHeight="12.75" x14ac:dyDescent="0.2"/>
  <cols>
    <col min="1" max="2" width="9.140625" style="54"/>
    <col min="3" max="3" width="34.28515625" style="54" bestFit="1" customWidth="1"/>
    <col min="4" max="21" width="11.28515625" style="54" customWidth="1"/>
    <col min="22" max="22" width="13.7109375" style="54" customWidth="1"/>
    <col min="23" max="16384" width="9.140625" style="54"/>
  </cols>
  <sheetData>
    <row r="1" spans="1:22" x14ac:dyDescent="0.2">
      <c r="A1" s="86" t="s">
        <v>66</v>
      </c>
      <c r="B1" s="72"/>
      <c r="C1" s="72"/>
      <c r="D1" s="72"/>
      <c r="E1" s="72"/>
      <c r="F1" s="72"/>
      <c r="G1" s="72"/>
      <c r="H1" s="72"/>
      <c r="I1" s="72"/>
      <c r="J1" s="72"/>
      <c r="K1" s="72"/>
      <c r="L1" s="72"/>
      <c r="M1" s="72"/>
      <c r="N1" s="72"/>
      <c r="O1" s="72"/>
      <c r="P1" s="72"/>
      <c r="Q1" s="72"/>
      <c r="R1" s="72"/>
      <c r="S1" s="72"/>
      <c r="T1" s="72"/>
      <c r="U1" s="72"/>
    </row>
    <row r="2" spans="1:22" x14ac:dyDescent="0.2">
      <c r="A2" s="72"/>
      <c r="B2" s="87" t="s">
        <v>302</v>
      </c>
      <c r="C2" s="72"/>
      <c r="D2" s="72"/>
      <c r="E2" s="72"/>
      <c r="F2" s="72"/>
      <c r="G2" s="72"/>
      <c r="H2" s="72"/>
      <c r="I2" s="72"/>
      <c r="J2" s="72"/>
      <c r="K2" s="72"/>
      <c r="L2" s="72"/>
      <c r="M2" s="72"/>
      <c r="N2" s="72"/>
      <c r="O2" s="72"/>
      <c r="P2" s="72"/>
      <c r="Q2" s="72"/>
      <c r="R2" s="72"/>
      <c r="S2" s="72"/>
      <c r="T2" s="72"/>
      <c r="U2" s="72"/>
    </row>
    <row r="3" spans="1:22" x14ac:dyDescent="0.2">
      <c r="A3" s="72"/>
      <c r="B3" s="72" t="s">
        <v>67</v>
      </c>
      <c r="C3" s="72"/>
      <c r="D3" s="72"/>
      <c r="E3" s="72"/>
      <c r="F3" s="72"/>
      <c r="G3" s="72"/>
      <c r="H3" s="72"/>
      <c r="I3" s="72"/>
      <c r="J3" s="72"/>
      <c r="K3" s="72"/>
      <c r="L3" s="72"/>
      <c r="M3" s="72"/>
      <c r="N3" s="72"/>
      <c r="O3" s="72"/>
      <c r="P3" s="72"/>
      <c r="Q3" s="72"/>
      <c r="R3" s="72"/>
      <c r="S3" s="72"/>
      <c r="T3" s="72"/>
      <c r="U3" s="72"/>
    </row>
    <row r="4" spans="1:22" s="108" customFormat="1" x14ac:dyDescent="0.2">
      <c r="C4" s="235"/>
      <c r="D4" s="731" t="s">
        <v>264</v>
      </c>
      <c r="E4" s="734"/>
      <c r="F4" s="734"/>
      <c r="G4" s="734"/>
      <c r="H4" s="734"/>
      <c r="I4" s="734"/>
      <c r="J4" s="734"/>
      <c r="K4" s="734"/>
      <c r="L4" s="733"/>
      <c r="M4" s="731" t="s">
        <v>166</v>
      </c>
      <c r="N4" s="734"/>
      <c r="O4" s="734"/>
      <c r="P4" s="734"/>
      <c r="Q4" s="734"/>
      <c r="R4" s="734"/>
      <c r="S4" s="734"/>
      <c r="T4" s="734"/>
      <c r="U4" s="733"/>
    </row>
    <row r="5" spans="1:22" x14ac:dyDescent="0.2">
      <c r="A5" s="72"/>
      <c r="B5" s="72"/>
      <c r="C5" s="45"/>
      <c r="D5" s="731" t="s">
        <v>76</v>
      </c>
      <c r="E5" s="732"/>
      <c r="F5" s="732"/>
      <c r="G5" s="732"/>
      <c r="H5" s="732"/>
      <c r="I5" s="732"/>
      <c r="J5" s="732"/>
      <c r="K5" s="732"/>
      <c r="L5" s="733"/>
      <c r="M5" s="731" t="s">
        <v>76</v>
      </c>
      <c r="N5" s="732"/>
      <c r="O5" s="732"/>
      <c r="P5" s="732"/>
      <c r="Q5" s="732"/>
      <c r="R5" s="732"/>
      <c r="S5" s="732"/>
      <c r="T5" s="732"/>
      <c r="U5" s="733"/>
      <c r="V5" s="73"/>
    </row>
    <row r="6" spans="1:22" ht="38.25" x14ac:dyDescent="0.2">
      <c r="A6" s="72"/>
      <c r="B6" s="72"/>
      <c r="C6" s="5"/>
      <c r="D6" s="103" t="s">
        <v>78</v>
      </c>
      <c r="E6" s="91" t="s">
        <v>79</v>
      </c>
      <c r="F6" s="91" t="s">
        <v>80</v>
      </c>
      <c r="G6" s="91" t="s">
        <v>81</v>
      </c>
      <c r="H6" s="91" t="s">
        <v>82</v>
      </c>
      <c r="I6" s="91" t="s">
        <v>83</v>
      </c>
      <c r="J6" s="91" t="s">
        <v>84</v>
      </c>
      <c r="K6" s="91" t="s">
        <v>85</v>
      </c>
      <c r="L6" s="91" t="s">
        <v>86</v>
      </c>
      <c r="M6" s="103" t="s">
        <v>78</v>
      </c>
      <c r="N6" s="91" t="s">
        <v>79</v>
      </c>
      <c r="O6" s="91" t="s">
        <v>80</v>
      </c>
      <c r="P6" s="91" t="s">
        <v>81</v>
      </c>
      <c r="Q6" s="91" t="s">
        <v>82</v>
      </c>
      <c r="R6" s="91" t="s">
        <v>83</v>
      </c>
      <c r="S6" s="91" t="s">
        <v>84</v>
      </c>
      <c r="T6" s="91" t="s">
        <v>85</v>
      </c>
      <c r="U6" s="91" t="s">
        <v>86</v>
      </c>
      <c r="V6" s="103" t="s">
        <v>74</v>
      </c>
    </row>
    <row r="7" spans="1:22" x14ac:dyDescent="0.2">
      <c r="A7" s="76"/>
      <c r="B7" s="72"/>
      <c r="C7" s="72" t="s">
        <v>68</v>
      </c>
      <c r="D7" s="96">
        <v>738.56685161590576</v>
      </c>
      <c r="E7" s="41">
        <v>937.43014812469482</v>
      </c>
      <c r="F7" s="41">
        <v>1627.314651966095</v>
      </c>
      <c r="G7" s="41">
        <v>715.9450056552887</v>
      </c>
      <c r="H7" s="41">
        <v>1576.914341449738</v>
      </c>
      <c r="I7" s="41">
        <v>1002.658110141754</v>
      </c>
      <c r="J7" s="41">
        <v>738.19947004318237</v>
      </c>
      <c r="K7" s="41">
        <v>1218.213699817657</v>
      </c>
      <c r="L7" s="41">
        <v>1169.5368127822881</v>
      </c>
      <c r="M7" s="335">
        <f>D7/(D$7+D$10+D$14)</f>
        <v>0.17170292202859688</v>
      </c>
      <c r="N7" s="336">
        <f t="shared" ref="N7:U14" si="0">E7/(E$7+E$10+E$14)</f>
        <v>0.14315071304615037</v>
      </c>
      <c r="O7" s="336">
        <f t="shared" si="0"/>
        <v>0.16823236872305425</v>
      </c>
      <c r="P7" s="336">
        <f t="shared" si="0"/>
        <v>0.30865720674825281</v>
      </c>
      <c r="Q7" s="336">
        <f t="shared" si="0"/>
        <v>0.22818814010913169</v>
      </c>
      <c r="R7" s="336">
        <f t="shared" si="0"/>
        <v>0.10329646284844733</v>
      </c>
      <c r="S7" s="336">
        <f t="shared" si="0"/>
        <v>0.14483905045100043</v>
      </c>
      <c r="T7" s="336">
        <f t="shared" si="0"/>
        <v>0.24825310034097095</v>
      </c>
      <c r="U7" s="336">
        <f t="shared" si="0"/>
        <v>0.22327401586671469</v>
      </c>
      <c r="V7" s="38">
        <v>1898</v>
      </c>
    </row>
    <row r="8" spans="1:22" x14ac:dyDescent="0.2">
      <c r="A8" s="76"/>
      <c r="B8" s="72"/>
      <c r="C8" s="72" t="s">
        <v>265</v>
      </c>
      <c r="D8" s="38">
        <v>708.45218181610107</v>
      </c>
      <c r="E8" s="41">
        <v>896.83366870880127</v>
      </c>
      <c r="F8" s="41">
        <v>1556.017741680145</v>
      </c>
      <c r="G8" s="41">
        <v>685.69631576538086</v>
      </c>
      <c r="H8" s="41">
        <v>1510.5201811790471</v>
      </c>
      <c r="I8" s="41">
        <v>939.39564990997314</v>
      </c>
      <c r="J8" s="41">
        <v>726.36603021621704</v>
      </c>
      <c r="K8" s="41">
        <v>1167.082738876343</v>
      </c>
      <c r="L8" s="41">
        <v>1155.855792999268</v>
      </c>
      <c r="M8" s="337">
        <f t="shared" ref="M8:M14" si="1">D8/(D$7+D$10+D$14)</f>
        <v>0.16470182688163801</v>
      </c>
      <c r="N8" s="307">
        <f t="shared" si="0"/>
        <v>0.13695140850364754</v>
      </c>
      <c r="O8" s="307">
        <f t="shared" si="0"/>
        <v>0.16086166872625343</v>
      </c>
      <c r="P8" s="307">
        <f t="shared" si="0"/>
        <v>0.2956164339857309</v>
      </c>
      <c r="Q8" s="307">
        <f t="shared" si="0"/>
        <v>0.21858054155539663</v>
      </c>
      <c r="R8" s="307">
        <f t="shared" si="0"/>
        <v>9.6778998613196041E-2</v>
      </c>
      <c r="S8" s="307">
        <f>J8/(J$7+J$10+J$14)</f>
        <v>0.14251726039606252</v>
      </c>
      <c r="T8" s="307">
        <f t="shared" si="0"/>
        <v>0.23783340174540085</v>
      </c>
      <c r="U8" s="346">
        <f t="shared" si="0"/>
        <v>0.22066219878261623</v>
      </c>
      <c r="V8" s="38">
        <v>1805</v>
      </c>
    </row>
    <row r="9" spans="1:22" x14ac:dyDescent="0.2">
      <c r="A9" s="76"/>
      <c r="B9" s="72"/>
      <c r="C9" s="72" t="s">
        <v>69</v>
      </c>
      <c r="D9" s="450" t="s">
        <v>92</v>
      </c>
      <c r="E9" s="451">
        <v>40.596479415893548</v>
      </c>
      <c r="F9" s="451">
        <v>71.296910285949707</v>
      </c>
      <c r="G9" s="451" t="s">
        <v>92</v>
      </c>
      <c r="H9" s="451">
        <v>66.394160270690918</v>
      </c>
      <c r="I9" s="451">
        <v>63.262460231781013</v>
      </c>
      <c r="J9" s="451" t="s">
        <v>92</v>
      </c>
      <c r="K9" s="451">
        <v>51.130960941314697</v>
      </c>
      <c r="L9" s="451" t="s">
        <v>92</v>
      </c>
      <c r="M9" s="452" t="s">
        <v>92</v>
      </c>
      <c r="N9" s="453">
        <f>E9/(E$7+E$10+E$14)</f>
        <v>6.1993045425028362E-3</v>
      </c>
      <c r="O9" s="453">
        <f t="shared" si="0"/>
        <v>7.3706999968008117E-3</v>
      </c>
      <c r="P9" s="453" t="s">
        <v>92</v>
      </c>
      <c r="Q9" s="453">
        <f t="shared" si="0"/>
        <v>9.607598553735051E-3</v>
      </c>
      <c r="R9" s="453">
        <f t="shared" si="0"/>
        <v>6.5174642352513034E-3</v>
      </c>
      <c r="S9" s="453" t="s">
        <v>92</v>
      </c>
      <c r="T9" s="453">
        <f t="shared" si="0"/>
        <v>1.0419698595570239E-2</v>
      </c>
      <c r="U9" s="453" t="s">
        <v>92</v>
      </c>
      <c r="V9" s="38">
        <v>93</v>
      </c>
    </row>
    <row r="10" spans="1:22" x14ac:dyDescent="0.2">
      <c r="A10" s="76"/>
      <c r="B10" s="72"/>
      <c r="C10" s="72" t="s">
        <v>70</v>
      </c>
      <c r="D10" s="38">
        <v>1735.928621292114</v>
      </c>
      <c r="E10" s="41">
        <v>2587.4189300537109</v>
      </c>
      <c r="F10" s="41">
        <v>3721.351646900177</v>
      </c>
      <c r="G10" s="41">
        <v>662.00676012039185</v>
      </c>
      <c r="H10" s="41">
        <v>2620.3945438861851</v>
      </c>
      <c r="I10" s="41">
        <v>4121.116804599762</v>
      </c>
      <c r="J10" s="41">
        <v>2175.6645972728729</v>
      </c>
      <c r="K10" s="41">
        <v>1917.2352938652041</v>
      </c>
      <c r="L10" s="41">
        <v>1673.4267416000371</v>
      </c>
      <c r="M10" s="337">
        <f t="shared" si="1"/>
        <v>0.40357080209705748</v>
      </c>
      <c r="N10" s="454">
        <f t="shared" si="0"/>
        <v>0.39511302845044366</v>
      </c>
      <c r="O10" s="454">
        <f t="shared" si="0"/>
        <v>0.3847146596099717</v>
      </c>
      <c r="P10" s="454">
        <f t="shared" si="0"/>
        <v>0.28540342597990354</v>
      </c>
      <c r="Q10" s="454">
        <f t="shared" si="0"/>
        <v>0.37918543931294679</v>
      </c>
      <c r="R10" s="454">
        <f t="shared" si="0"/>
        <v>0.42456823975648794</v>
      </c>
      <c r="S10" s="454">
        <f t="shared" si="0"/>
        <v>0.42687810972070678</v>
      </c>
      <c r="T10" s="454">
        <f t="shared" si="0"/>
        <v>0.3907028839491884</v>
      </c>
      <c r="U10" s="454">
        <f t="shared" si="0"/>
        <v>0.31947066973200439</v>
      </c>
      <c r="V10" s="38">
        <v>5252</v>
      </c>
    </row>
    <row r="11" spans="1:22" x14ac:dyDescent="0.2">
      <c r="A11" s="76"/>
      <c r="B11" s="72"/>
      <c r="C11" s="72" t="s">
        <v>280</v>
      </c>
      <c r="D11" s="38">
        <v>1132.3685941696169</v>
      </c>
      <c r="E11" s="41">
        <v>1589.890405654907</v>
      </c>
      <c r="F11" s="41">
        <v>2918.118629455566</v>
      </c>
      <c r="G11" s="41">
        <v>454.35355067253113</v>
      </c>
      <c r="H11" s="41">
        <v>1965.402129650116</v>
      </c>
      <c r="I11" s="41">
        <v>2428.154227495193</v>
      </c>
      <c r="J11" s="41">
        <v>1194.2210235595701</v>
      </c>
      <c r="K11" s="41">
        <v>1449.9337477684021</v>
      </c>
      <c r="L11" s="41">
        <v>1070.471426725388</v>
      </c>
      <c r="M11" s="337">
        <f t="shared" si="1"/>
        <v>0.26325443120950154</v>
      </c>
      <c r="N11" s="454">
        <f t="shared" si="0"/>
        <v>0.24278496450111947</v>
      </c>
      <c r="O11" s="454">
        <f t="shared" si="0"/>
        <v>0.30167614398055015</v>
      </c>
      <c r="P11" s="454">
        <f t="shared" si="0"/>
        <v>0.19588026554969271</v>
      </c>
      <c r="Q11" s="454">
        <f t="shared" si="0"/>
        <v>0.28440445035148487</v>
      </c>
      <c r="R11" s="454">
        <f t="shared" si="0"/>
        <v>0.25015480392942424</v>
      </c>
      <c r="S11" s="454">
        <f t="shared" si="0"/>
        <v>0.23431314448230606</v>
      </c>
      <c r="T11" s="454">
        <f t="shared" si="0"/>
        <v>0.2954740602789041</v>
      </c>
      <c r="U11" s="454">
        <f t="shared" si="0"/>
        <v>0.20436163419854744</v>
      </c>
      <c r="V11" s="38">
        <v>3433</v>
      </c>
    </row>
    <row r="12" spans="1:22" x14ac:dyDescent="0.2">
      <c r="A12" s="76"/>
      <c r="B12" s="72"/>
      <c r="C12" s="72" t="s">
        <v>279</v>
      </c>
      <c r="D12" s="38">
        <v>540.69838690757751</v>
      </c>
      <c r="E12" s="41">
        <v>913.40757417678833</v>
      </c>
      <c r="F12" s="41">
        <v>623.16099834442139</v>
      </c>
      <c r="G12" s="41">
        <v>134.08727955818179</v>
      </c>
      <c r="H12" s="41">
        <v>513.56313681602478</v>
      </c>
      <c r="I12" s="41">
        <v>1448.067066431046</v>
      </c>
      <c r="J12" s="41">
        <v>863.25383305549622</v>
      </c>
      <c r="K12" s="41">
        <v>362.875155210495</v>
      </c>
      <c r="L12" s="41">
        <v>500.30686545372009</v>
      </c>
      <c r="M12" s="337">
        <f t="shared" si="1"/>
        <v>0.12570222013763135</v>
      </c>
      <c r="N12" s="454">
        <f t="shared" si="0"/>
        <v>0.13948233455765602</v>
      </c>
      <c r="O12" s="454">
        <f t="shared" si="0"/>
        <v>6.4422606114093756E-2</v>
      </c>
      <c r="P12" s="454">
        <f t="shared" si="0"/>
        <v>5.7807519910024203E-2</v>
      </c>
      <c r="Q12" s="454">
        <f t="shared" si="0"/>
        <v>7.4315398077312411E-2</v>
      </c>
      <c r="R12" s="454">
        <f t="shared" si="0"/>
        <v>0.14918365933180083</v>
      </c>
      <c r="S12" s="454">
        <f t="shared" si="0"/>
        <v>0.16937544735792143</v>
      </c>
      <c r="T12" s="454">
        <f t="shared" si="0"/>
        <v>7.3948341191040934E-2</v>
      </c>
      <c r="U12" s="454">
        <f t="shared" si="0"/>
        <v>9.5512618153332493E-2</v>
      </c>
      <c r="V12" s="38">
        <v>1540</v>
      </c>
    </row>
    <row r="13" spans="1:22" x14ac:dyDescent="0.2">
      <c r="A13" s="76"/>
      <c r="B13" s="72"/>
      <c r="C13" s="72" t="s">
        <v>71</v>
      </c>
      <c r="D13" s="450">
        <v>62.861640214920037</v>
      </c>
      <c r="E13" s="451">
        <v>84.120950222015381</v>
      </c>
      <c r="F13" s="41">
        <v>180.07201910018921</v>
      </c>
      <c r="G13" s="451">
        <v>73.565929889678955</v>
      </c>
      <c r="H13" s="41">
        <v>141.42927742004389</v>
      </c>
      <c r="I13" s="41">
        <v>244.89551067352289</v>
      </c>
      <c r="J13" s="41">
        <v>118.1897406578064</v>
      </c>
      <c r="K13" s="451">
        <v>104.42639088630681</v>
      </c>
      <c r="L13" s="451">
        <v>102.648449420929</v>
      </c>
      <c r="M13" s="337">
        <f t="shared" si="1"/>
        <v>1.4614150749924715E-2</v>
      </c>
      <c r="N13" s="453">
        <f t="shared" si="0"/>
        <v>1.2845729391668153E-2</v>
      </c>
      <c r="O13" s="454">
        <f t="shared" si="0"/>
        <v>1.8615909515327753E-2</v>
      </c>
      <c r="P13" s="453">
        <f t="shared" si="0"/>
        <v>3.1715640520186612E-2</v>
      </c>
      <c r="Q13" s="454">
        <f t="shared" si="0"/>
        <v>2.0465590884149412E-2</v>
      </c>
      <c r="R13" s="454">
        <f t="shared" si="0"/>
        <v>2.522977649526285E-2</v>
      </c>
      <c r="S13" s="454">
        <f t="shared" si="0"/>
        <v>2.3189517880479241E-2</v>
      </c>
      <c r="T13" s="453">
        <f t="shared" si="0"/>
        <v>2.1280482479243277E-2</v>
      </c>
      <c r="U13" s="453">
        <f t="shared" si="0"/>
        <v>1.959641738012443E-2</v>
      </c>
      <c r="V13" s="38">
        <v>279</v>
      </c>
    </row>
    <row r="14" spans="1:22" x14ac:dyDescent="0.2">
      <c r="A14" s="76"/>
      <c r="B14" s="72"/>
      <c r="C14" s="72" t="s">
        <v>72</v>
      </c>
      <c r="D14" s="38">
        <v>1826.9272570610051</v>
      </c>
      <c r="E14" s="41">
        <v>3023.70473742485</v>
      </c>
      <c r="F14" s="41">
        <v>4324.3512322902679</v>
      </c>
      <c r="G14" s="41">
        <v>941.59558320045471</v>
      </c>
      <c r="H14" s="41">
        <v>2713.279634714127</v>
      </c>
      <c r="I14" s="41">
        <v>4582.8315119743347</v>
      </c>
      <c r="J14" s="41">
        <v>2182.8240685462952</v>
      </c>
      <c r="K14" s="41">
        <v>1771.6949579715731</v>
      </c>
      <c r="L14" s="41">
        <v>2395.1596918106079</v>
      </c>
      <c r="M14" s="337">
        <f t="shared" si="1"/>
        <v>0.42472627587434569</v>
      </c>
      <c r="N14" s="454">
        <f t="shared" si="0"/>
        <v>0.46173625850340588</v>
      </c>
      <c r="O14" s="454">
        <f t="shared" si="0"/>
        <v>0.44705297166697405</v>
      </c>
      <c r="P14" s="454">
        <f t="shared" si="0"/>
        <v>0.40593936727184365</v>
      </c>
      <c r="Q14" s="454">
        <f t="shared" si="0"/>
        <v>0.39262642057792146</v>
      </c>
      <c r="R14" s="454">
        <f t="shared" si="0"/>
        <v>0.47213529739506471</v>
      </c>
      <c r="S14" s="454">
        <f t="shared" si="0"/>
        <v>0.42828283982829279</v>
      </c>
      <c r="T14" s="454">
        <f t="shared" si="0"/>
        <v>0.36104401570984068</v>
      </c>
      <c r="U14" s="454">
        <f>L14/(L$7+L$10+L$14)</f>
        <v>0.45725531440128092</v>
      </c>
      <c r="V14" s="38">
        <v>4561</v>
      </c>
    </row>
    <row r="15" spans="1:22" s="255" customFormat="1" x14ac:dyDescent="0.2">
      <c r="A15" s="264"/>
      <c r="D15" s="254"/>
      <c r="E15" s="254"/>
      <c r="F15" s="254"/>
      <c r="G15" s="254"/>
      <c r="H15" s="254"/>
      <c r="I15" s="254"/>
      <c r="J15" s="254"/>
      <c r="K15" s="254"/>
      <c r="L15" s="254"/>
      <c r="M15" s="271"/>
      <c r="N15" s="271"/>
      <c r="O15" s="271"/>
      <c r="P15" s="271"/>
      <c r="Q15" s="271"/>
      <c r="R15" s="271"/>
      <c r="S15" s="271"/>
      <c r="T15" s="271"/>
      <c r="U15" s="271"/>
      <c r="V15" s="254"/>
    </row>
    <row r="16" spans="1:22" s="255" customFormat="1" x14ac:dyDescent="0.2">
      <c r="A16" s="264"/>
      <c r="D16" s="254"/>
      <c r="E16" s="254"/>
      <c r="F16" s="254"/>
      <c r="G16" s="254"/>
      <c r="H16" s="254"/>
      <c r="I16" s="254"/>
      <c r="J16" s="254"/>
      <c r="K16" s="254"/>
      <c r="L16" s="254"/>
      <c r="M16" s="271"/>
      <c r="N16" s="271"/>
      <c r="O16" s="271"/>
      <c r="P16" s="271"/>
      <c r="Q16" s="271"/>
      <c r="R16" s="271"/>
      <c r="S16" s="271"/>
      <c r="T16" s="271"/>
      <c r="U16" s="271"/>
      <c r="V16" s="254"/>
    </row>
    <row r="17" spans="1:22" s="255" customFormat="1" x14ac:dyDescent="0.2">
      <c r="A17" s="264"/>
      <c r="C17" s="186" t="s">
        <v>75</v>
      </c>
      <c r="D17" s="254"/>
      <c r="E17" s="254"/>
      <c r="F17" s="254"/>
      <c r="G17" s="254"/>
      <c r="H17" s="254"/>
      <c r="I17" s="254"/>
      <c r="J17" s="254"/>
      <c r="K17" s="254"/>
      <c r="L17" s="254"/>
      <c r="M17" s="271"/>
      <c r="N17" s="271"/>
      <c r="O17" s="271"/>
      <c r="P17" s="271"/>
      <c r="Q17" s="271"/>
      <c r="R17" s="271"/>
      <c r="S17" s="271"/>
      <c r="T17" s="271"/>
      <c r="U17" s="271"/>
      <c r="V17" s="254"/>
    </row>
    <row r="18" spans="1:22" x14ac:dyDescent="0.2">
      <c r="A18" s="72"/>
      <c r="B18" s="72"/>
      <c r="C18" s="2" t="s">
        <v>388</v>
      </c>
      <c r="D18" s="169"/>
      <c r="E18" s="169"/>
      <c r="F18" s="169"/>
      <c r="G18" s="169"/>
      <c r="H18" s="169"/>
      <c r="I18" s="169"/>
      <c r="J18" s="169"/>
      <c r="K18" s="169"/>
      <c r="L18" s="169"/>
      <c r="M18" s="76"/>
      <c r="N18" s="31"/>
      <c r="O18" s="31"/>
      <c r="P18" s="31"/>
      <c r="Q18" s="31"/>
      <c r="R18" s="31"/>
      <c r="S18" s="31"/>
      <c r="T18" s="31"/>
      <c r="U18" s="31"/>
    </row>
    <row r="19" spans="1:22" x14ac:dyDescent="0.2">
      <c r="A19" s="72"/>
      <c r="B19" s="72"/>
      <c r="C19" s="72" t="s">
        <v>436</v>
      </c>
      <c r="D19" s="195"/>
      <c r="E19" s="195"/>
      <c r="F19" s="195"/>
      <c r="G19" s="195"/>
      <c r="H19" s="195"/>
      <c r="I19" s="195"/>
      <c r="J19" s="195"/>
      <c r="K19" s="195"/>
      <c r="L19" s="195"/>
      <c r="M19" s="19"/>
      <c r="N19" s="72"/>
      <c r="O19" s="72"/>
      <c r="P19" s="88"/>
      <c r="Q19" s="72"/>
      <c r="R19" s="72"/>
      <c r="S19" s="88"/>
      <c r="T19" s="72"/>
      <c r="U19" s="88"/>
    </row>
    <row r="20" spans="1:22" x14ac:dyDescent="0.2">
      <c r="C20" s="319"/>
    </row>
    <row r="21" spans="1:22" x14ac:dyDescent="0.2">
      <c r="C21" s="319"/>
    </row>
    <row r="24" spans="1:22" x14ac:dyDescent="0.2">
      <c r="M24" s="260"/>
    </row>
  </sheetData>
  <mergeCells count="4">
    <mergeCell ref="M5:U5"/>
    <mergeCell ref="D5:L5"/>
    <mergeCell ref="D4:L4"/>
    <mergeCell ref="M4:U4"/>
  </mergeCells>
  <hyperlinks>
    <hyperlink ref="A1" location="Contents!A1" display="Contents"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84E55-50E5-4F43-A34E-8B885E12E25F}">
  <sheetPr codeName="Sheet85"/>
  <dimension ref="A1:O208"/>
  <sheetViews>
    <sheetView showGridLines="0" zoomScale="85" zoomScaleNormal="85" workbookViewId="0"/>
  </sheetViews>
  <sheetFormatPr defaultColWidth="9.140625" defaultRowHeight="12.75" x14ac:dyDescent="0.2"/>
  <cols>
    <col min="1" max="2" width="9.140625" style="286"/>
    <col min="3" max="3" width="32.42578125" style="286" bestFit="1" customWidth="1"/>
    <col min="4" max="4" width="20.42578125" style="286" bestFit="1" customWidth="1"/>
    <col min="5" max="5" width="26.140625" style="286" bestFit="1" customWidth="1"/>
    <col min="6" max="11" width="14.28515625" style="286" customWidth="1"/>
    <col min="12" max="16384" width="9.140625" style="286"/>
  </cols>
  <sheetData>
    <row r="1" spans="1:15" x14ac:dyDescent="0.2">
      <c r="A1" s="285" t="s">
        <v>66</v>
      </c>
    </row>
    <row r="2" spans="1:15" x14ac:dyDescent="0.2">
      <c r="B2" s="287" t="s">
        <v>570</v>
      </c>
    </row>
    <row r="3" spans="1:15" x14ac:dyDescent="0.2">
      <c r="B3" s="286" t="s">
        <v>67</v>
      </c>
    </row>
    <row r="4" spans="1:15" x14ac:dyDescent="0.2">
      <c r="F4" s="763" t="s">
        <v>564</v>
      </c>
      <c r="G4" s="764"/>
      <c r="H4" s="764"/>
      <c r="I4" s="764"/>
      <c r="J4" s="764"/>
      <c r="K4" s="764"/>
      <c r="N4" s="4"/>
    </row>
    <row r="5" spans="1:15" x14ac:dyDescent="0.2">
      <c r="D5" s="289"/>
      <c r="E5" s="289"/>
      <c r="F5" s="290">
        <v>2018</v>
      </c>
      <c r="G5" s="291">
        <v>2019</v>
      </c>
      <c r="H5" s="291">
        <v>2021</v>
      </c>
      <c r="I5" s="291">
        <v>2022</v>
      </c>
      <c r="J5" s="291">
        <v>2023</v>
      </c>
      <c r="K5" s="291">
        <v>2024</v>
      </c>
      <c r="N5" s="255"/>
    </row>
    <row r="6" spans="1:15" ht="15" x14ac:dyDescent="0.2">
      <c r="C6" s="292" t="s">
        <v>266</v>
      </c>
      <c r="D6" s="286" t="s">
        <v>73</v>
      </c>
      <c r="E6" s="288" t="s">
        <v>186</v>
      </c>
      <c r="F6" s="293">
        <v>0.04</v>
      </c>
      <c r="G6" s="294">
        <v>0.05</v>
      </c>
      <c r="H6" s="294">
        <v>0.06</v>
      </c>
      <c r="I6" s="295">
        <v>5.9698063880205154E-2</v>
      </c>
      <c r="J6" s="592" t="s">
        <v>277</v>
      </c>
      <c r="K6" s="524">
        <v>4.3799743056297302E-2</v>
      </c>
      <c r="L6" s="297"/>
      <c r="N6" s="332"/>
      <c r="O6" s="332"/>
    </row>
    <row r="7" spans="1:15" x14ac:dyDescent="0.2">
      <c r="C7" s="286" t="s">
        <v>266</v>
      </c>
      <c r="D7" s="286" t="s">
        <v>73</v>
      </c>
      <c r="E7" s="288" t="s">
        <v>187</v>
      </c>
      <c r="F7" s="298">
        <v>2.0000000000000018E-2</v>
      </c>
      <c r="G7" s="294">
        <v>3.9999999999999925E-2</v>
      </c>
      <c r="H7" s="294">
        <v>1.0000000000000009E-2</v>
      </c>
      <c r="I7" s="295">
        <v>2.2290755063295364E-2</v>
      </c>
      <c r="J7" s="592" t="s">
        <v>277</v>
      </c>
      <c r="K7" s="524">
        <v>1.1860860511660579E-2</v>
      </c>
      <c r="L7" s="297"/>
    </row>
    <row r="8" spans="1:15" x14ac:dyDescent="0.2">
      <c r="C8" s="286" t="s">
        <v>266</v>
      </c>
      <c r="D8" s="286" t="s">
        <v>73</v>
      </c>
      <c r="E8" s="288" t="s">
        <v>188</v>
      </c>
      <c r="F8" s="298">
        <v>0.12</v>
      </c>
      <c r="G8" s="294">
        <v>9.9999999999999978E-2</v>
      </c>
      <c r="H8" s="294">
        <v>0.10000000000000009</v>
      </c>
      <c r="I8" s="295">
        <v>0.10780683904886246</v>
      </c>
      <c r="J8" s="592" t="s">
        <v>277</v>
      </c>
      <c r="K8" s="524">
        <v>8.32253098487854E-2</v>
      </c>
      <c r="L8" s="297"/>
    </row>
    <row r="9" spans="1:15" x14ac:dyDescent="0.2">
      <c r="C9" s="286" t="s">
        <v>266</v>
      </c>
      <c r="D9" s="286" t="s">
        <v>73</v>
      </c>
      <c r="E9" s="288" t="s">
        <v>189</v>
      </c>
      <c r="F9" s="298">
        <v>0.39999999999999997</v>
      </c>
      <c r="G9" s="294">
        <v>0.38000000000000006</v>
      </c>
      <c r="H9" s="294">
        <v>0.37999999999999995</v>
      </c>
      <c r="I9" s="295">
        <v>0.36179441213607788</v>
      </c>
      <c r="J9" s="592" t="s">
        <v>277</v>
      </c>
      <c r="K9" s="524">
        <v>0.36144182085990911</v>
      </c>
      <c r="L9" s="297"/>
    </row>
    <row r="10" spans="1:15" x14ac:dyDescent="0.2">
      <c r="C10" s="286" t="s">
        <v>266</v>
      </c>
      <c r="D10" s="286" t="s">
        <v>73</v>
      </c>
      <c r="E10" s="288" t="s">
        <v>190</v>
      </c>
      <c r="F10" s="298">
        <v>4.9999999999999989E-2</v>
      </c>
      <c r="G10" s="294">
        <v>4.9999999999999989E-2</v>
      </c>
      <c r="H10" s="294">
        <v>0.06</v>
      </c>
      <c r="I10" s="295">
        <v>5.6940380483865738E-2</v>
      </c>
      <c r="J10" s="592" t="s">
        <v>277</v>
      </c>
      <c r="K10" s="524">
        <v>4.6310815960168839E-2</v>
      </c>
      <c r="L10" s="297"/>
    </row>
    <row r="11" spans="1:15" x14ac:dyDescent="0.2">
      <c r="C11" s="286" t="s">
        <v>266</v>
      </c>
      <c r="D11" s="286" t="s">
        <v>73</v>
      </c>
      <c r="E11" s="288" t="s">
        <v>191</v>
      </c>
      <c r="F11" s="298">
        <v>3.999999999999998E-2</v>
      </c>
      <c r="G11" s="294">
        <v>3.999999999999998E-2</v>
      </c>
      <c r="H11" s="294">
        <v>3.999999999999998E-2</v>
      </c>
      <c r="I11" s="295">
        <v>4.4306773692369461E-2</v>
      </c>
      <c r="J11" s="592" t="s">
        <v>277</v>
      </c>
      <c r="K11" s="524">
        <v>3.2152161002159119E-2</v>
      </c>
      <c r="L11" s="297"/>
    </row>
    <row r="12" spans="1:15" x14ac:dyDescent="0.2">
      <c r="C12" s="286" t="s">
        <v>266</v>
      </c>
      <c r="D12" s="286" t="s">
        <v>73</v>
      </c>
      <c r="E12" s="288" t="s">
        <v>338</v>
      </c>
      <c r="F12" s="298">
        <v>0.33</v>
      </c>
      <c r="G12" s="294">
        <v>0.34</v>
      </c>
      <c r="H12" s="294">
        <v>0.34</v>
      </c>
      <c r="I12" s="295">
        <v>0.34716278314590454</v>
      </c>
      <c r="J12" s="592" t="s">
        <v>277</v>
      </c>
      <c r="K12" s="524">
        <v>0.42120930552482599</v>
      </c>
      <c r="L12" s="297"/>
    </row>
    <row r="13" spans="1:15" ht="15" x14ac:dyDescent="0.2">
      <c r="C13" s="286" t="s">
        <v>266</v>
      </c>
      <c r="D13" s="286" t="s">
        <v>73</v>
      </c>
      <c r="E13" s="288" t="s">
        <v>74</v>
      </c>
      <c r="F13" s="299">
        <v>1216</v>
      </c>
      <c r="G13" s="300">
        <v>2268</v>
      </c>
      <c r="H13" s="300">
        <v>3195</v>
      </c>
      <c r="I13" s="301">
        <v>4018</v>
      </c>
      <c r="J13" s="592" t="s">
        <v>277</v>
      </c>
      <c r="K13" s="41">
        <v>1548</v>
      </c>
      <c r="L13" s="297"/>
      <c r="N13" s="332"/>
      <c r="O13" s="332"/>
    </row>
    <row r="14" spans="1:15" x14ac:dyDescent="0.2">
      <c r="E14" s="288"/>
      <c r="F14" s="299"/>
      <c r="G14" s="300"/>
      <c r="H14" s="300"/>
      <c r="I14" s="301"/>
      <c r="J14" s="592"/>
      <c r="K14" s="302"/>
      <c r="L14" s="297"/>
    </row>
    <row r="15" spans="1:15" ht="15" x14ac:dyDescent="0.2">
      <c r="C15" s="286" t="s">
        <v>266</v>
      </c>
      <c r="D15" s="286" t="s">
        <v>192</v>
      </c>
      <c r="E15" s="288" t="s">
        <v>186</v>
      </c>
      <c r="F15" s="298">
        <v>0.01</v>
      </c>
      <c r="G15" s="294">
        <v>0</v>
      </c>
      <c r="H15" s="294">
        <v>0.01</v>
      </c>
      <c r="I15" s="295">
        <v>1.4555990695953369E-2</v>
      </c>
      <c r="J15" s="592" t="s">
        <v>277</v>
      </c>
      <c r="K15" s="525">
        <v>6.7695104517042637E-3</v>
      </c>
      <c r="L15" s="297"/>
      <c r="N15" s="332"/>
      <c r="O15" s="332"/>
    </row>
    <row r="16" spans="1:15" x14ac:dyDescent="0.2">
      <c r="C16" s="286" t="s">
        <v>266</v>
      </c>
      <c r="D16" s="286" t="s">
        <v>192</v>
      </c>
      <c r="E16" s="288" t="s">
        <v>187</v>
      </c>
      <c r="F16" s="298">
        <v>0</v>
      </c>
      <c r="G16" s="294">
        <v>0</v>
      </c>
      <c r="H16" s="294">
        <v>0</v>
      </c>
      <c r="I16" s="295">
        <v>0</v>
      </c>
      <c r="J16" s="592" t="s">
        <v>277</v>
      </c>
      <c r="K16" s="525">
        <v>1.345352968201041E-3</v>
      </c>
      <c r="L16" s="297"/>
    </row>
    <row r="17" spans="3:15" x14ac:dyDescent="0.2">
      <c r="C17" s="286" t="s">
        <v>266</v>
      </c>
      <c r="D17" s="286" t="s">
        <v>192</v>
      </c>
      <c r="E17" s="288" t="s">
        <v>188</v>
      </c>
      <c r="F17" s="298">
        <v>0</v>
      </c>
      <c r="G17" s="294">
        <v>0</v>
      </c>
      <c r="H17" s="294">
        <v>0</v>
      </c>
      <c r="I17" s="295">
        <v>1.2402905849739909E-3</v>
      </c>
      <c r="J17" s="592" t="s">
        <v>277</v>
      </c>
      <c r="K17" s="525">
        <v>0</v>
      </c>
      <c r="L17" s="297"/>
    </row>
    <row r="18" spans="3:15" x14ac:dyDescent="0.2">
      <c r="C18" s="286" t="s">
        <v>266</v>
      </c>
      <c r="D18" s="286" t="s">
        <v>192</v>
      </c>
      <c r="E18" s="288" t="s">
        <v>189</v>
      </c>
      <c r="F18" s="298">
        <v>3.0000000000000027E-2</v>
      </c>
      <c r="G18" s="294">
        <v>2.0000000000000018E-2</v>
      </c>
      <c r="H18" s="294">
        <v>3.0000000000000027E-2</v>
      </c>
      <c r="I18" s="295">
        <v>1.507647056132555E-2</v>
      </c>
      <c r="J18" s="592" t="s">
        <v>277</v>
      </c>
      <c r="K18" s="525">
        <v>3.394714742898941E-2</v>
      </c>
      <c r="L18" s="297"/>
    </row>
    <row r="19" spans="3:15" x14ac:dyDescent="0.2">
      <c r="C19" s="286" t="s">
        <v>266</v>
      </c>
      <c r="D19" s="286" t="s">
        <v>192</v>
      </c>
      <c r="E19" s="288" t="s">
        <v>190</v>
      </c>
      <c r="F19" s="298">
        <v>2.0000000000000018E-2</v>
      </c>
      <c r="G19" s="294">
        <v>1.0000000000000009E-2</v>
      </c>
      <c r="H19" s="294">
        <v>1.0000000000000009E-2</v>
      </c>
      <c r="I19" s="295">
        <v>3.0165817588567734E-3</v>
      </c>
      <c r="J19" s="592" t="s">
        <v>277</v>
      </c>
      <c r="K19" s="525">
        <v>9.73470788449049E-3</v>
      </c>
      <c r="L19" s="297"/>
    </row>
    <row r="20" spans="3:15" x14ac:dyDescent="0.2">
      <c r="C20" s="286" t="s">
        <v>266</v>
      </c>
      <c r="D20" s="286" t="s">
        <v>192</v>
      </c>
      <c r="E20" s="288" t="s">
        <v>191</v>
      </c>
      <c r="F20" s="298">
        <v>9.9999999999998979E-3</v>
      </c>
      <c r="G20" s="294">
        <v>2.0000000000000018E-2</v>
      </c>
      <c r="H20" s="294">
        <v>1.0000000000000009E-2</v>
      </c>
      <c r="I20" s="295">
        <v>1.8454067409038544E-2</v>
      </c>
      <c r="J20" s="592" t="s">
        <v>277</v>
      </c>
      <c r="K20" s="525">
        <v>2.184575796127319E-2</v>
      </c>
      <c r="L20" s="297"/>
    </row>
    <row r="21" spans="3:15" x14ac:dyDescent="0.2">
      <c r="C21" s="286" t="s">
        <v>266</v>
      </c>
      <c r="D21" s="286" t="s">
        <v>192</v>
      </c>
      <c r="E21" s="288" t="s">
        <v>338</v>
      </c>
      <c r="F21" s="298">
        <v>0.93</v>
      </c>
      <c r="G21" s="294">
        <v>0.94</v>
      </c>
      <c r="H21" s="294">
        <v>0.94</v>
      </c>
      <c r="I21" s="295">
        <v>0.94765657186508179</v>
      </c>
      <c r="J21" s="592" t="s">
        <v>277</v>
      </c>
      <c r="K21" s="525">
        <v>0.92635750770568848</v>
      </c>
      <c r="L21" s="297"/>
    </row>
    <row r="22" spans="3:15" ht="15" x14ac:dyDescent="0.2">
      <c r="C22" s="286" t="s">
        <v>266</v>
      </c>
      <c r="D22" s="286" t="s">
        <v>192</v>
      </c>
      <c r="E22" s="288" t="s">
        <v>74</v>
      </c>
      <c r="F22" s="299">
        <v>343</v>
      </c>
      <c r="G22" s="300">
        <v>745</v>
      </c>
      <c r="H22" s="300">
        <v>1086</v>
      </c>
      <c r="I22" s="301">
        <v>1129</v>
      </c>
      <c r="J22" s="592" t="s">
        <v>277</v>
      </c>
      <c r="K22" s="41">
        <v>1514</v>
      </c>
      <c r="L22" s="297"/>
      <c r="N22" s="332"/>
      <c r="O22" s="332"/>
    </row>
    <row r="23" spans="3:15" x14ac:dyDescent="0.2">
      <c r="E23" s="288"/>
      <c r="F23" s="298"/>
      <c r="G23" s="294"/>
      <c r="H23" s="294"/>
      <c r="I23" s="295"/>
      <c r="J23" s="592"/>
      <c r="K23" s="303"/>
      <c r="L23" s="297"/>
    </row>
    <row r="24" spans="3:15" ht="15" x14ac:dyDescent="0.2">
      <c r="C24" s="286" t="s">
        <v>266</v>
      </c>
      <c r="D24" s="286" t="s">
        <v>193</v>
      </c>
      <c r="E24" s="288" t="s">
        <v>186</v>
      </c>
      <c r="F24" s="298">
        <v>0.05</v>
      </c>
      <c r="G24" s="294">
        <v>0.06</v>
      </c>
      <c r="H24" s="294">
        <v>0.08</v>
      </c>
      <c r="I24" s="295">
        <v>6.6350914537906647E-2</v>
      </c>
      <c r="J24" s="592" t="s">
        <v>277</v>
      </c>
      <c r="K24" s="526">
        <v>5.4698746651411063E-2</v>
      </c>
      <c r="L24" s="297"/>
      <c r="N24" s="332"/>
      <c r="O24" s="332"/>
    </row>
    <row r="25" spans="3:15" x14ac:dyDescent="0.2">
      <c r="C25" s="286" t="s">
        <v>266</v>
      </c>
      <c r="D25" s="286" t="s">
        <v>193</v>
      </c>
      <c r="E25" s="288" t="s">
        <v>187</v>
      </c>
      <c r="F25" s="298">
        <v>1.9999999999999907E-2</v>
      </c>
      <c r="G25" s="294">
        <v>4.9999999999999933E-2</v>
      </c>
      <c r="H25" s="294">
        <v>2.0000000000000018E-2</v>
      </c>
      <c r="I25" s="295">
        <v>2.5575876235961914E-2</v>
      </c>
      <c r="J25" s="592" t="s">
        <v>277</v>
      </c>
      <c r="K25" s="526">
        <v>1.58414077013731E-2</v>
      </c>
      <c r="L25" s="297"/>
    </row>
    <row r="26" spans="3:15" x14ac:dyDescent="0.2">
      <c r="C26" s="286" t="s">
        <v>266</v>
      </c>
      <c r="D26" s="286" t="s">
        <v>193</v>
      </c>
      <c r="E26" s="288" t="s">
        <v>188</v>
      </c>
      <c r="F26" s="298">
        <v>0.14000000000000001</v>
      </c>
      <c r="G26" s="294">
        <v>0.12</v>
      </c>
      <c r="H26" s="294">
        <v>0.12</v>
      </c>
      <c r="I26" s="295">
        <v>0.12351217865943909</v>
      </c>
      <c r="J26" s="592" t="s">
        <v>277</v>
      </c>
      <c r="K26" s="526">
        <v>0.1159171462059021</v>
      </c>
      <c r="L26" s="297"/>
    </row>
    <row r="27" spans="3:15" x14ac:dyDescent="0.2">
      <c r="C27" s="286" t="s">
        <v>266</v>
      </c>
      <c r="D27" s="286" t="s">
        <v>193</v>
      </c>
      <c r="E27" s="288" t="s">
        <v>189</v>
      </c>
      <c r="F27" s="298">
        <v>0.49000000000000005</v>
      </c>
      <c r="G27" s="294">
        <v>0.46</v>
      </c>
      <c r="H27" s="294">
        <v>0.47000000000000003</v>
      </c>
      <c r="I27" s="295">
        <v>0.41289228200912476</v>
      </c>
      <c r="J27" s="592" t="s">
        <v>277</v>
      </c>
      <c r="K27" s="526">
        <v>0.48856547474861151</v>
      </c>
      <c r="L27" s="297"/>
    </row>
    <row r="28" spans="3:15" x14ac:dyDescent="0.2">
      <c r="C28" s="286" t="s">
        <v>266</v>
      </c>
      <c r="D28" s="286" t="s">
        <v>193</v>
      </c>
      <c r="E28" s="288" t="s">
        <v>190</v>
      </c>
      <c r="F28" s="298">
        <v>6.9999999999999979E-2</v>
      </c>
      <c r="G28" s="294">
        <v>0.06</v>
      </c>
      <c r="H28" s="294">
        <v>0.06</v>
      </c>
      <c r="I28" s="295">
        <v>6.4887449145317078E-2</v>
      </c>
      <c r="J28" s="592" t="s">
        <v>277</v>
      </c>
      <c r="K28" s="526">
        <v>6.2507480382919312E-2</v>
      </c>
      <c r="L28" s="297"/>
    </row>
    <row r="29" spans="3:15" x14ac:dyDescent="0.2">
      <c r="C29" s="286" t="s">
        <v>266</v>
      </c>
      <c r="D29" s="286" t="s">
        <v>193</v>
      </c>
      <c r="E29" s="288" t="s">
        <v>191</v>
      </c>
      <c r="F29" s="298">
        <v>0.03</v>
      </c>
      <c r="G29" s="294">
        <v>4.9999999999999989E-2</v>
      </c>
      <c r="H29" s="294">
        <v>4.9999999999999989E-2</v>
      </c>
      <c r="I29" s="295">
        <v>4.8116836696863174E-2</v>
      </c>
      <c r="J29" s="592" t="s">
        <v>277</v>
      </c>
      <c r="K29" s="526">
        <v>3.6659620702266693E-2</v>
      </c>
      <c r="L29" s="297"/>
    </row>
    <row r="30" spans="3:15" x14ac:dyDescent="0.2">
      <c r="C30" s="286" t="s">
        <v>266</v>
      </c>
      <c r="D30" s="286" t="s">
        <v>193</v>
      </c>
      <c r="E30" s="288" t="s">
        <v>338</v>
      </c>
      <c r="F30" s="298">
        <v>0.2</v>
      </c>
      <c r="G30" s="294">
        <v>0.2</v>
      </c>
      <c r="H30" s="294">
        <v>0.2</v>
      </c>
      <c r="I30" s="295">
        <v>0.25866445899009705</v>
      </c>
      <c r="J30" s="592" t="s">
        <v>277</v>
      </c>
      <c r="K30" s="526">
        <v>0.24836923182010651</v>
      </c>
      <c r="L30" s="297"/>
    </row>
    <row r="31" spans="3:15" ht="15" x14ac:dyDescent="0.2">
      <c r="C31" s="286" t="s">
        <v>266</v>
      </c>
      <c r="D31" s="286" t="s">
        <v>193</v>
      </c>
      <c r="E31" s="288" t="s">
        <v>74</v>
      </c>
      <c r="F31" s="299">
        <v>873</v>
      </c>
      <c r="G31" s="300">
        <v>1523</v>
      </c>
      <c r="H31" s="300">
        <v>2109</v>
      </c>
      <c r="I31" s="301">
        <v>2889</v>
      </c>
      <c r="J31" s="592" t="s">
        <v>277</v>
      </c>
      <c r="K31" s="41">
        <v>1494</v>
      </c>
      <c r="L31" s="297"/>
      <c r="N31" s="332"/>
      <c r="O31" s="332"/>
    </row>
    <row r="32" spans="3:15" x14ac:dyDescent="0.2">
      <c r="E32" s="288"/>
      <c r="F32" s="298"/>
      <c r="G32" s="294"/>
      <c r="H32" s="294"/>
      <c r="I32" s="295"/>
      <c r="J32" s="592"/>
      <c r="K32" s="303"/>
      <c r="L32" s="297"/>
    </row>
    <row r="33" spans="3:15" ht="15" x14ac:dyDescent="0.2">
      <c r="C33" s="286" t="s">
        <v>94</v>
      </c>
      <c r="D33" s="286" t="s">
        <v>73</v>
      </c>
      <c r="E33" s="288" t="s">
        <v>186</v>
      </c>
      <c r="F33" s="298">
        <v>0.03</v>
      </c>
      <c r="G33" s="294">
        <v>0.04</v>
      </c>
      <c r="H33" s="294">
        <v>0.06</v>
      </c>
      <c r="I33" s="295">
        <v>5.6555386632680893E-2</v>
      </c>
      <c r="J33" s="592" t="s">
        <v>277</v>
      </c>
      <c r="K33" s="527">
        <v>7.1045733988285065E-2</v>
      </c>
      <c r="L33" s="297"/>
      <c r="N33" s="332"/>
      <c r="O33" s="332"/>
    </row>
    <row r="34" spans="3:15" x14ac:dyDescent="0.2">
      <c r="C34" s="286" t="s">
        <v>94</v>
      </c>
      <c r="D34" s="286" t="s">
        <v>73</v>
      </c>
      <c r="E34" s="288" t="s">
        <v>187</v>
      </c>
      <c r="F34" s="298">
        <v>3.9999999999999925E-2</v>
      </c>
      <c r="G34" s="294">
        <v>2.9999999999999916E-2</v>
      </c>
      <c r="H34" s="294">
        <v>1.9999999999999907E-2</v>
      </c>
      <c r="I34" s="295">
        <v>4.5396503992378712E-3</v>
      </c>
      <c r="J34" s="592" t="s">
        <v>277</v>
      </c>
      <c r="K34" s="527">
        <v>2.9975119978189468E-2</v>
      </c>
      <c r="L34" s="297"/>
    </row>
    <row r="35" spans="3:15" x14ac:dyDescent="0.2">
      <c r="C35" s="286" t="s">
        <v>94</v>
      </c>
      <c r="D35" s="286" t="s">
        <v>73</v>
      </c>
      <c r="E35" s="288" t="s">
        <v>188</v>
      </c>
      <c r="F35" s="298">
        <v>0.1100000000000001</v>
      </c>
      <c r="G35" s="294">
        <v>0.10000000000000009</v>
      </c>
      <c r="H35" s="294">
        <v>0.13</v>
      </c>
      <c r="I35" s="295">
        <v>7.6557621359825134E-2</v>
      </c>
      <c r="J35" s="592" t="s">
        <v>277</v>
      </c>
      <c r="K35" s="527">
        <v>7.8832976520061493E-2</v>
      </c>
      <c r="L35" s="297"/>
    </row>
    <row r="36" spans="3:15" x14ac:dyDescent="0.2">
      <c r="C36" s="286" t="s">
        <v>94</v>
      </c>
      <c r="D36" s="286" t="s">
        <v>73</v>
      </c>
      <c r="E36" s="288" t="s">
        <v>189</v>
      </c>
      <c r="F36" s="298">
        <v>0.51</v>
      </c>
      <c r="G36" s="294">
        <v>0.48999999999999994</v>
      </c>
      <c r="H36" s="294">
        <v>0.47000000000000003</v>
      </c>
      <c r="I36" s="295">
        <v>0.44763457775115967</v>
      </c>
      <c r="J36" s="592" t="s">
        <v>277</v>
      </c>
      <c r="K36" s="527">
        <v>0.46442404389381409</v>
      </c>
      <c r="L36" s="297"/>
    </row>
    <row r="37" spans="3:15" x14ac:dyDescent="0.2">
      <c r="C37" s="286" t="s">
        <v>94</v>
      </c>
      <c r="D37" s="286" t="s">
        <v>73</v>
      </c>
      <c r="E37" s="288" t="s">
        <v>190</v>
      </c>
      <c r="F37" s="298">
        <v>2.0000000000000018E-2</v>
      </c>
      <c r="G37" s="294">
        <v>5.0000000000000044E-2</v>
      </c>
      <c r="H37" s="294">
        <v>3.999999999999998E-2</v>
      </c>
      <c r="I37" s="295">
        <v>4.2133834213018417E-2</v>
      </c>
      <c r="J37" s="592" t="s">
        <v>277</v>
      </c>
      <c r="K37" s="527">
        <v>3.4443221986293793E-2</v>
      </c>
      <c r="L37" s="297"/>
    </row>
    <row r="38" spans="3:15" x14ac:dyDescent="0.2">
      <c r="C38" s="286" t="s">
        <v>94</v>
      </c>
      <c r="D38" s="286" t="s">
        <v>73</v>
      </c>
      <c r="E38" s="288" t="s">
        <v>191</v>
      </c>
      <c r="F38" s="298">
        <v>3.999999999999998E-2</v>
      </c>
      <c r="G38" s="294">
        <v>3.999999999999998E-2</v>
      </c>
      <c r="H38" s="294">
        <v>4.0000000000000036E-2</v>
      </c>
      <c r="I38" s="295">
        <v>8.4822088479995728E-2</v>
      </c>
      <c r="J38" s="592" t="s">
        <v>277</v>
      </c>
      <c r="K38" s="527">
        <v>4.9773033708333969E-2</v>
      </c>
      <c r="L38" s="297"/>
    </row>
    <row r="39" spans="3:15" x14ac:dyDescent="0.2">
      <c r="C39" s="286" t="s">
        <v>94</v>
      </c>
      <c r="D39" s="286" t="s">
        <v>73</v>
      </c>
      <c r="E39" s="288" t="s">
        <v>338</v>
      </c>
      <c r="F39" s="298">
        <v>0.25</v>
      </c>
      <c r="G39" s="294">
        <v>0.25</v>
      </c>
      <c r="H39" s="294">
        <v>0.24</v>
      </c>
      <c r="I39" s="295">
        <v>0.28775683045387268</v>
      </c>
      <c r="J39" s="592" t="s">
        <v>277</v>
      </c>
      <c r="K39" s="527">
        <v>0.27150589227676392</v>
      </c>
      <c r="L39" s="297"/>
    </row>
    <row r="40" spans="3:15" x14ac:dyDescent="0.2">
      <c r="C40" s="286" t="s">
        <v>94</v>
      </c>
      <c r="D40" s="286" t="s">
        <v>73</v>
      </c>
      <c r="E40" s="288" t="s">
        <v>74</v>
      </c>
      <c r="F40" s="299">
        <v>408</v>
      </c>
      <c r="G40" s="300">
        <v>311</v>
      </c>
      <c r="H40" s="300">
        <v>445</v>
      </c>
      <c r="I40" s="301">
        <v>231</v>
      </c>
      <c r="J40" s="592" t="s">
        <v>277</v>
      </c>
      <c r="K40" s="41">
        <v>89</v>
      </c>
      <c r="L40" s="297"/>
    </row>
    <row r="41" spans="3:15" x14ac:dyDescent="0.2">
      <c r="E41" s="288"/>
      <c r="F41" s="298"/>
      <c r="G41" s="294"/>
      <c r="H41" s="294"/>
      <c r="I41" s="295"/>
      <c r="J41" s="592"/>
      <c r="K41" s="303"/>
      <c r="L41" s="297"/>
    </row>
    <row r="42" spans="3:15" ht="15" x14ac:dyDescent="0.2">
      <c r="C42" s="286" t="s">
        <v>94</v>
      </c>
      <c r="D42" s="286" t="s">
        <v>192</v>
      </c>
      <c r="E42" s="288" t="s">
        <v>186</v>
      </c>
      <c r="F42" s="298">
        <v>0.01</v>
      </c>
      <c r="G42" s="294">
        <v>0</v>
      </c>
      <c r="H42" s="294">
        <v>0</v>
      </c>
      <c r="I42" s="295">
        <v>0</v>
      </c>
      <c r="J42" s="592" t="s">
        <v>277</v>
      </c>
      <c r="K42" s="528">
        <v>0</v>
      </c>
      <c r="L42" s="297"/>
      <c r="N42" s="332"/>
      <c r="O42" s="332"/>
    </row>
    <row r="43" spans="3:15" x14ac:dyDescent="0.2">
      <c r="C43" s="286" t="s">
        <v>94</v>
      </c>
      <c r="D43" s="286" t="s">
        <v>192</v>
      </c>
      <c r="E43" s="288" t="s">
        <v>187</v>
      </c>
      <c r="F43" s="298">
        <v>0</v>
      </c>
      <c r="G43" s="294">
        <v>0</v>
      </c>
      <c r="H43" s="294">
        <v>0</v>
      </c>
      <c r="I43" s="295">
        <v>0</v>
      </c>
      <c r="J43" s="592" t="s">
        <v>277</v>
      </c>
      <c r="K43" s="528">
        <v>0</v>
      </c>
      <c r="L43" s="297"/>
    </row>
    <row r="44" spans="3:15" x14ac:dyDescent="0.2">
      <c r="C44" s="286" t="s">
        <v>94</v>
      </c>
      <c r="D44" s="286" t="s">
        <v>192</v>
      </c>
      <c r="E44" s="288" t="s">
        <v>188</v>
      </c>
      <c r="F44" s="298">
        <v>0</v>
      </c>
      <c r="G44" s="294">
        <v>0</v>
      </c>
      <c r="H44" s="294">
        <v>0</v>
      </c>
      <c r="I44" s="295">
        <v>0</v>
      </c>
      <c r="J44" s="592" t="s">
        <v>277</v>
      </c>
      <c r="K44" s="528">
        <v>0</v>
      </c>
      <c r="L44" s="297"/>
    </row>
    <row r="45" spans="3:15" x14ac:dyDescent="0.2">
      <c r="C45" s="286" t="s">
        <v>94</v>
      </c>
      <c r="D45" s="286" t="s">
        <v>192</v>
      </c>
      <c r="E45" s="288" t="s">
        <v>189</v>
      </c>
      <c r="F45" s="298">
        <v>2.0000000000000018E-2</v>
      </c>
      <c r="G45" s="294">
        <v>1.0000000000000009E-2</v>
      </c>
      <c r="H45" s="294">
        <v>4.0000000000000036E-2</v>
      </c>
      <c r="I45" s="295">
        <v>7.672920823097229E-2</v>
      </c>
      <c r="J45" s="592" t="s">
        <v>277</v>
      </c>
      <c r="K45" s="528">
        <v>0</v>
      </c>
      <c r="L45" s="297"/>
    </row>
    <row r="46" spans="3:15" x14ac:dyDescent="0.2">
      <c r="C46" s="286" t="s">
        <v>94</v>
      </c>
      <c r="D46" s="286" t="s">
        <v>192</v>
      </c>
      <c r="E46" s="288" t="s">
        <v>190</v>
      </c>
      <c r="F46" s="298">
        <v>0</v>
      </c>
      <c r="G46" s="294">
        <v>0</v>
      </c>
      <c r="H46" s="294">
        <v>2.0000000000000018E-2</v>
      </c>
      <c r="I46" s="295">
        <v>4.1666768491268158E-2</v>
      </c>
      <c r="J46" s="592" t="s">
        <v>277</v>
      </c>
      <c r="K46" s="528">
        <v>0</v>
      </c>
      <c r="L46" s="297"/>
    </row>
    <row r="47" spans="3:15" x14ac:dyDescent="0.2">
      <c r="C47" s="286" t="s">
        <v>94</v>
      </c>
      <c r="D47" s="286" t="s">
        <v>192</v>
      </c>
      <c r="E47" s="288" t="s">
        <v>191</v>
      </c>
      <c r="F47" s="298">
        <v>0</v>
      </c>
      <c r="G47" s="294">
        <v>0</v>
      </c>
      <c r="H47" s="294">
        <v>0</v>
      </c>
      <c r="I47" s="295">
        <v>0</v>
      </c>
      <c r="J47" s="592" t="s">
        <v>277</v>
      </c>
      <c r="K47" s="528">
        <v>1.155193615704775E-2</v>
      </c>
      <c r="L47" s="297"/>
    </row>
    <row r="48" spans="3:15" x14ac:dyDescent="0.2">
      <c r="C48" s="286" t="s">
        <v>94</v>
      </c>
      <c r="D48" s="286" t="s">
        <v>192</v>
      </c>
      <c r="E48" s="288" t="s">
        <v>338</v>
      </c>
      <c r="F48" s="298">
        <v>0.97</v>
      </c>
      <c r="G48" s="294">
        <v>0.99</v>
      </c>
      <c r="H48" s="294">
        <v>0.94</v>
      </c>
      <c r="I48" s="295">
        <v>0.88160405308008194</v>
      </c>
      <c r="J48" s="592" t="s">
        <v>277</v>
      </c>
      <c r="K48" s="528">
        <v>0.98844808340072632</v>
      </c>
      <c r="L48" s="297"/>
    </row>
    <row r="49" spans="3:15" x14ac:dyDescent="0.2">
      <c r="C49" s="286" t="s">
        <v>94</v>
      </c>
      <c r="D49" s="286" t="s">
        <v>192</v>
      </c>
      <c r="E49" s="288" t="s">
        <v>74</v>
      </c>
      <c r="F49" s="299">
        <v>100</v>
      </c>
      <c r="G49" s="300">
        <v>73</v>
      </c>
      <c r="H49" s="300">
        <v>104</v>
      </c>
      <c r="I49" s="301">
        <v>66</v>
      </c>
      <c r="J49" s="592" t="s">
        <v>277</v>
      </c>
      <c r="K49" s="41">
        <v>89</v>
      </c>
      <c r="L49" s="297"/>
    </row>
    <row r="50" spans="3:15" x14ac:dyDescent="0.2">
      <c r="E50" s="288"/>
      <c r="F50" s="298"/>
      <c r="G50" s="294"/>
      <c r="H50" s="294"/>
      <c r="I50" s="295"/>
      <c r="J50" s="592"/>
      <c r="K50" s="303"/>
      <c r="L50" s="297"/>
    </row>
    <row r="51" spans="3:15" ht="15" x14ac:dyDescent="0.2">
      <c r="C51" s="286" t="s">
        <v>94</v>
      </c>
      <c r="D51" s="286" t="s">
        <v>193</v>
      </c>
      <c r="E51" s="288" t="s">
        <v>186</v>
      </c>
      <c r="F51" s="298">
        <v>0.03</v>
      </c>
      <c r="G51" s="294">
        <v>0.04</v>
      </c>
      <c r="H51" s="294">
        <v>0.06</v>
      </c>
      <c r="I51" s="295">
        <v>6.3536666333675385E-2</v>
      </c>
      <c r="J51" s="592" t="s">
        <v>277</v>
      </c>
      <c r="K51" s="529">
        <v>8.0613963305950165E-2</v>
      </c>
      <c r="L51" s="297"/>
      <c r="N51" s="332"/>
      <c r="O51" s="332"/>
    </row>
    <row r="52" spans="3:15" x14ac:dyDescent="0.2">
      <c r="C52" s="286" t="s">
        <v>94</v>
      </c>
      <c r="D52" s="286" t="s">
        <v>193</v>
      </c>
      <c r="E52" s="288" t="s">
        <v>187</v>
      </c>
      <c r="F52" s="298">
        <v>3.9999999999999925E-2</v>
      </c>
      <c r="G52" s="294">
        <v>3.9999999999999925E-2</v>
      </c>
      <c r="H52" s="294">
        <v>2.9999999999999916E-2</v>
      </c>
      <c r="I52" s="295">
        <v>5.1000318489968777E-3</v>
      </c>
      <c r="J52" s="592" t="s">
        <v>277</v>
      </c>
      <c r="K52" s="529">
        <v>3.3616025000810623E-2</v>
      </c>
      <c r="L52" s="297"/>
    </row>
    <row r="53" spans="3:15" x14ac:dyDescent="0.2">
      <c r="C53" s="286" t="s">
        <v>94</v>
      </c>
      <c r="D53" s="286" t="s">
        <v>193</v>
      </c>
      <c r="E53" s="288" t="s">
        <v>188</v>
      </c>
      <c r="F53" s="298">
        <v>0.12</v>
      </c>
      <c r="G53" s="294">
        <v>0.10000000000000009</v>
      </c>
      <c r="H53" s="294">
        <v>0.14000000000000001</v>
      </c>
      <c r="I53" s="295">
        <v>8.6008012294769287E-2</v>
      </c>
      <c r="J53" s="592" t="s">
        <v>277</v>
      </c>
      <c r="K53" s="529">
        <v>9.0055599808692932E-2</v>
      </c>
      <c r="L53" s="297"/>
    </row>
    <row r="54" spans="3:15" x14ac:dyDescent="0.2">
      <c r="C54" s="286" t="s">
        <v>94</v>
      </c>
      <c r="D54" s="286" t="s">
        <v>193</v>
      </c>
      <c r="E54" s="288" t="s">
        <v>189</v>
      </c>
      <c r="F54" s="298">
        <v>0.54</v>
      </c>
      <c r="G54" s="294">
        <v>0.52</v>
      </c>
      <c r="H54" s="294">
        <v>0.49</v>
      </c>
      <c r="I54" s="295">
        <v>0.49341970682144165</v>
      </c>
      <c r="J54" s="592" t="s">
        <v>277</v>
      </c>
      <c r="K54" s="529">
        <v>0.52044069766998291</v>
      </c>
      <c r="L54" s="297"/>
    </row>
    <row r="55" spans="3:15" x14ac:dyDescent="0.2">
      <c r="C55" s="286" t="s">
        <v>94</v>
      </c>
      <c r="D55" s="286" t="s">
        <v>193</v>
      </c>
      <c r="E55" s="288" t="s">
        <v>190</v>
      </c>
      <c r="F55" s="298">
        <v>3.0000000000000027E-2</v>
      </c>
      <c r="G55" s="294">
        <v>0.06</v>
      </c>
      <c r="H55" s="294">
        <v>4.0000000000000036E-2</v>
      </c>
      <c r="I55" s="295">
        <v>4.2191486805677414E-2</v>
      </c>
      <c r="J55" s="592" t="s">
        <v>277</v>
      </c>
      <c r="K55" s="529">
        <v>4.1228741407394409E-2</v>
      </c>
      <c r="L55" s="297"/>
    </row>
    <row r="56" spans="3:15" x14ac:dyDescent="0.2">
      <c r="C56" s="286" t="s">
        <v>94</v>
      </c>
      <c r="D56" s="286" t="s">
        <v>193</v>
      </c>
      <c r="E56" s="288" t="s">
        <v>191</v>
      </c>
      <c r="F56" s="298">
        <v>3.999999999999998E-2</v>
      </c>
      <c r="G56" s="294">
        <v>3.999999999999998E-2</v>
      </c>
      <c r="H56" s="294">
        <v>3.999999999999998E-2</v>
      </c>
      <c r="I56" s="295">
        <v>8.3381719887256622E-2</v>
      </c>
      <c r="J56" s="592" t="s">
        <v>277</v>
      </c>
      <c r="K56" s="529">
        <v>5.7968024164438248E-2</v>
      </c>
      <c r="L56" s="297"/>
    </row>
    <row r="57" spans="3:15" x14ac:dyDescent="0.2">
      <c r="C57" s="286" t="s">
        <v>94</v>
      </c>
      <c r="D57" s="286" t="s">
        <v>193</v>
      </c>
      <c r="E57" s="288" t="s">
        <v>338</v>
      </c>
      <c r="F57" s="298">
        <v>0.2</v>
      </c>
      <c r="G57" s="294">
        <v>0.2</v>
      </c>
      <c r="H57" s="294">
        <v>0.2</v>
      </c>
      <c r="I57" s="295">
        <v>0.22636236250400543</v>
      </c>
      <c r="J57" s="592" t="s">
        <v>277</v>
      </c>
      <c r="K57" s="529">
        <v>0.1935221403837204</v>
      </c>
      <c r="L57" s="297"/>
    </row>
    <row r="58" spans="3:15" x14ac:dyDescent="0.2">
      <c r="C58" s="286" t="s">
        <v>94</v>
      </c>
      <c r="D58" s="286" t="s">
        <v>193</v>
      </c>
      <c r="E58" s="288" t="s">
        <v>74</v>
      </c>
      <c r="F58" s="299">
        <v>308</v>
      </c>
      <c r="G58" s="300">
        <v>238</v>
      </c>
      <c r="H58" s="300">
        <v>341</v>
      </c>
      <c r="I58" s="301">
        <v>165</v>
      </c>
      <c r="J58" s="592" t="s">
        <v>277</v>
      </c>
      <c r="K58" s="41">
        <v>86</v>
      </c>
      <c r="L58" s="297"/>
    </row>
    <row r="59" spans="3:15" x14ac:dyDescent="0.2">
      <c r="E59" s="288"/>
      <c r="F59" s="298"/>
      <c r="G59" s="294"/>
      <c r="H59" s="294"/>
      <c r="I59" s="295"/>
      <c r="J59" s="592"/>
      <c r="K59" s="303"/>
      <c r="L59" s="297"/>
    </row>
    <row r="60" spans="3:15" ht="15" x14ac:dyDescent="0.2">
      <c r="C60" s="286" t="s">
        <v>68</v>
      </c>
      <c r="D60" s="286" t="s">
        <v>73</v>
      </c>
      <c r="E60" s="288" t="s">
        <v>186</v>
      </c>
      <c r="F60" s="298">
        <v>0.04</v>
      </c>
      <c r="G60" s="294">
        <v>0.05</v>
      </c>
      <c r="H60" s="294">
        <v>0.06</v>
      </c>
      <c r="I60" s="295">
        <v>5.9358332306146622E-2</v>
      </c>
      <c r="J60" s="592" t="s">
        <v>277</v>
      </c>
      <c r="K60" s="530">
        <v>4.4836714863777161E-2</v>
      </c>
      <c r="L60" s="297"/>
      <c r="N60" s="332"/>
      <c r="O60" s="332"/>
    </row>
    <row r="61" spans="3:15" x14ac:dyDescent="0.2">
      <c r="C61" s="286" t="s">
        <v>68</v>
      </c>
      <c r="D61" s="286" t="s">
        <v>73</v>
      </c>
      <c r="E61" s="288" t="s">
        <v>187</v>
      </c>
      <c r="F61" s="298">
        <v>2.0000000000000018E-2</v>
      </c>
      <c r="G61" s="294">
        <v>3.9999999999999925E-2</v>
      </c>
      <c r="H61" s="294">
        <v>1.9999999999999907E-2</v>
      </c>
      <c r="I61" s="295">
        <v>2.0371811464428902E-2</v>
      </c>
      <c r="J61" s="592" t="s">
        <v>277</v>
      </c>
      <c r="K61" s="530">
        <v>1.255028136074543E-2</v>
      </c>
      <c r="L61" s="297"/>
    </row>
    <row r="62" spans="3:15" x14ac:dyDescent="0.2">
      <c r="C62" s="286" t="s">
        <v>68</v>
      </c>
      <c r="D62" s="286" t="s">
        <v>73</v>
      </c>
      <c r="E62" s="288" t="s">
        <v>188</v>
      </c>
      <c r="F62" s="298">
        <v>0.12</v>
      </c>
      <c r="G62" s="294">
        <v>9.9999999999999978E-2</v>
      </c>
      <c r="H62" s="294">
        <v>0.10000000000000009</v>
      </c>
      <c r="I62" s="295">
        <v>0.10442870855331421</v>
      </c>
      <c r="J62" s="592" t="s">
        <v>277</v>
      </c>
      <c r="K62" s="530">
        <v>8.305814117193222E-2</v>
      </c>
      <c r="L62" s="297"/>
    </row>
    <row r="63" spans="3:15" x14ac:dyDescent="0.2">
      <c r="C63" s="286" t="s">
        <v>68</v>
      </c>
      <c r="D63" s="286" t="s">
        <v>73</v>
      </c>
      <c r="E63" s="288" t="s">
        <v>189</v>
      </c>
      <c r="F63" s="298">
        <v>0.41</v>
      </c>
      <c r="G63" s="294">
        <v>0.39000000000000007</v>
      </c>
      <c r="H63" s="294">
        <v>0.39999999999999997</v>
      </c>
      <c r="I63" s="295">
        <v>0.37107396125793457</v>
      </c>
      <c r="J63" s="592" t="s">
        <v>277</v>
      </c>
      <c r="K63" s="530">
        <v>0.36536130309104919</v>
      </c>
      <c r="L63" s="297"/>
    </row>
    <row r="64" spans="3:15" x14ac:dyDescent="0.2">
      <c r="C64" s="286" t="s">
        <v>68</v>
      </c>
      <c r="D64" s="286" t="s">
        <v>73</v>
      </c>
      <c r="E64" s="288" t="s">
        <v>190</v>
      </c>
      <c r="F64" s="298">
        <v>0.06</v>
      </c>
      <c r="G64" s="294">
        <v>4.9999999999999989E-2</v>
      </c>
      <c r="H64" s="294">
        <v>4.9999999999999989E-2</v>
      </c>
      <c r="I64" s="295">
        <v>5.5339749902486801E-2</v>
      </c>
      <c r="J64" s="592" t="s">
        <v>277</v>
      </c>
      <c r="K64" s="530">
        <v>4.5859143137931817E-2</v>
      </c>
      <c r="L64" s="297"/>
    </row>
    <row r="65" spans="3:15" x14ac:dyDescent="0.2">
      <c r="C65" s="286" t="s">
        <v>68</v>
      </c>
      <c r="D65" s="286" t="s">
        <v>73</v>
      </c>
      <c r="E65" s="288" t="s">
        <v>191</v>
      </c>
      <c r="F65" s="298">
        <v>2.9999999999999971E-2</v>
      </c>
      <c r="G65" s="294">
        <v>3.999999999999998E-2</v>
      </c>
      <c r="H65" s="294">
        <v>4.9999999999999989E-2</v>
      </c>
      <c r="I65" s="295">
        <v>4.8686593770980835E-2</v>
      </c>
      <c r="J65" s="592" t="s">
        <v>277</v>
      </c>
      <c r="K65" s="530">
        <v>3.2822802662849433E-2</v>
      </c>
      <c r="L65" s="297"/>
    </row>
    <row r="66" spans="3:15" x14ac:dyDescent="0.2">
      <c r="C66" s="286" t="s">
        <v>68</v>
      </c>
      <c r="D66" s="286" t="s">
        <v>73</v>
      </c>
      <c r="E66" s="288" t="s">
        <v>338</v>
      </c>
      <c r="F66" s="298">
        <v>0.32</v>
      </c>
      <c r="G66" s="294">
        <v>0.33</v>
      </c>
      <c r="H66" s="294">
        <v>0.32</v>
      </c>
      <c r="I66" s="295">
        <v>0.34074082970619202</v>
      </c>
      <c r="J66" s="592" t="s">
        <v>277</v>
      </c>
      <c r="K66" s="530">
        <v>0.41551163792610168</v>
      </c>
      <c r="L66" s="297"/>
    </row>
    <row r="67" spans="3:15" x14ac:dyDescent="0.2">
      <c r="C67" s="286" t="s">
        <v>68</v>
      </c>
      <c r="D67" s="286" t="s">
        <v>73</v>
      </c>
      <c r="E67" s="288" t="s">
        <v>74</v>
      </c>
      <c r="F67" s="299">
        <v>1624</v>
      </c>
      <c r="G67" s="300">
        <v>2579</v>
      </c>
      <c r="H67" s="300">
        <v>3640</v>
      </c>
      <c r="I67" s="301">
        <v>4249</v>
      </c>
      <c r="J67" s="592" t="s">
        <v>277</v>
      </c>
      <c r="K67" s="41">
        <v>1637</v>
      </c>
      <c r="L67" s="297"/>
    </row>
    <row r="68" spans="3:15" x14ac:dyDescent="0.2">
      <c r="E68" s="288"/>
      <c r="F68" s="298"/>
      <c r="G68" s="294"/>
      <c r="H68" s="294"/>
      <c r="I68" s="295"/>
      <c r="J68" s="592"/>
      <c r="K68" s="303"/>
      <c r="L68" s="297"/>
    </row>
    <row r="69" spans="3:15" ht="15" x14ac:dyDescent="0.2">
      <c r="C69" s="286" t="s">
        <v>68</v>
      </c>
      <c r="D69" s="286" t="s">
        <v>192</v>
      </c>
      <c r="E69" s="288" t="s">
        <v>186</v>
      </c>
      <c r="F69" s="298">
        <v>0.01</v>
      </c>
      <c r="G69" s="294">
        <v>0</v>
      </c>
      <c r="H69" s="294">
        <v>0.01</v>
      </c>
      <c r="I69" s="295">
        <v>1.318854745477438E-2</v>
      </c>
      <c r="J69" s="592" t="s">
        <v>277</v>
      </c>
      <c r="K69" s="531">
        <v>6.5080169588327408E-3</v>
      </c>
      <c r="L69" s="297"/>
      <c r="N69" s="332"/>
      <c r="O69" s="332"/>
    </row>
    <row r="70" spans="3:15" x14ac:dyDescent="0.2">
      <c r="C70" s="286" t="s">
        <v>68</v>
      </c>
      <c r="D70" s="286" t="s">
        <v>192</v>
      </c>
      <c r="E70" s="288" t="s">
        <v>187</v>
      </c>
      <c r="F70" s="298">
        <v>0</v>
      </c>
      <c r="G70" s="294">
        <v>0</v>
      </c>
      <c r="H70" s="294">
        <v>0</v>
      </c>
      <c r="I70" s="295">
        <v>0</v>
      </c>
      <c r="J70" s="592" t="s">
        <v>277</v>
      </c>
      <c r="K70" s="531">
        <v>1.293384586460888E-3</v>
      </c>
      <c r="L70" s="297"/>
    </row>
    <row r="71" spans="3:15" x14ac:dyDescent="0.2">
      <c r="C71" s="286" t="s">
        <v>68</v>
      </c>
      <c r="D71" s="286" t="s">
        <v>192</v>
      </c>
      <c r="E71" s="288" t="s">
        <v>188</v>
      </c>
      <c r="F71" s="298">
        <v>0</v>
      </c>
      <c r="G71" s="294">
        <v>0</v>
      </c>
      <c r="H71" s="294">
        <v>0</v>
      </c>
      <c r="I71" s="295">
        <v>1.1237730504944921E-3</v>
      </c>
      <c r="J71" s="592" t="s">
        <v>277</v>
      </c>
      <c r="K71" s="531">
        <v>0</v>
      </c>
      <c r="L71" s="297"/>
    </row>
    <row r="72" spans="3:15" x14ac:dyDescent="0.2">
      <c r="C72" s="286" t="s">
        <v>68</v>
      </c>
      <c r="D72" s="286" t="s">
        <v>192</v>
      </c>
      <c r="E72" s="288" t="s">
        <v>189</v>
      </c>
      <c r="F72" s="298">
        <v>3.0000000000000027E-2</v>
      </c>
      <c r="G72" s="294">
        <v>2.0000000000000018E-2</v>
      </c>
      <c r="H72" s="294">
        <v>3.0000000000000027E-2</v>
      </c>
      <c r="I72" s="295">
        <v>2.0868357270956039E-2</v>
      </c>
      <c r="J72" s="592" t="s">
        <v>277</v>
      </c>
      <c r="K72" s="531">
        <v>3.2635834068059921E-2</v>
      </c>
      <c r="L72" s="297"/>
    </row>
    <row r="73" spans="3:15" x14ac:dyDescent="0.2">
      <c r="C73" s="286" t="s">
        <v>68</v>
      </c>
      <c r="D73" s="286" t="s">
        <v>192</v>
      </c>
      <c r="E73" s="288" t="s">
        <v>190</v>
      </c>
      <c r="F73" s="298">
        <v>2.0000000000000018E-2</v>
      </c>
      <c r="G73" s="294">
        <v>1.0000000000000009E-2</v>
      </c>
      <c r="H73" s="294">
        <v>1.0000000000000009E-2</v>
      </c>
      <c r="I73" s="295">
        <v>6.6475230269134045E-3</v>
      </c>
      <c r="J73" s="592" t="s">
        <v>277</v>
      </c>
      <c r="K73" s="531">
        <v>9.3586742877960205E-3</v>
      </c>
      <c r="L73" s="297"/>
    </row>
    <row r="74" spans="3:15" x14ac:dyDescent="0.2">
      <c r="C74" s="286" t="s">
        <v>68</v>
      </c>
      <c r="D74" s="286" t="s">
        <v>192</v>
      </c>
      <c r="E74" s="288" t="s">
        <v>191</v>
      </c>
      <c r="F74" s="298">
        <v>9.9999999999998979E-3</v>
      </c>
      <c r="G74" s="294">
        <v>1.0000000000000009E-2</v>
      </c>
      <c r="H74" s="294">
        <v>1.0000000000000009E-2</v>
      </c>
      <c r="I74" s="295">
        <v>2.5785095989704132E-2</v>
      </c>
      <c r="J74" s="592" t="s">
        <v>277</v>
      </c>
      <c r="K74" s="531">
        <v>2.144812606275082E-2</v>
      </c>
      <c r="L74" s="297"/>
    </row>
    <row r="75" spans="3:15" x14ac:dyDescent="0.2">
      <c r="C75" s="286" t="s">
        <v>68</v>
      </c>
      <c r="D75" s="286" t="s">
        <v>192</v>
      </c>
      <c r="E75" s="288" t="s">
        <v>338</v>
      </c>
      <c r="F75" s="298">
        <v>0.93</v>
      </c>
      <c r="G75" s="294">
        <v>0.95</v>
      </c>
      <c r="H75" s="294">
        <v>0.94</v>
      </c>
      <c r="I75" s="295">
        <v>0.93238669633865356</v>
      </c>
      <c r="J75" s="592" t="s">
        <v>277</v>
      </c>
      <c r="K75" s="531">
        <v>0.92875593900680542</v>
      </c>
      <c r="L75" s="297"/>
    </row>
    <row r="76" spans="3:15" x14ac:dyDescent="0.2">
      <c r="C76" s="286" t="s">
        <v>68</v>
      </c>
      <c r="D76" s="286" t="s">
        <v>192</v>
      </c>
      <c r="E76" s="288" t="s">
        <v>74</v>
      </c>
      <c r="F76" s="299">
        <v>443</v>
      </c>
      <c r="G76" s="300">
        <v>818</v>
      </c>
      <c r="H76" s="300">
        <v>1190</v>
      </c>
      <c r="I76" s="301">
        <v>1195</v>
      </c>
      <c r="J76" s="592" t="s">
        <v>277</v>
      </c>
      <c r="K76" s="41">
        <v>1603</v>
      </c>
      <c r="L76" s="297"/>
    </row>
    <row r="77" spans="3:15" x14ac:dyDescent="0.2">
      <c r="E77" s="288"/>
      <c r="F77" s="298"/>
      <c r="G77" s="294"/>
      <c r="H77" s="294"/>
      <c r="I77" s="295"/>
      <c r="J77" s="592"/>
      <c r="K77" s="303"/>
      <c r="L77" s="297"/>
    </row>
    <row r="78" spans="3:15" ht="15" x14ac:dyDescent="0.2">
      <c r="C78" s="286" t="s">
        <v>68</v>
      </c>
      <c r="D78" s="286" t="s">
        <v>193</v>
      </c>
      <c r="E78" s="288" t="s">
        <v>186</v>
      </c>
      <c r="F78" s="298">
        <v>0.04</v>
      </c>
      <c r="G78" s="294">
        <v>0.06</v>
      </c>
      <c r="H78" s="294">
        <v>0.08</v>
      </c>
      <c r="I78" s="295">
        <v>6.6040918231010437E-2</v>
      </c>
      <c r="J78" s="592" t="s">
        <v>277</v>
      </c>
      <c r="K78" s="532">
        <v>5.5704627186059952E-2</v>
      </c>
      <c r="L78" s="297"/>
      <c r="N78" s="332"/>
      <c r="O78" s="332"/>
    </row>
    <row r="79" spans="3:15" x14ac:dyDescent="0.2">
      <c r="C79" s="286" t="s">
        <v>68</v>
      </c>
      <c r="D79" s="286" t="s">
        <v>193</v>
      </c>
      <c r="E79" s="288" t="s">
        <v>187</v>
      </c>
      <c r="F79" s="298">
        <v>2.9999999999999916E-2</v>
      </c>
      <c r="G79" s="294">
        <v>3.9999999999999925E-2</v>
      </c>
      <c r="H79" s="294">
        <v>2.0000000000000018E-2</v>
      </c>
      <c r="I79" s="295">
        <v>2.3320415988564491E-2</v>
      </c>
      <c r="J79" s="592" t="s">
        <v>277</v>
      </c>
      <c r="K79" s="532">
        <v>1.6551906242966648E-2</v>
      </c>
      <c r="L79" s="297"/>
    </row>
    <row r="80" spans="3:15" x14ac:dyDescent="0.2">
      <c r="C80" s="286" t="s">
        <v>68</v>
      </c>
      <c r="D80" s="286" t="s">
        <v>193</v>
      </c>
      <c r="E80" s="288" t="s">
        <v>188</v>
      </c>
      <c r="F80" s="298">
        <v>0.14000000000000001</v>
      </c>
      <c r="G80" s="294">
        <v>0.12</v>
      </c>
      <c r="H80" s="294">
        <v>0.12</v>
      </c>
      <c r="I80" s="295">
        <v>0.11938101053237915</v>
      </c>
      <c r="J80" s="592" t="s">
        <v>277</v>
      </c>
      <c r="K80" s="532">
        <v>0.11490547657012939</v>
      </c>
      <c r="L80" s="297"/>
    </row>
    <row r="81" spans="3:15" x14ac:dyDescent="0.2">
      <c r="C81" s="286" t="s">
        <v>68</v>
      </c>
      <c r="D81" s="286" t="s">
        <v>193</v>
      </c>
      <c r="E81" s="288" t="s">
        <v>189</v>
      </c>
      <c r="F81" s="298">
        <v>0.49000000000000005</v>
      </c>
      <c r="G81" s="294">
        <v>0.47000000000000003</v>
      </c>
      <c r="H81" s="294">
        <v>0.47000000000000003</v>
      </c>
      <c r="I81" s="295">
        <v>0.42176255583763123</v>
      </c>
      <c r="J81" s="592" t="s">
        <v>277</v>
      </c>
      <c r="K81" s="532">
        <v>0.48981308937072748</v>
      </c>
      <c r="L81" s="297"/>
    </row>
    <row r="82" spans="3:15" x14ac:dyDescent="0.2">
      <c r="C82" s="286" t="s">
        <v>68</v>
      </c>
      <c r="D82" s="286" t="s">
        <v>193</v>
      </c>
      <c r="E82" s="288" t="s">
        <v>190</v>
      </c>
      <c r="F82" s="298">
        <v>0.06</v>
      </c>
      <c r="G82" s="294">
        <v>0.06</v>
      </c>
      <c r="H82" s="294">
        <v>0.06</v>
      </c>
      <c r="I82" s="295">
        <v>6.2387436628341675E-2</v>
      </c>
      <c r="J82" s="592" t="s">
        <v>277</v>
      </c>
      <c r="K82" s="532">
        <v>6.1687476933002472E-2</v>
      </c>
      <c r="L82" s="297"/>
    </row>
    <row r="83" spans="3:15" x14ac:dyDescent="0.2">
      <c r="C83" s="286" t="s">
        <v>68</v>
      </c>
      <c r="D83" s="286" t="s">
        <v>193</v>
      </c>
      <c r="E83" s="288" t="s">
        <v>191</v>
      </c>
      <c r="F83" s="298">
        <v>3.999999999999998E-2</v>
      </c>
      <c r="G83" s="294">
        <v>4.9999999999999989E-2</v>
      </c>
      <c r="H83" s="294">
        <v>4.9999999999999989E-2</v>
      </c>
      <c r="I83" s="295">
        <v>5.2001342177391052E-2</v>
      </c>
      <c r="J83" s="592" t="s">
        <v>277</v>
      </c>
      <c r="K83" s="532">
        <v>3.7485260516405113E-2</v>
      </c>
      <c r="L83" s="297"/>
    </row>
    <row r="84" spans="3:15" x14ac:dyDescent="0.2">
      <c r="C84" s="286" t="s">
        <v>68</v>
      </c>
      <c r="D84" s="286" t="s">
        <v>193</v>
      </c>
      <c r="E84" s="288" t="s">
        <v>338</v>
      </c>
      <c r="F84" s="298">
        <v>0.2</v>
      </c>
      <c r="G84" s="294">
        <v>0.2</v>
      </c>
      <c r="H84" s="294">
        <v>0.2</v>
      </c>
      <c r="I84" s="295">
        <v>0.25510632991790771</v>
      </c>
      <c r="J84" s="592" t="s">
        <v>277</v>
      </c>
      <c r="K84" s="532">
        <v>0.2462033927440643</v>
      </c>
      <c r="L84" s="297"/>
    </row>
    <row r="85" spans="3:15" x14ac:dyDescent="0.2">
      <c r="C85" s="286" t="s">
        <v>68</v>
      </c>
      <c r="D85" s="286" t="s">
        <v>193</v>
      </c>
      <c r="E85" s="288" t="s">
        <v>74</v>
      </c>
      <c r="F85" s="299">
        <v>1181</v>
      </c>
      <c r="G85" s="300">
        <v>1761</v>
      </c>
      <c r="H85" s="300">
        <v>2450</v>
      </c>
      <c r="I85" s="301">
        <v>3054</v>
      </c>
      <c r="J85" s="592" t="s">
        <v>277</v>
      </c>
      <c r="K85" s="41">
        <v>1580</v>
      </c>
      <c r="L85" s="297"/>
    </row>
    <row r="86" spans="3:15" x14ac:dyDescent="0.2">
      <c r="E86" s="288"/>
      <c r="F86" s="298"/>
      <c r="G86" s="294"/>
      <c r="H86" s="294"/>
      <c r="I86" s="295"/>
      <c r="J86" s="296"/>
      <c r="K86" s="303"/>
      <c r="L86" s="297"/>
    </row>
    <row r="87" spans="3:15" ht="15" x14ac:dyDescent="0.2">
      <c r="C87" s="286" t="s">
        <v>95</v>
      </c>
      <c r="D87" s="286" t="s">
        <v>73</v>
      </c>
      <c r="E87" s="288" t="s">
        <v>186</v>
      </c>
      <c r="F87" s="298">
        <v>0.08</v>
      </c>
      <c r="G87" s="294">
        <v>0.08</v>
      </c>
      <c r="H87" s="294">
        <v>0.1</v>
      </c>
      <c r="I87" s="295">
        <v>8.8796027004718781E-2</v>
      </c>
      <c r="J87" s="296">
        <v>0.1158710569143295</v>
      </c>
      <c r="K87" s="533">
        <v>0.1063017845153809</v>
      </c>
      <c r="L87" s="297"/>
      <c r="N87" s="332"/>
      <c r="O87" s="332"/>
    </row>
    <row r="88" spans="3:15" x14ac:dyDescent="0.2">
      <c r="C88" s="286" t="s">
        <v>95</v>
      </c>
      <c r="D88" s="286" t="s">
        <v>73</v>
      </c>
      <c r="E88" s="288" t="s">
        <v>187</v>
      </c>
      <c r="F88" s="298">
        <v>1.0000000000000009E-2</v>
      </c>
      <c r="G88" s="294">
        <v>0</v>
      </c>
      <c r="H88" s="294">
        <v>0</v>
      </c>
      <c r="I88" s="295">
        <v>2.7624203357845545E-3</v>
      </c>
      <c r="J88" s="296">
        <v>4.4059688225388527E-3</v>
      </c>
      <c r="K88" s="533">
        <v>3.0492548830807209E-3</v>
      </c>
      <c r="L88" s="297"/>
    </row>
    <row r="89" spans="3:15" x14ac:dyDescent="0.2">
      <c r="C89" s="286" t="s">
        <v>95</v>
      </c>
      <c r="D89" s="286" t="s">
        <v>73</v>
      </c>
      <c r="E89" s="288" t="s">
        <v>188</v>
      </c>
      <c r="F89" s="298">
        <v>0.10999999999999999</v>
      </c>
      <c r="G89" s="294">
        <v>0.10999999999999999</v>
      </c>
      <c r="H89" s="294">
        <v>9.9999999999999978E-2</v>
      </c>
      <c r="I89" s="295">
        <v>0.10771599411964417</v>
      </c>
      <c r="J89" s="296">
        <v>0.1058507263660431</v>
      </c>
      <c r="K89" s="533">
        <v>0.10379819571971891</v>
      </c>
      <c r="L89" s="297"/>
    </row>
    <row r="90" spans="3:15" x14ac:dyDescent="0.2">
      <c r="C90" s="286" t="s">
        <v>95</v>
      </c>
      <c r="D90" s="286" t="s">
        <v>73</v>
      </c>
      <c r="E90" s="288" t="s">
        <v>189</v>
      </c>
      <c r="F90" s="298">
        <v>0.60000000000000009</v>
      </c>
      <c r="G90" s="294">
        <v>0.62000000000000011</v>
      </c>
      <c r="H90" s="294">
        <v>0.60000000000000009</v>
      </c>
      <c r="I90" s="295">
        <v>0.60854703187942505</v>
      </c>
      <c r="J90" s="296">
        <v>0.5771753191947937</v>
      </c>
      <c r="K90" s="533">
        <v>0.58991849422454834</v>
      </c>
      <c r="L90" s="297"/>
    </row>
    <row r="91" spans="3:15" x14ac:dyDescent="0.2">
      <c r="C91" s="286" t="s">
        <v>95</v>
      </c>
      <c r="D91" s="286" t="s">
        <v>73</v>
      </c>
      <c r="E91" s="288" t="s">
        <v>190</v>
      </c>
      <c r="F91" s="298">
        <v>5.0000000000000017E-2</v>
      </c>
      <c r="G91" s="294">
        <v>4.0000000000000008E-2</v>
      </c>
      <c r="H91" s="294">
        <v>4.0000000000000008E-2</v>
      </c>
      <c r="I91" s="304">
        <v>3.7499900907278061E-2</v>
      </c>
      <c r="J91" s="296">
        <v>3.801354393362999E-2</v>
      </c>
      <c r="K91" s="533">
        <v>3.520357608795166E-2</v>
      </c>
      <c r="L91" s="297"/>
    </row>
    <row r="92" spans="3:15" x14ac:dyDescent="0.2">
      <c r="C92" s="286" t="s">
        <v>95</v>
      </c>
      <c r="D92" s="286" t="s">
        <v>73</v>
      </c>
      <c r="E92" s="288" t="s">
        <v>191</v>
      </c>
      <c r="F92" s="298">
        <v>4.9999999999999989E-2</v>
      </c>
      <c r="G92" s="294">
        <v>4.9999999999999989E-2</v>
      </c>
      <c r="H92" s="294">
        <v>0.05</v>
      </c>
      <c r="I92" s="304">
        <v>4.4734489172697067E-2</v>
      </c>
      <c r="J92" s="296">
        <v>4.8112515360116959E-2</v>
      </c>
      <c r="K92" s="533">
        <v>4.9988169223070138E-2</v>
      </c>
      <c r="L92" s="297"/>
    </row>
    <row r="93" spans="3:15" x14ac:dyDescent="0.2">
      <c r="C93" s="286" t="s">
        <v>95</v>
      </c>
      <c r="D93" s="286" t="s">
        <v>73</v>
      </c>
      <c r="E93" s="288" t="s">
        <v>338</v>
      </c>
      <c r="F93" s="298">
        <v>0.1</v>
      </c>
      <c r="G93" s="294">
        <v>0.1</v>
      </c>
      <c r="H93" s="294">
        <v>0.11</v>
      </c>
      <c r="I93" s="304">
        <v>0.10994414240121841</v>
      </c>
      <c r="J93" s="296">
        <v>0.1126067489385605</v>
      </c>
      <c r="K93" s="533">
        <v>0.1117405295372009</v>
      </c>
      <c r="L93" s="297"/>
    </row>
    <row r="94" spans="3:15" ht="15" x14ac:dyDescent="0.2">
      <c r="C94" s="286" t="s">
        <v>95</v>
      </c>
      <c r="D94" s="286" t="s">
        <v>73</v>
      </c>
      <c r="E94" s="288" t="s">
        <v>74</v>
      </c>
      <c r="F94" s="299">
        <v>5288</v>
      </c>
      <c r="G94" s="300">
        <v>5390</v>
      </c>
      <c r="H94" s="300">
        <v>6393</v>
      </c>
      <c r="I94" s="301">
        <v>6477</v>
      </c>
      <c r="J94" s="302">
        <v>3256</v>
      </c>
      <c r="K94" s="41">
        <v>3274</v>
      </c>
      <c r="L94" s="297"/>
      <c r="N94" s="332"/>
      <c r="O94" s="332"/>
    </row>
    <row r="95" spans="3:15" x14ac:dyDescent="0.2">
      <c r="E95" s="288"/>
      <c r="F95" s="298"/>
      <c r="G95" s="294"/>
      <c r="H95" s="294"/>
      <c r="I95" s="304"/>
      <c r="J95" s="296"/>
      <c r="K95" s="303"/>
      <c r="L95" s="297"/>
    </row>
    <row r="96" spans="3:15" ht="15" x14ac:dyDescent="0.2">
      <c r="C96" s="286" t="s">
        <v>95</v>
      </c>
      <c r="D96" s="286" t="s">
        <v>194</v>
      </c>
      <c r="E96" s="288" t="s">
        <v>186</v>
      </c>
      <c r="F96" s="298">
        <v>0</v>
      </c>
      <c r="G96" s="294">
        <v>0.01</v>
      </c>
      <c r="H96" s="294">
        <v>0</v>
      </c>
      <c r="I96" s="304">
        <v>1.8340062350034714E-2</v>
      </c>
      <c r="J96" s="296">
        <v>1.5493542887270451E-3</v>
      </c>
      <c r="K96" s="534">
        <v>2.247785916551948E-3</v>
      </c>
      <c r="L96" s="297"/>
      <c r="N96" s="332"/>
      <c r="O96" s="332"/>
    </row>
    <row r="97" spans="3:15" x14ac:dyDescent="0.2">
      <c r="C97" s="286" t="s">
        <v>95</v>
      </c>
      <c r="D97" s="286" t="s">
        <v>194</v>
      </c>
      <c r="E97" s="288" t="s">
        <v>187</v>
      </c>
      <c r="F97" s="298">
        <v>0</v>
      </c>
      <c r="G97" s="294">
        <v>0</v>
      </c>
      <c r="H97" s="294">
        <v>0</v>
      </c>
      <c r="I97" s="304">
        <v>0</v>
      </c>
      <c r="J97" s="296">
        <v>0</v>
      </c>
      <c r="K97" s="534">
        <v>5.4831634042784572E-4</v>
      </c>
      <c r="L97" s="297"/>
    </row>
    <row r="98" spans="3:15" x14ac:dyDescent="0.2">
      <c r="C98" s="286" t="s">
        <v>95</v>
      </c>
      <c r="D98" s="286" t="s">
        <v>194</v>
      </c>
      <c r="E98" s="288" t="s">
        <v>188</v>
      </c>
      <c r="F98" s="298">
        <v>0</v>
      </c>
      <c r="G98" s="294">
        <v>0</v>
      </c>
      <c r="H98" s="294">
        <v>0</v>
      </c>
      <c r="I98" s="304">
        <v>5.93009521253407E-4</v>
      </c>
      <c r="J98" s="296">
        <v>9.3854364240542054E-4</v>
      </c>
      <c r="K98" s="534">
        <v>7.2030758019536734E-4</v>
      </c>
      <c r="L98" s="297"/>
    </row>
    <row r="99" spans="3:15" x14ac:dyDescent="0.2">
      <c r="C99" s="286" t="s">
        <v>95</v>
      </c>
      <c r="D99" s="286" t="s">
        <v>194</v>
      </c>
      <c r="E99" s="288" t="s">
        <v>189</v>
      </c>
      <c r="F99" s="298">
        <v>0.31999999999999995</v>
      </c>
      <c r="G99" s="294">
        <v>0.31999999999999995</v>
      </c>
      <c r="H99" s="294">
        <v>0.31999999999999995</v>
      </c>
      <c r="I99" s="304">
        <v>0.37985590100288391</v>
      </c>
      <c r="J99" s="296">
        <v>0.31531870365142822</v>
      </c>
      <c r="K99" s="534">
        <v>0.29254454374313349</v>
      </c>
      <c r="L99" s="297"/>
    </row>
    <row r="100" spans="3:15" x14ac:dyDescent="0.2">
      <c r="C100" s="286" t="s">
        <v>95</v>
      </c>
      <c r="D100" s="286" t="s">
        <v>194</v>
      </c>
      <c r="E100" s="288" t="s">
        <v>190</v>
      </c>
      <c r="F100" s="298">
        <v>0.12</v>
      </c>
      <c r="G100" s="294">
        <v>0.13</v>
      </c>
      <c r="H100" s="294">
        <v>0.12</v>
      </c>
      <c r="I100" s="304">
        <v>8.375963568687439E-2</v>
      </c>
      <c r="J100" s="296">
        <v>8.4393210709095001E-2</v>
      </c>
      <c r="K100" s="534">
        <v>8.3814091980457306E-2</v>
      </c>
      <c r="L100" s="297"/>
    </row>
    <row r="101" spans="3:15" x14ac:dyDescent="0.2">
      <c r="C101" s="286" t="s">
        <v>95</v>
      </c>
      <c r="D101" s="286" t="s">
        <v>194</v>
      </c>
      <c r="E101" s="288" t="s">
        <v>191</v>
      </c>
      <c r="F101" s="298">
        <v>0.15000000000000008</v>
      </c>
      <c r="G101" s="294">
        <v>0.16000000000000003</v>
      </c>
      <c r="H101" s="294">
        <v>0.17000000000000004</v>
      </c>
      <c r="I101" s="304">
        <v>0.16040916740894318</v>
      </c>
      <c r="J101" s="296">
        <v>0.16133017838001251</v>
      </c>
      <c r="K101" s="534">
        <v>0.16746759414672849</v>
      </c>
      <c r="L101" s="297"/>
    </row>
    <row r="102" spans="3:15" x14ac:dyDescent="0.2">
      <c r="C102" s="286" t="s">
        <v>95</v>
      </c>
      <c r="D102" s="286" t="s">
        <v>194</v>
      </c>
      <c r="E102" s="288" t="s">
        <v>338</v>
      </c>
      <c r="F102" s="298">
        <v>0.41</v>
      </c>
      <c r="G102" s="294">
        <v>0.38</v>
      </c>
      <c r="H102" s="294">
        <v>0.39</v>
      </c>
      <c r="I102" s="304">
        <v>0.35704222321510315</v>
      </c>
      <c r="J102" s="296">
        <v>0.43647000193595892</v>
      </c>
      <c r="K102" s="534">
        <v>0.45265734195709229</v>
      </c>
      <c r="L102" s="297"/>
    </row>
    <row r="103" spans="3:15" ht="15" x14ac:dyDescent="0.2">
      <c r="C103" s="286" t="s">
        <v>95</v>
      </c>
      <c r="D103" s="286" t="s">
        <v>194</v>
      </c>
      <c r="E103" s="288" t="s">
        <v>74</v>
      </c>
      <c r="F103" s="299">
        <v>1262</v>
      </c>
      <c r="G103" s="300">
        <v>1277</v>
      </c>
      <c r="H103" s="300">
        <v>1543</v>
      </c>
      <c r="I103" s="301">
        <v>1463</v>
      </c>
      <c r="J103" s="302">
        <v>3256</v>
      </c>
      <c r="K103" s="41">
        <v>3260</v>
      </c>
      <c r="L103" s="297"/>
      <c r="N103" s="332"/>
      <c r="O103" s="332"/>
    </row>
    <row r="104" spans="3:15" x14ac:dyDescent="0.2">
      <c r="E104" s="288"/>
      <c r="F104" s="298"/>
      <c r="G104" s="294"/>
      <c r="H104" s="294"/>
      <c r="I104" s="304"/>
      <c r="J104" s="296"/>
      <c r="K104" s="303"/>
      <c r="L104" s="297"/>
    </row>
    <row r="105" spans="3:15" ht="15" x14ac:dyDescent="0.2">
      <c r="C105" s="286" t="s">
        <v>95</v>
      </c>
      <c r="D105" s="286" t="s">
        <v>195</v>
      </c>
      <c r="E105" s="288" t="s">
        <v>186</v>
      </c>
      <c r="F105" s="298">
        <v>0.09</v>
      </c>
      <c r="G105" s="294">
        <v>0.08</v>
      </c>
      <c r="H105" s="294">
        <v>0.11</v>
      </c>
      <c r="I105" s="304">
        <v>9.4622321426868439E-2</v>
      </c>
      <c r="J105" s="296">
        <v>0.12770844995975489</v>
      </c>
      <c r="K105" s="535">
        <v>0.1178364008665085</v>
      </c>
      <c r="L105" s="297"/>
      <c r="N105" s="332"/>
      <c r="O105" s="332"/>
    </row>
    <row r="106" spans="3:15" x14ac:dyDescent="0.2">
      <c r="C106" s="286" t="s">
        <v>95</v>
      </c>
      <c r="D106" s="286" t="s">
        <v>195</v>
      </c>
      <c r="E106" s="288" t="s">
        <v>187</v>
      </c>
      <c r="F106" s="298">
        <v>1.0000000000000009E-2</v>
      </c>
      <c r="G106" s="294">
        <v>1.0000000000000009E-2</v>
      </c>
      <c r="H106" s="294">
        <v>0</v>
      </c>
      <c r="I106" s="304">
        <v>2.9908563010394573E-3</v>
      </c>
      <c r="J106" s="296">
        <v>5.2003664895892143E-3</v>
      </c>
      <c r="K106" s="535">
        <v>3.3433323260396719E-3</v>
      </c>
      <c r="L106" s="297"/>
    </row>
    <row r="107" spans="3:15" x14ac:dyDescent="0.2">
      <c r="C107" s="286" t="s">
        <v>95</v>
      </c>
      <c r="D107" s="286" t="s">
        <v>195</v>
      </c>
      <c r="E107" s="288" t="s">
        <v>188</v>
      </c>
      <c r="F107" s="298">
        <v>0.12</v>
      </c>
      <c r="G107" s="294">
        <v>0.12</v>
      </c>
      <c r="H107" s="294">
        <v>0.10999999999999999</v>
      </c>
      <c r="I107" s="304">
        <v>0.11657443642616272</v>
      </c>
      <c r="J107" s="296">
        <v>0.1198143362998962</v>
      </c>
      <c r="K107" s="535">
        <v>0.1168072298169136</v>
      </c>
      <c r="L107" s="297"/>
    </row>
    <row r="108" spans="3:15" x14ac:dyDescent="0.2">
      <c r="C108" s="286" t="s">
        <v>95</v>
      </c>
      <c r="D108" s="286" t="s">
        <v>195</v>
      </c>
      <c r="E108" s="288" t="s">
        <v>189</v>
      </c>
      <c r="F108" s="298">
        <v>0.63</v>
      </c>
      <c r="G108" s="294">
        <v>0.64</v>
      </c>
      <c r="H108" s="294">
        <v>0.62</v>
      </c>
      <c r="I108" s="304">
        <v>0.62745845317840576</v>
      </c>
      <c r="J108" s="296">
        <v>0.60564476251602173</v>
      </c>
      <c r="K108" s="535">
        <v>0.62922823429107666</v>
      </c>
      <c r="L108" s="297"/>
    </row>
    <row r="109" spans="3:15" x14ac:dyDescent="0.2">
      <c r="C109" s="286" t="s">
        <v>95</v>
      </c>
      <c r="D109" s="286" t="s">
        <v>195</v>
      </c>
      <c r="E109" s="288" t="s">
        <v>190</v>
      </c>
      <c r="F109" s="298">
        <v>3.9999999999999994E-2</v>
      </c>
      <c r="G109" s="294">
        <v>3.9999999999999994E-2</v>
      </c>
      <c r="H109" s="294">
        <v>4.0000000000000008E-2</v>
      </c>
      <c r="I109" s="304">
        <v>3.3674493432044983E-2</v>
      </c>
      <c r="J109" s="296">
        <v>3.294183686375618E-2</v>
      </c>
      <c r="K109" s="535">
        <v>2.9041793197393421E-2</v>
      </c>
      <c r="L109" s="297"/>
    </row>
    <row r="110" spans="3:15" x14ac:dyDescent="0.2">
      <c r="C110" s="286" t="s">
        <v>95</v>
      </c>
      <c r="D110" s="286" t="s">
        <v>195</v>
      </c>
      <c r="E110" s="288" t="s">
        <v>191</v>
      </c>
      <c r="F110" s="298">
        <v>0.03</v>
      </c>
      <c r="G110" s="294">
        <v>3.9999999999999994E-2</v>
      </c>
      <c r="H110" s="294">
        <v>3.9999999999999994E-2</v>
      </c>
      <c r="I110" s="304">
        <v>3.5168875008821487E-2</v>
      </c>
      <c r="J110" s="296">
        <v>3.5378925502300262E-2</v>
      </c>
      <c r="K110" s="535">
        <v>3.3175092190504067E-2</v>
      </c>
      <c r="L110" s="297"/>
    </row>
    <row r="111" spans="3:15" x14ac:dyDescent="0.2">
      <c r="C111" s="286" t="s">
        <v>95</v>
      </c>
      <c r="D111" s="286" t="s">
        <v>195</v>
      </c>
      <c r="E111" s="288" t="s">
        <v>338</v>
      </c>
      <c r="F111" s="298">
        <v>0.08</v>
      </c>
      <c r="G111" s="294">
        <v>7.0000000000000007E-2</v>
      </c>
      <c r="H111" s="294">
        <v>0.08</v>
      </c>
      <c r="I111" s="304">
        <v>8.9510582387447357E-2</v>
      </c>
      <c r="J111" s="296">
        <v>7.4858866631984711E-2</v>
      </c>
      <c r="K111" s="535">
        <v>7.2986289858818054E-2</v>
      </c>
      <c r="L111" s="297"/>
    </row>
    <row r="112" spans="3:15" ht="15" x14ac:dyDescent="0.2">
      <c r="C112" s="286" t="s">
        <v>95</v>
      </c>
      <c r="D112" s="286" t="s">
        <v>195</v>
      </c>
      <c r="E112" s="288" t="s">
        <v>74</v>
      </c>
      <c r="F112" s="299">
        <v>4026</v>
      </c>
      <c r="G112" s="300">
        <v>4113</v>
      </c>
      <c r="H112" s="300">
        <v>4850</v>
      </c>
      <c r="I112" s="301">
        <v>5014</v>
      </c>
      <c r="J112" s="302">
        <v>3256</v>
      </c>
      <c r="K112" s="41">
        <v>3255</v>
      </c>
      <c r="L112" s="297"/>
      <c r="N112" s="332"/>
      <c r="O112" s="332"/>
    </row>
    <row r="113" spans="3:15" x14ac:dyDescent="0.2">
      <c r="E113" s="288"/>
      <c r="F113" s="298"/>
      <c r="G113" s="294"/>
      <c r="H113" s="294"/>
      <c r="I113" s="304"/>
      <c r="J113" s="296"/>
      <c r="K113" s="303"/>
      <c r="L113" s="297"/>
    </row>
    <row r="114" spans="3:15" ht="15" x14ac:dyDescent="0.2">
      <c r="C114" s="286" t="s">
        <v>96</v>
      </c>
      <c r="D114" s="286" t="s">
        <v>73</v>
      </c>
      <c r="E114" s="288" t="s">
        <v>186</v>
      </c>
      <c r="F114" s="298">
        <v>7.0000000000000007E-2</v>
      </c>
      <c r="G114" s="294">
        <v>0.1</v>
      </c>
      <c r="H114" s="294">
        <v>0.12</v>
      </c>
      <c r="I114" s="304">
        <v>0.12326931953430176</v>
      </c>
      <c r="J114" s="296">
        <v>9.0883851051330566E-2</v>
      </c>
      <c r="K114" s="536">
        <v>8.2201234996318817E-2</v>
      </c>
      <c r="L114" s="297"/>
      <c r="N114" s="332"/>
      <c r="O114" s="332"/>
    </row>
    <row r="115" spans="3:15" x14ac:dyDescent="0.2">
      <c r="C115" s="286" t="s">
        <v>96</v>
      </c>
      <c r="D115" s="286" t="s">
        <v>73</v>
      </c>
      <c r="E115" s="288" t="s">
        <v>187</v>
      </c>
      <c r="F115" s="298">
        <v>1.0000000000000009E-2</v>
      </c>
      <c r="G115" s="294">
        <v>1.0000000000000009E-2</v>
      </c>
      <c r="H115" s="294">
        <v>0</v>
      </c>
      <c r="I115" s="304">
        <v>5.111045204102993E-3</v>
      </c>
      <c r="J115" s="296">
        <v>3.3175924327224489E-3</v>
      </c>
      <c r="K115" s="536">
        <v>3.2757674343883991E-3</v>
      </c>
      <c r="L115" s="297"/>
    </row>
    <row r="116" spans="3:15" x14ac:dyDescent="0.2">
      <c r="C116" s="286" t="s">
        <v>96</v>
      </c>
      <c r="D116" s="286" t="s">
        <v>73</v>
      </c>
      <c r="E116" s="288" t="s">
        <v>188</v>
      </c>
      <c r="F116" s="298">
        <v>9.000000000000008E-2</v>
      </c>
      <c r="G116" s="294">
        <v>8.9999999999999969E-2</v>
      </c>
      <c r="H116" s="294">
        <v>8.9999999999999969E-2</v>
      </c>
      <c r="I116" s="304">
        <v>7.9730607569217682E-2</v>
      </c>
      <c r="J116" s="296">
        <v>8.9116461575031281E-2</v>
      </c>
      <c r="K116" s="536">
        <v>8.6033724248409271E-2</v>
      </c>
      <c r="L116" s="297"/>
    </row>
    <row r="117" spans="3:15" x14ac:dyDescent="0.2">
      <c r="C117" s="286" t="s">
        <v>96</v>
      </c>
      <c r="D117" s="286" t="s">
        <v>73</v>
      </c>
      <c r="E117" s="288" t="s">
        <v>189</v>
      </c>
      <c r="F117" s="298">
        <v>0.62</v>
      </c>
      <c r="G117" s="294">
        <v>0.6100000000000001</v>
      </c>
      <c r="H117" s="294">
        <v>0.59000000000000008</v>
      </c>
      <c r="I117" s="304">
        <v>0.59205442667007446</v>
      </c>
      <c r="J117" s="296">
        <v>0.61000508069992065</v>
      </c>
      <c r="K117" s="536">
        <v>0.6280028223991394</v>
      </c>
      <c r="L117" s="297"/>
    </row>
    <row r="118" spans="3:15" x14ac:dyDescent="0.2">
      <c r="C118" s="286" t="s">
        <v>96</v>
      </c>
      <c r="D118" s="286" t="s">
        <v>73</v>
      </c>
      <c r="E118" s="288" t="s">
        <v>190</v>
      </c>
      <c r="F118" s="298">
        <v>3.999999999999998E-2</v>
      </c>
      <c r="G118" s="294">
        <v>4.0000000000000008E-2</v>
      </c>
      <c r="H118" s="294">
        <v>4.0000000000000008E-2</v>
      </c>
      <c r="I118" s="304">
        <v>4.2292505502700806E-2</v>
      </c>
      <c r="J118" s="296">
        <v>4.2324263602495187E-2</v>
      </c>
      <c r="K118" s="536">
        <v>3.8920130580663681E-2</v>
      </c>
      <c r="L118" s="297"/>
    </row>
    <row r="119" spans="3:15" x14ac:dyDescent="0.2">
      <c r="C119" s="286" t="s">
        <v>96</v>
      </c>
      <c r="D119" s="286" t="s">
        <v>73</v>
      </c>
      <c r="E119" s="288" t="s">
        <v>191</v>
      </c>
      <c r="F119" s="298">
        <v>6.0000000000000012E-2</v>
      </c>
      <c r="G119" s="294">
        <v>0.06</v>
      </c>
      <c r="H119" s="294">
        <v>0.05</v>
      </c>
      <c r="I119" s="304">
        <v>5.3083367645740509E-2</v>
      </c>
      <c r="J119" s="296">
        <v>5.4961226880550378E-2</v>
      </c>
      <c r="K119" s="536">
        <v>5.3226947784423828E-2</v>
      </c>
      <c r="L119" s="297"/>
    </row>
    <row r="120" spans="3:15" x14ac:dyDescent="0.2">
      <c r="C120" s="286" t="s">
        <v>96</v>
      </c>
      <c r="D120" s="286" t="s">
        <v>73</v>
      </c>
      <c r="E120" s="288" t="s">
        <v>338</v>
      </c>
      <c r="F120" s="298">
        <v>0.11</v>
      </c>
      <c r="G120" s="294">
        <v>0.09</v>
      </c>
      <c r="H120" s="294">
        <v>0.11</v>
      </c>
      <c r="I120" s="304">
        <v>0.10445873439311981</v>
      </c>
      <c r="J120" s="296">
        <v>0.1105934605002403</v>
      </c>
      <c r="K120" s="536">
        <v>0.10833935439586639</v>
      </c>
      <c r="L120" s="297"/>
    </row>
    <row r="121" spans="3:15" x14ac:dyDescent="0.2">
      <c r="C121" s="286" t="s">
        <v>96</v>
      </c>
      <c r="D121" s="286" t="s">
        <v>73</v>
      </c>
      <c r="E121" s="288" t="s">
        <v>74</v>
      </c>
      <c r="F121" s="299">
        <v>3320</v>
      </c>
      <c r="G121" s="300">
        <v>3702</v>
      </c>
      <c r="H121" s="300">
        <v>3510</v>
      </c>
      <c r="I121" s="301">
        <v>3330</v>
      </c>
      <c r="J121" s="302">
        <v>1477</v>
      </c>
      <c r="K121" s="41">
        <v>1418</v>
      </c>
      <c r="L121" s="297"/>
    </row>
    <row r="122" spans="3:15" x14ac:dyDescent="0.2">
      <c r="E122" s="288"/>
      <c r="F122" s="298"/>
      <c r="G122" s="294"/>
      <c r="H122" s="294"/>
      <c r="I122" s="304"/>
      <c r="J122" s="296"/>
      <c r="K122" s="303"/>
      <c r="L122" s="297"/>
    </row>
    <row r="123" spans="3:15" ht="15" x14ac:dyDescent="0.2">
      <c r="C123" s="286" t="s">
        <v>96</v>
      </c>
      <c r="D123" s="286" t="s">
        <v>194</v>
      </c>
      <c r="E123" s="288" t="s">
        <v>186</v>
      </c>
      <c r="F123" s="298">
        <v>0.01</v>
      </c>
      <c r="G123" s="294">
        <v>0</v>
      </c>
      <c r="H123" s="294">
        <v>0.01</v>
      </c>
      <c r="I123" s="304">
        <v>6.5856864675879478E-3</v>
      </c>
      <c r="J123" s="296">
        <v>6.6743901697918773E-4</v>
      </c>
      <c r="K123" s="537">
        <v>1.463643042370677E-3</v>
      </c>
      <c r="L123" s="297"/>
      <c r="N123" s="332"/>
      <c r="O123" s="332"/>
    </row>
    <row r="124" spans="3:15" x14ac:dyDescent="0.2">
      <c r="C124" s="286" t="s">
        <v>96</v>
      </c>
      <c r="D124" s="286" t="s">
        <v>194</v>
      </c>
      <c r="E124" s="288" t="s">
        <v>187</v>
      </c>
      <c r="F124" s="298">
        <v>0</v>
      </c>
      <c r="G124" s="294">
        <v>0</v>
      </c>
      <c r="H124" s="294">
        <v>0</v>
      </c>
      <c r="I124" s="304">
        <v>0</v>
      </c>
      <c r="J124" s="296">
        <v>0</v>
      </c>
      <c r="K124" s="537">
        <v>0</v>
      </c>
      <c r="L124" s="297"/>
    </row>
    <row r="125" spans="3:15" x14ac:dyDescent="0.2">
      <c r="C125" s="286" t="s">
        <v>96</v>
      </c>
      <c r="D125" s="286" t="s">
        <v>194</v>
      </c>
      <c r="E125" s="288" t="s">
        <v>188</v>
      </c>
      <c r="F125" s="298">
        <v>0</v>
      </c>
      <c r="G125" s="294">
        <v>0</v>
      </c>
      <c r="H125" s="294">
        <v>0</v>
      </c>
      <c r="I125" s="304">
        <v>0</v>
      </c>
      <c r="J125" s="296">
        <v>1.311171916313469E-3</v>
      </c>
      <c r="K125" s="537">
        <v>0</v>
      </c>
      <c r="L125" s="297"/>
    </row>
    <row r="126" spans="3:15" x14ac:dyDescent="0.2">
      <c r="C126" s="286" t="s">
        <v>96</v>
      </c>
      <c r="D126" s="286" t="s">
        <v>194</v>
      </c>
      <c r="E126" s="288" t="s">
        <v>189</v>
      </c>
      <c r="F126" s="298">
        <v>0.35</v>
      </c>
      <c r="G126" s="294">
        <v>0.38</v>
      </c>
      <c r="H126" s="294">
        <v>0.36</v>
      </c>
      <c r="I126" s="304">
        <v>0.4015008807182312</v>
      </c>
      <c r="J126" s="296">
        <v>0.35631352663040161</v>
      </c>
      <c r="K126" s="537">
        <v>0.34847438335418701</v>
      </c>
      <c r="L126" s="297"/>
    </row>
    <row r="127" spans="3:15" x14ac:dyDescent="0.2">
      <c r="C127" s="286" t="s">
        <v>96</v>
      </c>
      <c r="D127" s="286" t="s">
        <v>194</v>
      </c>
      <c r="E127" s="288" t="s">
        <v>190</v>
      </c>
      <c r="F127" s="298">
        <v>0.14000000000000001</v>
      </c>
      <c r="G127" s="294">
        <v>0.12</v>
      </c>
      <c r="H127" s="294">
        <v>9.9999999999999978E-2</v>
      </c>
      <c r="I127" s="304">
        <v>8.9257240295410156E-2</v>
      </c>
      <c r="J127" s="296">
        <v>9.417501837015152E-2</v>
      </c>
      <c r="K127" s="537">
        <v>8.8609039783477783E-2</v>
      </c>
      <c r="L127" s="297"/>
    </row>
    <row r="128" spans="3:15" x14ac:dyDescent="0.2">
      <c r="C128" s="286" t="s">
        <v>96</v>
      </c>
      <c r="D128" s="286" t="s">
        <v>194</v>
      </c>
      <c r="E128" s="288" t="s">
        <v>191</v>
      </c>
      <c r="F128" s="298">
        <v>0.13</v>
      </c>
      <c r="G128" s="294">
        <v>0.15000000000000002</v>
      </c>
      <c r="H128" s="294">
        <v>0.16000000000000003</v>
      </c>
      <c r="I128" s="304">
        <v>0.1756209135055542</v>
      </c>
      <c r="J128" s="296">
        <v>0.16180902719497681</v>
      </c>
      <c r="K128" s="537">
        <v>0.1711600720882416</v>
      </c>
      <c r="L128" s="297"/>
    </row>
    <row r="129" spans="3:15" x14ac:dyDescent="0.2">
      <c r="C129" s="286" t="s">
        <v>96</v>
      </c>
      <c r="D129" s="286" t="s">
        <v>194</v>
      </c>
      <c r="E129" s="288" t="s">
        <v>338</v>
      </c>
      <c r="F129" s="298">
        <v>0.37</v>
      </c>
      <c r="G129" s="294">
        <v>0.35</v>
      </c>
      <c r="H129" s="294">
        <v>0.37</v>
      </c>
      <c r="I129" s="304">
        <v>0.32703527808189392</v>
      </c>
      <c r="J129" s="296">
        <v>0.38572379946708679</v>
      </c>
      <c r="K129" s="537">
        <v>0.39029285311698908</v>
      </c>
      <c r="L129" s="297"/>
    </row>
    <row r="130" spans="3:15" x14ac:dyDescent="0.2">
      <c r="C130" s="286" t="s">
        <v>96</v>
      </c>
      <c r="D130" s="286" t="s">
        <v>194</v>
      </c>
      <c r="E130" s="288" t="s">
        <v>74</v>
      </c>
      <c r="F130" s="299">
        <v>836</v>
      </c>
      <c r="G130" s="300">
        <v>918</v>
      </c>
      <c r="H130" s="300">
        <v>891</v>
      </c>
      <c r="I130" s="301">
        <v>785</v>
      </c>
      <c r="J130" s="302">
        <v>1477</v>
      </c>
      <c r="K130" s="41">
        <v>1417</v>
      </c>
      <c r="L130" s="297"/>
    </row>
    <row r="131" spans="3:15" x14ac:dyDescent="0.2">
      <c r="E131" s="288"/>
      <c r="F131" s="298"/>
      <c r="G131" s="294"/>
      <c r="H131" s="294"/>
      <c r="I131" s="304"/>
      <c r="J131" s="296"/>
      <c r="K131" s="303"/>
      <c r="L131" s="297"/>
    </row>
    <row r="132" spans="3:15" ht="15" x14ac:dyDescent="0.2">
      <c r="C132" s="286" t="s">
        <v>96</v>
      </c>
      <c r="D132" s="286" t="s">
        <v>195</v>
      </c>
      <c r="E132" s="288" t="s">
        <v>186</v>
      </c>
      <c r="F132" s="298">
        <v>0.08</v>
      </c>
      <c r="G132" s="294">
        <v>0.11</v>
      </c>
      <c r="H132" s="294">
        <v>0.13</v>
      </c>
      <c r="I132" s="304">
        <v>0.13668344914913177</v>
      </c>
      <c r="J132" s="296">
        <v>0.1051738187670708</v>
      </c>
      <c r="K132" s="538">
        <v>9.4716951251029968E-2</v>
      </c>
      <c r="L132" s="297"/>
      <c r="N132" s="332"/>
      <c r="O132" s="332"/>
    </row>
    <row r="133" spans="3:15" x14ac:dyDescent="0.2">
      <c r="C133" s="286" t="s">
        <v>96</v>
      </c>
      <c r="D133" s="286" t="s">
        <v>195</v>
      </c>
      <c r="E133" s="288" t="s">
        <v>187</v>
      </c>
      <c r="F133" s="298">
        <v>1.0000000000000009E-2</v>
      </c>
      <c r="G133" s="294">
        <v>1.0000000000000009E-2</v>
      </c>
      <c r="H133" s="294">
        <v>0</v>
      </c>
      <c r="I133" s="304">
        <v>5.6986184790730476E-3</v>
      </c>
      <c r="J133" s="296">
        <v>3.9064846932888031E-3</v>
      </c>
      <c r="K133" s="538">
        <v>3.9088847115635872E-3</v>
      </c>
      <c r="L133" s="297"/>
    </row>
    <row r="134" spans="3:15" x14ac:dyDescent="0.2">
      <c r="C134" s="286" t="s">
        <v>96</v>
      </c>
      <c r="D134" s="286" t="s">
        <v>195</v>
      </c>
      <c r="E134" s="288" t="s">
        <v>188</v>
      </c>
      <c r="F134" s="298">
        <v>9.9999999999999978E-2</v>
      </c>
      <c r="G134" s="294">
        <v>9.9999999999999978E-2</v>
      </c>
      <c r="H134" s="294">
        <v>0.10999999999999999</v>
      </c>
      <c r="I134" s="304">
        <v>8.8896550238132477E-2</v>
      </c>
      <c r="J134" s="296">
        <v>0.105830043554306</v>
      </c>
      <c r="K134" s="538">
        <v>0.1013341620564461</v>
      </c>
      <c r="L134" s="297"/>
    </row>
    <row r="135" spans="3:15" x14ac:dyDescent="0.2">
      <c r="C135" s="286" t="s">
        <v>96</v>
      </c>
      <c r="D135" s="286" t="s">
        <v>195</v>
      </c>
      <c r="E135" s="288" t="s">
        <v>189</v>
      </c>
      <c r="F135" s="298">
        <v>0.65</v>
      </c>
      <c r="G135" s="294">
        <v>0.65</v>
      </c>
      <c r="H135" s="294">
        <v>0.62</v>
      </c>
      <c r="I135" s="304">
        <v>0.61396074295043945</v>
      </c>
      <c r="J135" s="296">
        <v>0.65118253231048584</v>
      </c>
      <c r="K135" s="538">
        <v>0.67563945055007935</v>
      </c>
      <c r="L135" s="297"/>
    </row>
    <row r="136" spans="3:15" x14ac:dyDescent="0.2">
      <c r="C136" s="286" t="s">
        <v>96</v>
      </c>
      <c r="D136" s="286" t="s">
        <v>195</v>
      </c>
      <c r="E136" s="288" t="s">
        <v>190</v>
      </c>
      <c r="F136" s="298">
        <v>4.0000000000000008E-2</v>
      </c>
      <c r="G136" s="294">
        <v>0.03</v>
      </c>
      <c r="H136" s="294">
        <v>3.0000000000000013E-2</v>
      </c>
      <c r="I136" s="304">
        <v>3.6893371492624283E-2</v>
      </c>
      <c r="J136" s="296">
        <v>3.3544458448886871E-2</v>
      </c>
      <c r="K136" s="538">
        <v>2.9690008610486981E-2</v>
      </c>
      <c r="L136" s="297"/>
    </row>
    <row r="137" spans="3:15" x14ac:dyDescent="0.2">
      <c r="C137" s="286" t="s">
        <v>96</v>
      </c>
      <c r="D137" s="286" t="s">
        <v>195</v>
      </c>
      <c r="E137" s="288" t="s">
        <v>191</v>
      </c>
      <c r="F137" s="298">
        <v>4.9999999999999989E-2</v>
      </c>
      <c r="G137" s="294">
        <v>4.0000000000000008E-2</v>
      </c>
      <c r="H137" s="294">
        <v>0.03</v>
      </c>
      <c r="I137" s="304">
        <v>3.8996271789073944E-2</v>
      </c>
      <c r="J137" s="296">
        <v>3.6278650164604187E-2</v>
      </c>
      <c r="K137" s="538">
        <v>3.1811732798814767E-2</v>
      </c>
      <c r="L137" s="297"/>
    </row>
    <row r="138" spans="3:15" x14ac:dyDescent="0.2">
      <c r="C138" s="286" t="s">
        <v>96</v>
      </c>
      <c r="D138" s="286" t="s">
        <v>195</v>
      </c>
      <c r="E138" s="288" t="s">
        <v>338</v>
      </c>
      <c r="F138" s="298">
        <v>7.0000000000000007E-2</v>
      </c>
      <c r="G138" s="294">
        <v>0.06</v>
      </c>
      <c r="H138" s="294">
        <v>0.08</v>
      </c>
      <c r="I138" s="304">
        <v>7.8871011734008789E-2</v>
      </c>
      <c r="J138" s="296">
        <v>6.5266929566860199E-2</v>
      </c>
      <c r="K138" s="538">
        <v>6.4966097474098206E-2</v>
      </c>
      <c r="L138" s="297"/>
    </row>
    <row r="139" spans="3:15" x14ac:dyDescent="0.2">
      <c r="C139" s="286" t="s">
        <v>96</v>
      </c>
      <c r="D139" s="286" t="s">
        <v>195</v>
      </c>
      <c r="E139" s="288" t="s">
        <v>74</v>
      </c>
      <c r="F139" s="299">
        <v>2484</v>
      </c>
      <c r="G139" s="300">
        <v>2784</v>
      </c>
      <c r="H139" s="300">
        <v>2619</v>
      </c>
      <c r="I139" s="301">
        <v>2545</v>
      </c>
      <c r="J139" s="302">
        <v>1477</v>
      </c>
      <c r="K139" s="41">
        <v>1415</v>
      </c>
      <c r="L139" s="297"/>
    </row>
    <row r="140" spans="3:15" x14ac:dyDescent="0.2">
      <c r="E140" s="288"/>
      <c r="F140" s="298"/>
      <c r="G140" s="294"/>
      <c r="H140" s="294"/>
      <c r="I140" s="304"/>
      <c r="J140" s="296"/>
      <c r="K140" s="303"/>
      <c r="L140" s="297"/>
    </row>
    <row r="141" spans="3:15" ht="15" x14ac:dyDescent="0.2">
      <c r="C141" s="2" t="s">
        <v>70</v>
      </c>
      <c r="D141" s="286" t="s">
        <v>73</v>
      </c>
      <c r="E141" s="288" t="s">
        <v>186</v>
      </c>
      <c r="F141" s="298">
        <v>0.08</v>
      </c>
      <c r="G141" s="294">
        <v>0.08</v>
      </c>
      <c r="H141" s="294">
        <v>0.1</v>
      </c>
      <c r="I141" s="304">
        <v>9.6673503518104553E-2</v>
      </c>
      <c r="J141" s="296">
        <v>0.1074676811695099</v>
      </c>
      <c r="K141" s="539">
        <v>9.8131455481052399E-2</v>
      </c>
      <c r="L141" s="297"/>
      <c r="N141" s="332"/>
      <c r="O141" s="332"/>
    </row>
    <row r="142" spans="3:15" x14ac:dyDescent="0.2">
      <c r="C142" s="2" t="s">
        <v>70</v>
      </c>
      <c r="D142" s="286" t="s">
        <v>73</v>
      </c>
      <c r="E142" s="288" t="s">
        <v>187</v>
      </c>
      <c r="F142" s="298">
        <v>1.0000000000000009E-2</v>
      </c>
      <c r="G142" s="294">
        <v>1.0000000000000009E-2</v>
      </c>
      <c r="H142" s="294">
        <v>0</v>
      </c>
      <c r="I142" s="304">
        <v>3.5925428383052349E-3</v>
      </c>
      <c r="J142" s="296">
        <v>3.9773699827492237E-3</v>
      </c>
      <c r="K142" s="539">
        <v>3.136516315862536E-3</v>
      </c>
      <c r="L142" s="297"/>
    </row>
    <row r="143" spans="3:15" x14ac:dyDescent="0.2">
      <c r="C143" s="2" t="s">
        <v>70</v>
      </c>
      <c r="D143" s="286" t="s">
        <v>73</v>
      </c>
      <c r="E143" s="288" t="s">
        <v>188</v>
      </c>
      <c r="F143" s="298">
        <v>9.9999999999999978E-2</v>
      </c>
      <c r="G143" s="294">
        <v>9.9999999999999978E-2</v>
      </c>
      <c r="H143" s="294">
        <v>8.9999999999999969E-2</v>
      </c>
      <c r="I143" s="304">
        <v>9.8725788295269012E-2</v>
      </c>
      <c r="J143" s="296">
        <v>0.1002579256892204</v>
      </c>
      <c r="K143" s="539">
        <v>9.7529381513595581E-2</v>
      </c>
      <c r="L143" s="297"/>
    </row>
    <row r="144" spans="3:15" x14ac:dyDescent="0.2">
      <c r="C144" s="2" t="s">
        <v>70</v>
      </c>
      <c r="D144" s="286" t="s">
        <v>73</v>
      </c>
      <c r="E144" s="288" t="s">
        <v>189</v>
      </c>
      <c r="F144" s="298">
        <v>0.6100000000000001</v>
      </c>
      <c r="G144" s="294">
        <v>0.62000000000000011</v>
      </c>
      <c r="H144" s="294">
        <v>0.60000000000000009</v>
      </c>
      <c r="I144" s="304">
        <v>0.6056256890296936</v>
      </c>
      <c r="J144" s="296">
        <v>0.58746659755706787</v>
      </c>
      <c r="K144" s="539">
        <v>0.60174000263214111</v>
      </c>
      <c r="L144" s="297"/>
    </row>
    <row r="145" spans="3:15" x14ac:dyDescent="0.2">
      <c r="C145" s="2" t="s">
        <v>340</v>
      </c>
      <c r="D145" s="286" t="s">
        <v>73</v>
      </c>
      <c r="E145" s="288" t="s">
        <v>190</v>
      </c>
      <c r="F145" s="298">
        <v>5.0000000000000017E-2</v>
      </c>
      <c r="G145" s="294">
        <v>4.0000000000000008E-2</v>
      </c>
      <c r="H145" s="294">
        <v>4.0000000000000008E-2</v>
      </c>
      <c r="I145" s="304">
        <v>3.8756363093852997E-2</v>
      </c>
      <c r="J145" s="296">
        <v>3.9217181503772743E-2</v>
      </c>
      <c r="K145" s="539">
        <v>3.6556240171194077E-2</v>
      </c>
      <c r="L145" s="297"/>
    </row>
    <row r="146" spans="3:15" x14ac:dyDescent="0.2">
      <c r="C146" s="2" t="s">
        <v>70</v>
      </c>
      <c r="D146" s="286" t="s">
        <v>73</v>
      </c>
      <c r="E146" s="288" t="s">
        <v>191</v>
      </c>
      <c r="F146" s="298">
        <v>3.9999999999999994E-2</v>
      </c>
      <c r="G146" s="294">
        <v>4.9999999999999989E-2</v>
      </c>
      <c r="H146" s="294">
        <v>0.05</v>
      </c>
      <c r="I146" s="304">
        <v>4.7315198928117752E-2</v>
      </c>
      <c r="J146" s="296">
        <v>5.0194453448057168E-2</v>
      </c>
      <c r="K146" s="539">
        <v>5.1082916557788849E-2</v>
      </c>
      <c r="L146" s="297"/>
    </row>
    <row r="147" spans="3:15" x14ac:dyDescent="0.2">
      <c r="C147" s="2" t="s">
        <v>70</v>
      </c>
      <c r="D147" s="286" t="s">
        <v>73</v>
      </c>
      <c r="E147" s="288" t="s">
        <v>338</v>
      </c>
      <c r="F147" s="298">
        <v>0.11</v>
      </c>
      <c r="G147" s="294">
        <v>0.1</v>
      </c>
      <c r="H147" s="294">
        <v>0.11</v>
      </c>
      <c r="I147" s="304">
        <v>0.10931093245744705</v>
      </c>
      <c r="J147" s="296">
        <v>0.11324279010295869</v>
      </c>
      <c r="K147" s="539">
        <v>0.1118234992027283</v>
      </c>
      <c r="L147" s="297"/>
    </row>
    <row r="148" spans="3:15" x14ac:dyDescent="0.2">
      <c r="C148" s="2" t="s">
        <v>70</v>
      </c>
      <c r="D148" s="286" t="s">
        <v>73</v>
      </c>
      <c r="E148" s="288" t="s">
        <v>74</v>
      </c>
      <c r="F148" s="299">
        <v>8876</v>
      </c>
      <c r="G148" s="300">
        <v>9344</v>
      </c>
      <c r="H148" s="300">
        <v>10176</v>
      </c>
      <c r="I148" s="301">
        <v>10345</v>
      </c>
      <c r="J148" s="302">
        <v>4982</v>
      </c>
      <c r="K148" s="41">
        <v>4940</v>
      </c>
      <c r="L148" s="297"/>
    </row>
    <row r="149" spans="3:15" x14ac:dyDescent="0.2">
      <c r="E149" s="288"/>
      <c r="F149" s="298"/>
      <c r="G149" s="294"/>
      <c r="H149" s="294"/>
      <c r="I149" s="304"/>
      <c r="J149" s="296"/>
      <c r="K149" s="303"/>
      <c r="L149" s="297"/>
    </row>
    <row r="150" spans="3:15" ht="15" x14ac:dyDescent="0.2">
      <c r="C150" s="2" t="s">
        <v>70</v>
      </c>
      <c r="D150" s="286" t="s">
        <v>194</v>
      </c>
      <c r="E150" s="288" t="s">
        <v>186</v>
      </c>
      <c r="F150" s="298">
        <v>0</v>
      </c>
      <c r="G150" s="294">
        <v>0</v>
      </c>
      <c r="H150" s="294">
        <v>0</v>
      </c>
      <c r="I150" s="304">
        <v>1.3697095215320587E-2</v>
      </c>
      <c r="J150" s="296">
        <v>1.224380568601191E-3</v>
      </c>
      <c r="K150" s="540">
        <v>1.922053983435035E-3</v>
      </c>
      <c r="L150" s="297"/>
      <c r="N150" s="332"/>
      <c r="O150" s="332"/>
    </row>
    <row r="151" spans="3:15" x14ac:dyDescent="0.2">
      <c r="C151" s="2" t="s">
        <v>70</v>
      </c>
      <c r="D151" s="286" t="s">
        <v>194</v>
      </c>
      <c r="E151" s="288" t="s">
        <v>187</v>
      </c>
      <c r="F151" s="298">
        <v>1.0000000000000009E-2</v>
      </c>
      <c r="G151" s="294">
        <v>0</v>
      </c>
      <c r="H151" s="294">
        <v>0</v>
      </c>
      <c r="I151" s="304">
        <v>0</v>
      </c>
      <c r="J151" s="296">
        <v>0</v>
      </c>
      <c r="K151" s="540">
        <v>3.7113754660822451E-4</v>
      </c>
      <c r="L151" s="297"/>
    </row>
    <row r="152" spans="3:15" x14ac:dyDescent="0.2">
      <c r="C152" s="2" t="s">
        <v>70</v>
      </c>
      <c r="D152" s="286" t="s">
        <v>194</v>
      </c>
      <c r="E152" s="288" t="s">
        <v>188</v>
      </c>
      <c r="F152" s="298">
        <v>0</v>
      </c>
      <c r="G152" s="294">
        <v>0</v>
      </c>
      <c r="H152" s="294">
        <v>0</v>
      </c>
      <c r="I152" s="304">
        <v>3.7602448719553649E-4</v>
      </c>
      <c r="J152" s="296">
        <v>1.194411772303283E-3</v>
      </c>
      <c r="K152" s="540">
        <v>4.8755283933132892E-4</v>
      </c>
      <c r="L152" s="297"/>
    </row>
    <row r="153" spans="3:15" x14ac:dyDescent="0.2">
      <c r="C153" s="2" t="s">
        <v>70</v>
      </c>
      <c r="D153" s="286" t="s">
        <v>194</v>
      </c>
      <c r="E153" s="288" t="s">
        <v>189</v>
      </c>
      <c r="F153" s="298">
        <v>0.31999999999999995</v>
      </c>
      <c r="G153" s="294">
        <v>0.33999999999999997</v>
      </c>
      <c r="H153" s="294">
        <v>0.32999999999999996</v>
      </c>
      <c r="I153" s="304">
        <v>0.38776755332946777</v>
      </c>
      <c r="J153" s="296">
        <v>0.32345503568649292</v>
      </c>
      <c r="K153" s="540">
        <v>0.30486547946929932</v>
      </c>
      <c r="L153" s="297"/>
    </row>
    <row r="154" spans="3:15" x14ac:dyDescent="0.2">
      <c r="C154" s="2" t="s">
        <v>70</v>
      </c>
      <c r="D154" s="286" t="s">
        <v>194</v>
      </c>
      <c r="E154" s="288" t="s">
        <v>190</v>
      </c>
      <c r="F154" s="298">
        <v>0.13</v>
      </c>
      <c r="G154" s="294">
        <v>0.12</v>
      </c>
      <c r="H154" s="294">
        <v>0.10999999999999999</v>
      </c>
      <c r="I154" s="304">
        <v>8.5737541317939758E-2</v>
      </c>
      <c r="J154" s="296">
        <v>8.7276257574558258E-2</v>
      </c>
      <c r="K154" s="540">
        <v>8.6342543363571167E-2</v>
      </c>
      <c r="L154" s="297"/>
    </row>
    <row r="155" spans="3:15" x14ac:dyDescent="0.2">
      <c r="C155" s="2" t="s">
        <v>70</v>
      </c>
      <c r="D155" s="286" t="s">
        <v>194</v>
      </c>
      <c r="E155" s="288" t="s">
        <v>191</v>
      </c>
      <c r="F155" s="298">
        <v>0.15000000000000002</v>
      </c>
      <c r="G155" s="294">
        <v>0.16000000000000003</v>
      </c>
      <c r="H155" s="294">
        <v>0.17000000000000004</v>
      </c>
      <c r="I155" s="304">
        <v>0.1665990948677063</v>
      </c>
      <c r="J155" s="296">
        <v>0.16100724041461939</v>
      </c>
      <c r="K155" s="540">
        <v>0.1700952351093292</v>
      </c>
      <c r="L155" s="297"/>
    </row>
    <row r="156" spans="3:15" x14ac:dyDescent="0.2">
      <c r="C156" s="2" t="s">
        <v>70</v>
      </c>
      <c r="D156" s="286" t="s">
        <v>194</v>
      </c>
      <c r="E156" s="288" t="s">
        <v>338</v>
      </c>
      <c r="F156" s="298">
        <v>0.39</v>
      </c>
      <c r="G156" s="294">
        <v>0.37</v>
      </c>
      <c r="H156" s="294">
        <v>0.38</v>
      </c>
      <c r="I156" s="304">
        <v>0.34582272171974182</v>
      </c>
      <c r="J156" s="296">
        <v>0.42584267258644098</v>
      </c>
      <c r="K156" s="540">
        <v>0.43591597676277161</v>
      </c>
      <c r="L156" s="297"/>
    </row>
    <row r="157" spans="3:15" x14ac:dyDescent="0.2">
      <c r="C157" s="2" t="s">
        <v>70</v>
      </c>
      <c r="D157" s="286" t="s">
        <v>194</v>
      </c>
      <c r="E157" s="288" t="s">
        <v>74</v>
      </c>
      <c r="F157" s="299">
        <v>2163</v>
      </c>
      <c r="G157" s="300">
        <v>2257</v>
      </c>
      <c r="H157" s="300">
        <v>2499</v>
      </c>
      <c r="I157" s="301">
        <v>2375</v>
      </c>
      <c r="J157" s="302">
        <v>4982</v>
      </c>
      <c r="K157" s="41">
        <v>4923</v>
      </c>
      <c r="L157" s="297"/>
    </row>
    <row r="158" spans="3:15" x14ac:dyDescent="0.2">
      <c r="E158" s="288"/>
      <c r="F158" s="298"/>
      <c r="G158" s="294"/>
      <c r="H158" s="294"/>
      <c r="I158" s="304"/>
      <c r="J158" s="296"/>
      <c r="K158" s="303"/>
      <c r="L158" s="297"/>
    </row>
    <row r="159" spans="3:15" ht="15" x14ac:dyDescent="0.2">
      <c r="C159" s="2" t="s">
        <v>70</v>
      </c>
      <c r="D159" s="286" t="s">
        <v>195</v>
      </c>
      <c r="E159" s="288" t="s">
        <v>186</v>
      </c>
      <c r="F159" s="298">
        <v>0.09</v>
      </c>
      <c r="G159" s="294">
        <v>0.09</v>
      </c>
      <c r="H159" s="294">
        <v>0.12</v>
      </c>
      <c r="I159" s="304">
        <v>0.10422844439744949</v>
      </c>
      <c r="J159" s="296">
        <v>0.1199832409620285</v>
      </c>
      <c r="K159" s="541">
        <v>0.1099535971879959</v>
      </c>
      <c r="L159" s="297"/>
      <c r="N159" s="332"/>
      <c r="O159" s="332"/>
    </row>
    <row r="160" spans="3:15" x14ac:dyDescent="0.2">
      <c r="C160" s="2" t="s">
        <v>70</v>
      </c>
      <c r="D160" s="286" t="s">
        <v>195</v>
      </c>
      <c r="E160" s="288" t="s">
        <v>187</v>
      </c>
      <c r="F160" s="298">
        <v>1.0000000000000009E-2</v>
      </c>
      <c r="G160" s="294">
        <v>1.0000000000000009E-2</v>
      </c>
      <c r="H160" s="294">
        <v>0</v>
      </c>
      <c r="I160" s="304">
        <v>3.9196410216391087E-3</v>
      </c>
      <c r="J160" s="296">
        <v>4.6866443008184433E-3</v>
      </c>
      <c r="K160" s="541">
        <v>3.5350755788385868E-3</v>
      </c>
      <c r="L160" s="297"/>
    </row>
    <row r="161" spans="3:15" x14ac:dyDescent="0.2">
      <c r="C161" s="2" t="s">
        <v>70</v>
      </c>
      <c r="D161" s="286" t="s">
        <v>195</v>
      </c>
      <c r="E161" s="288" t="s">
        <v>188</v>
      </c>
      <c r="F161" s="298">
        <v>0.10999999999999999</v>
      </c>
      <c r="G161" s="294">
        <v>0.10999999999999999</v>
      </c>
      <c r="H161" s="294">
        <v>9.9999999999999978E-2</v>
      </c>
      <c r="I161" s="304">
        <v>0.10768045485019684</v>
      </c>
      <c r="J161" s="296">
        <v>0.1148417964577675</v>
      </c>
      <c r="K161" s="541">
        <v>0.1111612245440483</v>
      </c>
      <c r="L161" s="297"/>
    </row>
    <row r="162" spans="3:15" x14ac:dyDescent="0.2">
      <c r="C162" s="2" t="s">
        <v>70</v>
      </c>
      <c r="D162" s="286" t="s">
        <v>195</v>
      </c>
      <c r="E162" s="288" t="s">
        <v>189</v>
      </c>
      <c r="F162" s="298">
        <v>0.64</v>
      </c>
      <c r="G162" s="294">
        <v>0.64</v>
      </c>
      <c r="H162" s="294">
        <v>0.62</v>
      </c>
      <c r="I162" s="304">
        <v>0.62546151876449585</v>
      </c>
      <c r="J162" s="296">
        <v>0.62058365345001221</v>
      </c>
      <c r="K162" s="541">
        <v>0.64421325922012329</v>
      </c>
      <c r="L162" s="297"/>
    </row>
    <row r="163" spans="3:15" x14ac:dyDescent="0.2">
      <c r="C163" s="2" t="s">
        <v>70</v>
      </c>
      <c r="D163" s="286" t="s">
        <v>195</v>
      </c>
      <c r="E163" s="288" t="s">
        <v>190</v>
      </c>
      <c r="F163" s="298">
        <v>0.03</v>
      </c>
      <c r="G163" s="294">
        <v>3.9999999999999994E-2</v>
      </c>
      <c r="H163" s="294">
        <v>4.0000000000000008E-2</v>
      </c>
      <c r="I163" s="304">
        <v>3.4478764981031418E-2</v>
      </c>
      <c r="J163" s="296">
        <v>3.2970432192087173E-2</v>
      </c>
      <c r="K163" s="541">
        <v>2.9438907280564312E-2</v>
      </c>
      <c r="L163" s="297"/>
    </row>
    <row r="164" spans="3:15" x14ac:dyDescent="0.2">
      <c r="C164" s="2" t="s">
        <v>70</v>
      </c>
      <c r="D164" s="286" t="s">
        <v>195</v>
      </c>
      <c r="E164" s="288" t="s">
        <v>191</v>
      </c>
      <c r="F164" s="298">
        <v>3.9999999999999994E-2</v>
      </c>
      <c r="G164" s="294">
        <v>3.9999999999999994E-2</v>
      </c>
      <c r="H164" s="294">
        <v>3.9999999999999994E-2</v>
      </c>
      <c r="I164" s="304">
        <v>3.6454495042562485E-2</v>
      </c>
      <c r="J164" s="296">
        <v>3.5643201321363449E-2</v>
      </c>
      <c r="K164" s="541">
        <v>3.2652132213115692E-2</v>
      </c>
      <c r="L164" s="297"/>
    </row>
    <row r="165" spans="3:15" x14ac:dyDescent="0.2">
      <c r="C165" s="2" t="s">
        <v>70</v>
      </c>
      <c r="D165" s="286" t="s">
        <v>195</v>
      </c>
      <c r="E165" s="288" t="s">
        <v>338</v>
      </c>
      <c r="F165" s="298">
        <v>0.08</v>
      </c>
      <c r="G165" s="294">
        <v>7.0000000000000007E-2</v>
      </c>
      <c r="H165" s="294">
        <v>0.08</v>
      </c>
      <c r="I165" s="304">
        <v>8.7776713073253632E-2</v>
      </c>
      <c r="J165" s="296">
        <v>7.2795942425727844E-2</v>
      </c>
      <c r="K165" s="541">
        <v>7.1347422897815704E-2</v>
      </c>
      <c r="L165" s="297"/>
    </row>
    <row r="166" spans="3:15" x14ac:dyDescent="0.2">
      <c r="C166" s="2" t="s">
        <v>70</v>
      </c>
      <c r="D166" s="286" t="s">
        <v>195</v>
      </c>
      <c r="E166" s="288" t="s">
        <v>74</v>
      </c>
      <c r="F166" s="299">
        <v>6713</v>
      </c>
      <c r="G166" s="300">
        <v>7087</v>
      </c>
      <c r="H166" s="300">
        <v>7677</v>
      </c>
      <c r="I166" s="301">
        <v>7970</v>
      </c>
      <c r="J166" s="302">
        <v>4982</v>
      </c>
      <c r="K166" s="41">
        <v>4915</v>
      </c>
      <c r="L166" s="297"/>
    </row>
    <row r="167" spans="3:15" x14ac:dyDescent="0.2">
      <c r="E167" s="288"/>
      <c r="F167" s="298"/>
      <c r="G167" s="294"/>
      <c r="H167" s="294"/>
      <c r="I167" s="304"/>
      <c r="J167" s="296"/>
      <c r="K167" s="303"/>
      <c r="L167" s="297"/>
    </row>
    <row r="168" spans="3:15" ht="15" x14ac:dyDescent="0.2">
      <c r="C168" s="286" t="s">
        <v>339</v>
      </c>
      <c r="D168" s="286" t="s">
        <v>72</v>
      </c>
      <c r="E168" s="288" t="s">
        <v>186</v>
      </c>
      <c r="F168" s="298">
        <v>0.17</v>
      </c>
      <c r="G168" s="294">
        <v>0.17</v>
      </c>
      <c r="H168" s="294">
        <v>0.15</v>
      </c>
      <c r="I168" s="305">
        <v>0.13876728899776916</v>
      </c>
      <c r="J168" s="296">
        <v>0.11794412881135941</v>
      </c>
      <c r="K168" s="542">
        <v>0.13845767080783841</v>
      </c>
      <c r="L168" s="297"/>
      <c r="N168" s="332"/>
      <c r="O168" s="332"/>
    </row>
    <row r="169" spans="3:15" x14ac:dyDescent="0.2">
      <c r="C169" s="286" t="s">
        <v>339</v>
      </c>
      <c r="D169" s="286" t="s">
        <v>72</v>
      </c>
      <c r="E169" s="288" t="s">
        <v>187</v>
      </c>
      <c r="F169" s="298">
        <v>5.9999999999999942E-2</v>
      </c>
      <c r="G169" s="294">
        <v>3.9999999999999925E-2</v>
      </c>
      <c r="H169" s="294">
        <v>4.9999999999999933E-2</v>
      </c>
      <c r="I169" s="304">
        <v>5.5842943489551544E-2</v>
      </c>
      <c r="J169" s="296">
        <v>2.691230550408363E-2</v>
      </c>
      <c r="K169" s="542">
        <v>2.3525439202785488E-2</v>
      </c>
      <c r="L169" s="297"/>
    </row>
    <row r="170" spans="3:15" x14ac:dyDescent="0.2">
      <c r="C170" s="286" t="s">
        <v>339</v>
      </c>
      <c r="D170" s="286" t="s">
        <v>72</v>
      </c>
      <c r="E170" s="288" t="s">
        <v>188</v>
      </c>
      <c r="F170" s="298">
        <v>7.0000000000000062E-2</v>
      </c>
      <c r="G170" s="294">
        <v>9.000000000000008E-2</v>
      </c>
      <c r="H170" s="294">
        <v>7.0000000000000062E-2</v>
      </c>
      <c r="I170" s="304">
        <v>6.8293444812297821E-2</v>
      </c>
      <c r="J170" s="296">
        <v>6.8536043167114258E-2</v>
      </c>
      <c r="K170" s="542">
        <v>8.6370900273323059E-2</v>
      </c>
      <c r="L170" s="297"/>
    </row>
    <row r="171" spans="3:15" x14ac:dyDescent="0.2">
      <c r="C171" s="286" t="s">
        <v>339</v>
      </c>
      <c r="D171" s="286" t="s">
        <v>72</v>
      </c>
      <c r="E171" s="288" t="s">
        <v>189</v>
      </c>
      <c r="F171" s="298">
        <v>0.53999999999999992</v>
      </c>
      <c r="G171" s="294">
        <v>0.53</v>
      </c>
      <c r="H171" s="294">
        <v>0.56000000000000005</v>
      </c>
      <c r="I171" s="304">
        <v>0.54556757211685181</v>
      </c>
      <c r="J171" s="296">
        <v>0.60159522294998169</v>
      </c>
      <c r="K171" s="542">
        <v>0.57236975431442261</v>
      </c>
      <c r="L171" s="297"/>
    </row>
    <row r="172" spans="3:15" x14ac:dyDescent="0.2">
      <c r="C172" s="286" t="s">
        <v>339</v>
      </c>
      <c r="D172" s="286" t="s">
        <v>72</v>
      </c>
      <c r="E172" s="288" t="s">
        <v>190</v>
      </c>
      <c r="F172" s="298">
        <v>4.0000000000000008E-2</v>
      </c>
      <c r="G172" s="294">
        <v>4.9999999999999989E-2</v>
      </c>
      <c r="H172" s="294">
        <v>4.9999999999999989E-2</v>
      </c>
      <c r="I172" s="304">
        <v>5.2119035273790359E-2</v>
      </c>
      <c r="J172" s="296">
        <v>4.1687000542879098E-2</v>
      </c>
      <c r="K172" s="542">
        <v>3.8178123533725739E-2</v>
      </c>
      <c r="L172" s="297"/>
    </row>
    <row r="173" spans="3:15" x14ac:dyDescent="0.2">
      <c r="C173" s="286" t="s">
        <v>339</v>
      </c>
      <c r="D173" s="286" t="s">
        <v>72</v>
      </c>
      <c r="E173" s="288" t="s">
        <v>191</v>
      </c>
      <c r="F173" s="298">
        <v>1.999999999999999E-2</v>
      </c>
      <c r="G173" s="294">
        <v>0.03</v>
      </c>
      <c r="H173" s="294">
        <v>4.0000000000000008E-2</v>
      </c>
      <c r="I173" s="304">
        <v>4.1593890637159348E-2</v>
      </c>
      <c r="J173" s="296">
        <v>4.0826860815286643E-2</v>
      </c>
      <c r="K173" s="542">
        <v>3.3872004598379142E-2</v>
      </c>
      <c r="L173" s="297"/>
    </row>
    <row r="174" spans="3:15" x14ac:dyDescent="0.2">
      <c r="C174" s="286" t="s">
        <v>339</v>
      </c>
      <c r="D174" s="286" t="s">
        <v>72</v>
      </c>
      <c r="E174" s="288" t="s">
        <v>338</v>
      </c>
      <c r="F174" s="298">
        <v>0.1</v>
      </c>
      <c r="G174" s="294">
        <v>0.1</v>
      </c>
      <c r="H174" s="294">
        <v>0.09</v>
      </c>
      <c r="I174" s="304">
        <v>9.7815841436386108E-2</v>
      </c>
      <c r="J174" s="296">
        <v>0.10249842703342441</v>
      </c>
      <c r="K174" s="542">
        <v>0.1072261109948158</v>
      </c>
      <c r="L174" s="297"/>
    </row>
    <row r="175" spans="3:15" x14ac:dyDescent="0.2">
      <c r="C175" s="286" t="s">
        <v>339</v>
      </c>
      <c r="D175" s="286" t="s">
        <v>72</v>
      </c>
      <c r="E175" s="288" t="s">
        <v>74</v>
      </c>
      <c r="F175" s="299">
        <v>1077</v>
      </c>
      <c r="G175" s="300">
        <v>1525</v>
      </c>
      <c r="H175" s="300">
        <v>1611</v>
      </c>
      <c r="I175" s="301">
        <v>758</v>
      </c>
      <c r="J175" s="302">
        <v>1279</v>
      </c>
      <c r="K175" s="41">
        <v>1244</v>
      </c>
      <c r="L175" s="297"/>
    </row>
    <row r="176" spans="3:15" x14ac:dyDescent="0.2">
      <c r="E176" s="288"/>
      <c r="F176" s="298"/>
      <c r="G176" s="294"/>
      <c r="H176" s="294"/>
      <c r="I176" s="304"/>
      <c r="J176" s="296"/>
      <c r="K176" s="303"/>
      <c r="L176" s="297"/>
    </row>
    <row r="177" spans="3:15" ht="15" x14ac:dyDescent="0.2">
      <c r="C177" s="286" t="s">
        <v>339</v>
      </c>
      <c r="D177" s="286" t="s">
        <v>215</v>
      </c>
      <c r="E177" s="288" t="s">
        <v>186</v>
      </c>
      <c r="F177" s="298">
        <v>0.51</v>
      </c>
      <c r="G177" s="294">
        <v>0.47</v>
      </c>
      <c r="H177" s="294">
        <v>0.5</v>
      </c>
      <c r="I177" s="306">
        <v>0.43433738872408867</v>
      </c>
      <c r="J177" s="296">
        <v>0.42246004939079279</v>
      </c>
      <c r="K177" s="543">
        <v>0.45208838582038879</v>
      </c>
      <c r="L177" s="297"/>
      <c r="N177" s="332"/>
      <c r="O177" s="332"/>
    </row>
    <row r="178" spans="3:15" x14ac:dyDescent="0.2">
      <c r="C178" s="286" t="s">
        <v>339</v>
      </c>
      <c r="D178" s="286" t="s">
        <v>215</v>
      </c>
      <c r="E178" s="288" t="s">
        <v>187</v>
      </c>
      <c r="F178" s="298">
        <v>3.999999999999998E-2</v>
      </c>
      <c r="G178" s="294">
        <v>2.0000000000000018E-2</v>
      </c>
      <c r="H178" s="294">
        <v>3.999999999999998E-2</v>
      </c>
      <c r="I178" s="304">
        <v>3.9834260940551758E-2</v>
      </c>
      <c r="J178" s="296">
        <v>2.584419772028923E-2</v>
      </c>
      <c r="K178" s="543">
        <v>5.2795570343732827E-2</v>
      </c>
      <c r="L178" s="297"/>
    </row>
    <row r="179" spans="3:15" x14ac:dyDescent="0.2">
      <c r="C179" s="286" t="s">
        <v>339</v>
      </c>
      <c r="D179" s="286" t="s">
        <v>215</v>
      </c>
      <c r="E179" s="288" t="s">
        <v>188</v>
      </c>
      <c r="F179" s="298">
        <v>0.14000000000000001</v>
      </c>
      <c r="G179" s="294">
        <v>0.16000000000000003</v>
      </c>
      <c r="H179" s="294">
        <v>0.11000000000000004</v>
      </c>
      <c r="I179" s="304">
        <v>0.16541406512260437</v>
      </c>
      <c r="J179" s="296">
        <v>0.17312619090080261</v>
      </c>
      <c r="K179" s="543">
        <v>0.19957217574119571</v>
      </c>
      <c r="L179" s="297"/>
    </row>
    <row r="180" spans="3:15" x14ac:dyDescent="0.2">
      <c r="C180" s="286" t="s">
        <v>339</v>
      </c>
      <c r="D180" s="286" t="s">
        <v>215</v>
      </c>
      <c r="E180" s="288" t="s">
        <v>189</v>
      </c>
      <c r="F180" s="298">
        <v>0.26</v>
      </c>
      <c r="G180" s="294">
        <v>0.28999999999999998</v>
      </c>
      <c r="H180" s="294">
        <v>0.28999999999999998</v>
      </c>
      <c r="I180" s="304">
        <v>0.27984485030174255</v>
      </c>
      <c r="J180" s="296">
        <v>0.31488075852394098</v>
      </c>
      <c r="K180" s="543">
        <v>0.1883125156164169</v>
      </c>
      <c r="L180" s="297"/>
    </row>
    <row r="181" spans="3:15" x14ac:dyDescent="0.2">
      <c r="C181" s="286" t="s">
        <v>339</v>
      </c>
      <c r="D181" s="286" t="s">
        <v>215</v>
      </c>
      <c r="E181" s="288" t="s">
        <v>190</v>
      </c>
      <c r="F181" s="298">
        <v>0</v>
      </c>
      <c r="G181" s="294">
        <v>0.03</v>
      </c>
      <c r="H181" s="294">
        <v>1.9999999999999997E-2</v>
      </c>
      <c r="I181" s="304">
        <v>2.5063466280698776E-2</v>
      </c>
      <c r="J181" s="296">
        <v>2.688729390501976E-2</v>
      </c>
      <c r="K181" s="543">
        <v>1.6436915844678879E-2</v>
      </c>
      <c r="L181" s="297"/>
    </row>
    <row r="182" spans="3:15" x14ac:dyDescent="0.2">
      <c r="C182" s="286" t="s">
        <v>339</v>
      </c>
      <c r="D182" s="286" t="s">
        <v>215</v>
      </c>
      <c r="E182" s="288" t="s">
        <v>191</v>
      </c>
      <c r="F182" s="298">
        <v>2.0000000000000004E-2</v>
      </c>
      <c r="G182" s="294">
        <v>0</v>
      </c>
      <c r="H182" s="294">
        <v>1.0000000000000002E-2</v>
      </c>
      <c r="I182" s="304">
        <v>6.3214139081537724E-3</v>
      </c>
      <c r="J182" s="296">
        <v>5.9174937196075916E-3</v>
      </c>
      <c r="K182" s="543">
        <v>6.1158649623394012E-3</v>
      </c>
      <c r="L182" s="297"/>
    </row>
    <row r="183" spans="3:15" x14ac:dyDescent="0.2">
      <c r="C183" s="286" t="s">
        <v>339</v>
      </c>
      <c r="D183" s="286" t="s">
        <v>215</v>
      </c>
      <c r="E183" s="288" t="s">
        <v>338</v>
      </c>
      <c r="F183" s="298">
        <v>0.03</v>
      </c>
      <c r="G183" s="294">
        <v>0.03</v>
      </c>
      <c r="H183" s="294">
        <v>0.03</v>
      </c>
      <c r="I183" s="304">
        <v>4.9184549599885941E-2</v>
      </c>
      <c r="J183" s="296">
        <v>3.0884018167853359E-2</v>
      </c>
      <c r="K183" s="543">
        <v>8.4678560495376587E-2</v>
      </c>
      <c r="L183" s="297"/>
    </row>
    <row r="184" spans="3:15" ht="15" x14ac:dyDescent="0.2">
      <c r="C184" s="286" t="s">
        <v>339</v>
      </c>
      <c r="D184" s="286" t="s">
        <v>215</v>
      </c>
      <c r="E184" s="288" t="s">
        <v>74</v>
      </c>
      <c r="F184" s="299">
        <v>94</v>
      </c>
      <c r="G184" s="300">
        <v>179</v>
      </c>
      <c r="H184" s="300">
        <v>168</v>
      </c>
      <c r="I184" s="301">
        <v>173</v>
      </c>
      <c r="J184" s="302">
        <v>137</v>
      </c>
      <c r="K184" s="41">
        <v>153</v>
      </c>
      <c r="L184" s="297"/>
      <c r="N184" s="332"/>
      <c r="O184" s="332"/>
    </row>
    <row r="185" spans="3:15" x14ac:dyDescent="0.2">
      <c r="E185" s="288"/>
      <c r="F185" s="307"/>
      <c r="G185" s="307"/>
      <c r="H185" s="307"/>
      <c r="I185" s="307"/>
      <c r="J185" s="308"/>
      <c r="K185" s="308"/>
      <c r="L185" s="297"/>
    </row>
    <row r="186" spans="3:15" x14ac:dyDescent="0.2">
      <c r="C186" s="286" t="s">
        <v>197</v>
      </c>
      <c r="E186" s="288"/>
      <c r="J186" s="308"/>
      <c r="K186" s="308"/>
      <c r="L186" s="297"/>
    </row>
    <row r="187" spans="3:15" x14ac:dyDescent="0.2">
      <c r="C187" s="286" t="s">
        <v>110</v>
      </c>
      <c r="E187" s="288"/>
      <c r="J187" s="308"/>
      <c r="K187" s="308"/>
      <c r="L187" s="297"/>
    </row>
    <row r="188" spans="3:15" x14ac:dyDescent="0.2">
      <c r="E188" s="288"/>
      <c r="J188" s="308"/>
      <c r="K188" s="308"/>
      <c r="L188" s="297"/>
    </row>
    <row r="189" spans="3:15" x14ac:dyDescent="0.2">
      <c r="C189" s="286" t="s">
        <v>75</v>
      </c>
      <c r="E189" s="288"/>
      <c r="J189" s="308"/>
      <c r="K189" s="308"/>
      <c r="L189" s="297"/>
    </row>
    <row r="190" spans="3:15" x14ac:dyDescent="0.2">
      <c r="C190" s="2" t="s">
        <v>388</v>
      </c>
      <c r="D190" s="309"/>
      <c r="E190" s="310"/>
      <c r="F190" s="309"/>
      <c r="G190" s="309"/>
      <c r="H190" s="309"/>
      <c r="I190" s="309"/>
      <c r="J190" s="311"/>
      <c r="K190" s="311"/>
      <c r="L190" s="297"/>
    </row>
    <row r="191" spans="3:15" x14ac:dyDescent="0.2">
      <c r="C191" s="168" t="s">
        <v>537</v>
      </c>
      <c r="D191" s="309"/>
      <c r="E191" s="310"/>
      <c r="F191" s="309"/>
      <c r="G191" s="309"/>
      <c r="H191" s="309"/>
      <c r="I191" s="309"/>
      <c r="J191" s="311"/>
      <c r="K191" s="311"/>
      <c r="L191" s="297"/>
    </row>
    <row r="192" spans="3:15" x14ac:dyDescent="0.2">
      <c r="C192" s="2" t="s">
        <v>571</v>
      </c>
      <c r="D192" s="309"/>
      <c r="E192" s="310"/>
      <c r="F192" s="309"/>
      <c r="G192" s="309"/>
      <c r="H192" s="309"/>
      <c r="I192" s="309"/>
      <c r="J192" s="311"/>
      <c r="K192" s="311"/>
      <c r="L192" s="297"/>
    </row>
    <row r="193" spans="3:12" x14ac:dyDescent="0.2">
      <c r="C193" s="309" t="s">
        <v>572</v>
      </c>
      <c r="E193" s="288"/>
      <c r="J193" s="308"/>
      <c r="K193" s="308"/>
      <c r="L193" s="297"/>
    </row>
    <row r="194" spans="3:12" x14ac:dyDescent="0.2">
      <c r="C194" s="309" t="s">
        <v>585</v>
      </c>
      <c r="E194" s="288"/>
      <c r="J194" s="333"/>
      <c r="K194" s="333"/>
    </row>
    <row r="195" spans="3:12" x14ac:dyDescent="0.2">
      <c r="C195" s="309" t="s">
        <v>582</v>
      </c>
      <c r="E195" s="288"/>
      <c r="J195" s="723"/>
      <c r="K195" s="723"/>
    </row>
    <row r="196" spans="3:12" x14ac:dyDescent="0.2">
      <c r="C196" s="2" t="s">
        <v>574</v>
      </c>
      <c r="D196" s="297"/>
      <c r="E196" s="297"/>
      <c r="F196" s="297"/>
      <c r="G196" s="297"/>
      <c r="H196" s="297"/>
      <c r="J196" s="308"/>
      <c r="K196" s="308"/>
    </row>
    <row r="197" spans="3:12" x14ac:dyDescent="0.2">
      <c r="C197" s="324"/>
      <c r="D197" s="312"/>
      <c r="E197" s="297"/>
      <c r="F197" s="297"/>
      <c r="G197" s="297"/>
      <c r="J197" s="308"/>
      <c r="K197" s="308"/>
    </row>
    <row r="198" spans="3:12" x14ac:dyDescent="0.2">
      <c r="J198" s="308"/>
      <c r="K198" s="308"/>
    </row>
    <row r="199" spans="3:12" x14ac:dyDescent="0.2">
      <c r="C199" s="324"/>
      <c r="J199" s="308"/>
      <c r="K199" s="308"/>
    </row>
    <row r="200" spans="3:12" x14ac:dyDescent="0.2">
      <c r="D200" s="313"/>
      <c r="E200" s="313"/>
      <c r="F200" s="313"/>
      <c r="G200" s="313"/>
      <c r="J200" s="308"/>
      <c r="K200" s="308"/>
    </row>
    <row r="201" spans="3:12" x14ac:dyDescent="0.2">
      <c r="C201" s="313"/>
      <c r="D201" s="313"/>
      <c r="E201" s="313"/>
      <c r="F201" s="313"/>
      <c r="G201" s="313"/>
      <c r="J201" s="308"/>
      <c r="K201" s="308"/>
    </row>
    <row r="202" spans="3:12" x14ac:dyDescent="0.2">
      <c r="C202" s="313"/>
      <c r="D202" s="313"/>
      <c r="E202" s="313"/>
      <c r="F202" s="313"/>
      <c r="G202" s="313"/>
      <c r="I202" s="314"/>
      <c r="J202" s="308"/>
      <c r="K202" s="308"/>
    </row>
    <row r="203" spans="3:12" x14ac:dyDescent="0.2">
      <c r="C203" s="313"/>
      <c r="I203" s="314"/>
      <c r="J203" s="308"/>
      <c r="K203" s="308"/>
    </row>
    <row r="204" spans="3:12" x14ac:dyDescent="0.2">
      <c r="I204" s="314"/>
      <c r="J204" s="308"/>
      <c r="K204" s="308"/>
    </row>
    <row r="205" spans="3:12" x14ac:dyDescent="0.2">
      <c r="I205" s="314"/>
      <c r="J205" s="308"/>
      <c r="K205" s="308"/>
    </row>
    <row r="206" spans="3:12" x14ac:dyDescent="0.2">
      <c r="I206" s="314"/>
      <c r="J206" s="308"/>
      <c r="K206" s="308"/>
    </row>
    <row r="207" spans="3:12" x14ac:dyDescent="0.2">
      <c r="I207" s="314"/>
      <c r="J207" s="308"/>
      <c r="K207" s="308"/>
    </row>
    <row r="208" spans="3:12" x14ac:dyDescent="0.2">
      <c r="J208" s="308"/>
      <c r="K208" s="308"/>
    </row>
  </sheetData>
  <mergeCells count="1">
    <mergeCell ref="F4:K4"/>
  </mergeCells>
  <conditionalFormatting sqref="N6:O6">
    <cfRule type="cellIs" dxfId="79" priority="55" operator="equal">
      <formula>"Err"</formula>
    </cfRule>
    <cfRule type="cellIs" dxfId="78" priority="56" operator="equal">
      <formula>"OK"</formula>
    </cfRule>
  </conditionalFormatting>
  <conditionalFormatting sqref="N13:O13">
    <cfRule type="cellIs" dxfId="77" priority="15" operator="equal">
      <formula>"Err"</formula>
    </cfRule>
    <cfRule type="cellIs" dxfId="76" priority="16" operator="equal">
      <formula>"OK"</formula>
    </cfRule>
  </conditionalFormatting>
  <conditionalFormatting sqref="N15:O15">
    <cfRule type="cellIs" dxfId="75" priority="54" operator="equal">
      <formula>"OK"</formula>
    </cfRule>
    <cfRule type="cellIs" dxfId="74" priority="53" operator="equal">
      <formula>"Err"</formula>
    </cfRule>
  </conditionalFormatting>
  <conditionalFormatting sqref="N22:O22">
    <cfRule type="cellIs" dxfId="73" priority="13" operator="equal">
      <formula>"Err"</formula>
    </cfRule>
    <cfRule type="cellIs" dxfId="72" priority="14" operator="equal">
      <formula>"OK"</formula>
    </cfRule>
  </conditionalFormatting>
  <conditionalFormatting sqref="N24:O24">
    <cfRule type="cellIs" dxfId="71" priority="52" operator="equal">
      <formula>"OK"</formula>
    </cfRule>
    <cfRule type="cellIs" dxfId="70" priority="51" operator="equal">
      <formula>"Err"</formula>
    </cfRule>
  </conditionalFormatting>
  <conditionalFormatting sqref="N31:O31">
    <cfRule type="cellIs" dxfId="69" priority="11" operator="equal">
      <formula>"Err"</formula>
    </cfRule>
    <cfRule type="cellIs" dxfId="68" priority="12" operator="equal">
      <formula>"OK"</formula>
    </cfRule>
  </conditionalFormatting>
  <conditionalFormatting sqref="N33:O33">
    <cfRule type="cellIs" dxfId="67" priority="50" operator="equal">
      <formula>"OK"</formula>
    </cfRule>
    <cfRule type="cellIs" dxfId="66" priority="49" operator="equal">
      <formula>"Err"</formula>
    </cfRule>
  </conditionalFormatting>
  <conditionalFormatting sqref="N42:O42">
    <cfRule type="cellIs" dxfId="65" priority="48" operator="equal">
      <formula>"OK"</formula>
    </cfRule>
    <cfRule type="cellIs" dxfId="64" priority="47" operator="equal">
      <formula>"Err"</formula>
    </cfRule>
  </conditionalFormatting>
  <conditionalFormatting sqref="N51:O51">
    <cfRule type="cellIs" dxfId="63" priority="46" operator="equal">
      <formula>"OK"</formula>
    </cfRule>
    <cfRule type="cellIs" dxfId="62" priority="45" operator="equal">
      <formula>"Err"</formula>
    </cfRule>
  </conditionalFormatting>
  <conditionalFormatting sqref="N60:O60">
    <cfRule type="cellIs" dxfId="61" priority="44" operator="equal">
      <formula>"OK"</formula>
    </cfRule>
    <cfRule type="cellIs" dxfId="60" priority="43" operator="equal">
      <formula>"Err"</formula>
    </cfRule>
  </conditionalFormatting>
  <conditionalFormatting sqref="N69:O69">
    <cfRule type="cellIs" dxfId="59" priority="42" operator="equal">
      <formula>"OK"</formula>
    </cfRule>
    <cfRule type="cellIs" dxfId="58" priority="41" operator="equal">
      <formula>"Err"</formula>
    </cfRule>
  </conditionalFormatting>
  <conditionalFormatting sqref="N78:O78">
    <cfRule type="cellIs" dxfId="57" priority="40" operator="equal">
      <formula>"OK"</formula>
    </cfRule>
    <cfRule type="cellIs" dxfId="56" priority="39" operator="equal">
      <formula>"Err"</formula>
    </cfRule>
  </conditionalFormatting>
  <conditionalFormatting sqref="N87:O87">
    <cfRule type="cellIs" dxfId="55" priority="37" operator="equal">
      <formula>"Err"</formula>
    </cfRule>
    <cfRule type="cellIs" dxfId="54" priority="38" operator="equal">
      <formula>"OK"</formula>
    </cfRule>
  </conditionalFormatting>
  <conditionalFormatting sqref="N94:O94">
    <cfRule type="cellIs" dxfId="53" priority="10" operator="equal">
      <formula>"OK"</formula>
    </cfRule>
    <cfRule type="cellIs" dxfId="52" priority="9" operator="equal">
      <formula>"Err"</formula>
    </cfRule>
  </conditionalFormatting>
  <conditionalFormatting sqref="N96:O96">
    <cfRule type="cellIs" dxfId="51" priority="35" operator="equal">
      <formula>"Err"</formula>
    </cfRule>
    <cfRule type="cellIs" dxfId="50" priority="36" operator="equal">
      <formula>"OK"</formula>
    </cfRule>
  </conditionalFormatting>
  <conditionalFormatting sqref="N103:O103">
    <cfRule type="cellIs" dxfId="49" priority="8" operator="equal">
      <formula>"OK"</formula>
    </cfRule>
    <cfRule type="cellIs" dxfId="48" priority="7" operator="equal">
      <formula>"Err"</formula>
    </cfRule>
  </conditionalFormatting>
  <conditionalFormatting sqref="N105:O105">
    <cfRule type="cellIs" dxfId="47" priority="33" operator="equal">
      <formula>"Err"</formula>
    </cfRule>
    <cfRule type="cellIs" dxfId="46" priority="34" operator="equal">
      <formula>"OK"</formula>
    </cfRule>
  </conditionalFormatting>
  <conditionalFormatting sqref="N112:O112">
    <cfRule type="cellIs" dxfId="45" priority="6" operator="equal">
      <formula>"OK"</formula>
    </cfRule>
    <cfRule type="cellIs" dxfId="44" priority="5" operator="equal">
      <formula>"Err"</formula>
    </cfRule>
  </conditionalFormatting>
  <conditionalFormatting sqref="N114:O114">
    <cfRule type="cellIs" dxfId="43" priority="31" operator="equal">
      <formula>"Err"</formula>
    </cfRule>
    <cfRule type="cellIs" dxfId="42" priority="32" operator="equal">
      <formula>"OK"</formula>
    </cfRule>
  </conditionalFormatting>
  <conditionalFormatting sqref="N123:O123">
    <cfRule type="cellIs" dxfId="41" priority="29" operator="equal">
      <formula>"Err"</formula>
    </cfRule>
    <cfRule type="cellIs" dxfId="40" priority="30" operator="equal">
      <formula>"OK"</formula>
    </cfRule>
  </conditionalFormatting>
  <conditionalFormatting sqref="N132:O132">
    <cfRule type="cellIs" dxfId="39" priority="28" operator="equal">
      <formula>"OK"</formula>
    </cfRule>
    <cfRule type="cellIs" dxfId="38" priority="27" operator="equal">
      <formula>"Err"</formula>
    </cfRule>
  </conditionalFormatting>
  <conditionalFormatting sqref="N141:O141">
    <cfRule type="cellIs" dxfId="37" priority="26" operator="equal">
      <formula>"OK"</formula>
    </cfRule>
    <cfRule type="cellIs" dxfId="36" priority="25" operator="equal">
      <formula>"Err"</formula>
    </cfRule>
  </conditionalFormatting>
  <conditionalFormatting sqref="N150:O150">
    <cfRule type="cellIs" dxfId="35" priority="24" operator="equal">
      <formula>"OK"</formula>
    </cfRule>
    <cfRule type="cellIs" dxfId="34" priority="23" operator="equal">
      <formula>"Err"</formula>
    </cfRule>
  </conditionalFormatting>
  <conditionalFormatting sqref="N159:O159">
    <cfRule type="cellIs" dxfId="33" priority="22" operator="equal">
      <formula>"OK"</formula>
    </cfRule>
    <cfRule type="cellIs" dxfId="32" priority="21" operator="equal">
      <formula>"Err"</formula>
    </cfRule>
  </conditionalFormatting>
  <conditionalFormatting sqref="N168:O168">
    <cfRule type="cellIs" dxfId="31" priority="20" operator="equal">
      <formula>"OK"</formula>
    </cfRule>
    <cfRule type="cellIs" dxfId="30" priority="19" operator="equal">
      <formula>"Err"</formula>
    </cfRule>
  </conditionalFormatting>
  <conditionalFormatting sqref="N177:O177">
    <cfRule type="cellIs" dxfId="29" priority="18" operator="equal">
      <formula>"OK"</formula>
    </cfRule>
    <cfRule type="cellIs" dxfId="28" priority="17" operator="equal">
      <formula>"Err"</formula>
    </cfRule>
  </conditionalFormatting>
  <conditionalFormatting sqref="N184:O184">
    <cfRule type="cellIs" dxfId="27" priority="3" operator="equal">
      <formula>"Err"</formula>
    </cfRule>
    <cfRule type="cellIs" dxfId="26" priority="4" operator="equal">
      <formula>"OK"</formula>
    </cfRule>
  </conditionalFormatting>
  <hyperlinks>
    <hyperlink ref="A1" location="Contents!A1" display="Contents" xr:uid="{00000000-0004-0000-2C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B0F82-C00B-49D6-9D63-2886A66780BF}">
  <sheetPr codeName="Sheet49"/>
  <dimension ref="A1:AD52"/>
  <sheetViews>
    <sheetView showGridLines="0" zoomScaleNormal="100" workbookViewId="0"/>
  </sheetViews>
  <sheetFormatPr defaultColWidth="9.140625" defaultRowHeight="15" x14ac:dyDescent="0.25"/>
  <cols>
    <col min="1" max="2" width="9.140625" style="1"/>
    <col min="3" max="3" width="28.42578125" style="1" customWidth="1"/>
    <col min="4" max="4" width="16.85546875" style="1" customWidth="1"/>
    <col min="5" max="10" width="13" style="1" customWidth="1"/>
    <col min="11" max="16384" width="9.140625" style="1"/>
  </cols>
  <sheetData>
    <row r="1" spans="1:30" x14ac:dyDescent="0.25">
      <c r="A1" s="86" t="s">
        <v>66</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2"/>
      <c r="B2" s="4" t="s">
        <v>569</v>
      </c>
      <c r="C2" s="2"/>
      <c r="D2" s="2"/>
      <c r="E2" s="2"/>
      <c r="F2" s="2"/>
      <c r="G2" s="2"/>
      <c r="H2" s="2"/>
      <c r="I2" s="2"/>
      <c r="J2" s="2"/>
      <c r="K2" s="2"/>
      <c r="L2" s="2"/>
      <c r="M2" s="2"/>
      <c r="N2" s="2"/>
      <c r="O2" s="2"/>
      <c r="P2" s="2"/>
      <c r="Q2" s="2"/>
      <c r="R2" s="2"/>
      <c r="S2" s="2"/>
      <c r="T2" s="2"/>
      <c r="U2" s="2"/>
      <c r="V2" s="2"/>
      <c r="W2" s="2"/>
      <c r="X2" s="2"/>
      <c r="Y2" s="2"/>
      <c r="Z2" s="2"/>
      <c r="AA2" s="2"/>
      <c r="AB2" s="2"/>
      <c r="AC2" s="2"/>
      <c r="AD2" s="2"/>
    </row>
    <row r="3" spans="1:30" x14ac:dyDescent="0.25">
      <c r="A3" s="2"/>
      <c r="B3" s="2" t="s">
        <v>67</v>
      </c>
      <c r="C3" s="2"/>
      <c r="D3" s="2"/>
      <c r="E3" s="2"/>
      <c r="F3" s="2"/>
      <c r="G3" s="2"/>
      <c r="H3" s="2"/>
      <c r="I3" s="2"/>
      <c r="J3" s="2"/>
      <c r="K3" s="2"/>
      <c r="L3" s="2"/>
      <c r="M3" s="2"/>
      <c r="N3" s="2"/>
      <c r="O3" s="2"/>
      <c r="P3" s="2"/>
      <c r="Q3" s="2"/>
      <c r="R3" s="2"/>
      <c r="S3" s="2"/>
      <c r="T3" s="2"/>
      <c r="U3" s="2"/>
      <c r="V3" s="2"/>
      <c r="W3" s="2"/>
      <c r="X3" s="2"/>
      <c r="Y3" s="2"/>
      <c r="Z3" s="2"/>
      <c r="AA3" s="2"/>
      <c r="AB3" s="2"/>
      <c r="AC3" s="2"/>
      <c r="AD3" s="2"/>
    </row>
    <row r="4" spans="1:30" x14ac:dyDescent="0.25">
      <c r="A4" s="2"/>
      <c r="B4" s="2"/>
      <c r="C4" s="2"/>
      <c r="D4" s="2"/>
      <c r="E4" s="763" t="s">
        <v>564</v>
      </c>
      <c r="F4" s="764"/>
      <c r="G4" s="764"/>
      <c r="H4" s="764"/>
      <c r="I4" s="764"/>
      <c r="J4" s="764"/>
      <c r="K4" s="2"/>
      <c r="L4" s="2"/>
      <c r="M4" s="2"/>
      <c r="N4" s="2"/>
      <c r="O4" s="2"/>
      <c r="P4" s="2"/>
      <c r="Q4" s="2"/>
      <c r="R4" s="2"/>
      <c r="S4" s="2"/>
      <c r="T4" s="2"/>
      <c r="U4" s="2"/>
      <c r="V4" s="2"/>
      <c r="W4" s="2"/>
      <c r="X4" s="2"/>
      <c r="Y4" s="2"/>
      <c r="Z4" s="2"/>
      <c r="AA4" s="2"/>
      <c r="AB4" s="2"/>
      <c r="AC4" s="2"/>
      <c r="AD4" s="2"/>
    </row>
    <row r="5" spans="1:30" x14ac:dyDescent="0.25">
      <c r="A5" s="2"/>
      <c r="B5" s="2"/>
      <c r="C5" s="2"/>
      <c r="D5" s="2"/>
      <c r="E5" s="53">
        <v>2018</v>
      </c>
      <c r="F5" s="247">
        <v>2019</v>
      </c>
      <c r="G5" s="247">
        <v>2021</v>
      </c>
      <c r="H5" s="247">
        <v>2022</v>
      </c>
      <c r="I5" s="247">
        <v>2023</v>
      </c>
      <c r="J5" s="247">
        <v>2024</v>
      </c>
      <c r="K5" s="2"/>
      <c r="L5" s="2"/>
      <c r="M5" s="2"/>
      <c r="N5" s="2"/>
      <c r="O5" s="2"/>
      <c r="P5" s="2"/>
      <c r="Q5" s="2"/>
      <c r="R5" s="2"/>
      <c r="S5" s="2"/>
      <c r="T5" s="2"/>
      <c r="U5" s="2"/>
      <c r="V5" s="2"/>
      <c r="W5" s="2"/>
      <c r="X5" s="2"/>
      <c r="Y5" s="2"/>
      <c r="Z5" s="2"/>
      <c r="AA5" s="2"/>
      <c r="AB5" s="2"/>
      <c r="AC5" s="2"/>
      <c r="AD5" s="2"/>
    </row>
    <row r="6" spans="1:30" x14ac:dyDescent="0.25">
      <c r="A6" s="2"/>
      <c r="B6" s="2"/>
      <c r="C6" s="17" t="s">
        <v>266</v>
      </c>
      <c r="D6" s="37" t="s">
        <v>278</v>
      </c>
      <c r="E6" s="63">
        <v>0.82</v>
      </c>
      <c r="F6" s="64">
        <v>0.81</v>
      </c>
      <c r="G6" s="64">
        <v>0.82</v>
      </c>
      <c r="H6" s="64">
        <v>0.81020434945821762</v>
      </c>
      <c r="I6" s="64" t="s">
        <v>277</v>
      </c>
      <c r="J6" s="338">
        <f>SUM('Table 4-12'!K9:K12)</f>
        <v>0.86111410334706306</v>
      </c>
      <c r="K6" s="39"/>
      <c r="L6" s="2"/>
      <c r="M6" s="2"/>
      <c r="N6" s="2"/>
      <c r="O6" s="2"/>
      <c r="P6" s="2"/>
      <c r="Q6" s="2"/>
      <c r="R6" s="2"/>
      <c r="S6" s="2"/>
      <c r="T6" s="2"/>
      <c r="U6" s="2"/>
      <c r="V6" s="2"/>
      <c r="W6" s="2"/>
      <c r="X6" s="2"/>
      <c r="Y6" s="2"/>
      <c r="Z6" s="2"/>
      <c r="AA6" s="2"/>
      <c r="AB6" s="2"/>
      <c r="AC6" s="2"/>
      <c r="AD6" s="2"/>
    </row>
    <row r="7" spans="1:30" x14ac:dyDescent="0.25">
      <c r="A7" s="2"/>
      <c r="B7" s="2"/>
      <c r="C7" s="2" t="s">
        <v>266</v>
      </c>
      <c r="D7" s="288" t="s">
        <v>338</v>
      </c>
      <c r="E7" s="59">
        <v>0.33</v>
      </c>
      <c r="F7" s="316">
        <v>0.34</v>
      </c>
      <c r="G7" s="316">
        <v>0.34</v>
      </c>
      <c r="H7" s="316">
        <v>0.34716278314590454</v>
      </c>
      <c r="I7" s="316" t="s">
        <v>277</v>
      </c>
      <c r="J7" s="294">
        <f>'Table 4-12'!K12</f>
        <v>0.42120930552482599</v>
      </c>
      <c r="K7" s="39"/>
      <c r="L7" s="2"/>
      <c r="M7" s="2"/>
      <c r="N7" s="2"/>
      <c r="O7" s="2"/>
      <c r="P7" s="2"/>
      <c r="Q7" s="2"/>
      <c r="R7" s="2"/>
      <c r="S7" s="2"/>
      <c r="T7" s="2"/>
      <c r="U7" s="2"/>
      <c r="V7" s="2"/>
      <c r="W7" s="2"/>
      <c r="X7" s="2"/>
      <c r="Y7" s="2"/>
      <c r="Z7" s="2"/>
      <c r="AA7" s="2"/>
      <c r="AB7" s="2"/>
      <c r="AC7" s="2"/>
      <c r="AD7" s="2"/>
    </row>
    <row r="8" spans="1:30" x14ac:dyDescent="0.25">
      <c r="A8" s="2"/>
      <c r="B8" s="2"/>
      <c r="C8" s="2" t="s">
        <v>266</v>
      </c>
      <c r="D8" s="246" t="s">
        <v>74</v>
      </c>
      <c r="E8" s="315">
        <v>1216</v>
      </c>
      <c r="F8" s="317">
        <v>2268</v>
      </c>
      <c r="G8" s="317">
        <v>3195</v>
      </c>
      <c r="H8" s="317">
        <v>4018</v>
      </c>
      <c r="I8" s="317" t="s">
        <v>277</v>
      </c>
      <c r="J8" s="256">
        <f>'Table 4-12'!K13</f>
        <v>1548</v>
      </c>
      <c r="K8" s="39"/>
      <c r="L8" s="2"/>
      <c r="M8" s="2"/>
      <c r="N8" s="2"/>
      <c r="O8" s="2"/>
      <c r="P8" s="2"/>
      <c r="Q8" s="2"/>
      <c r="R8" s="2"/>
      <c r="S8" s="2"/>
      <c r="T8" s="2"/>
      <c r="U8" s="2"/>
      <c r="V8" s="2"/>
      <c r="W8" s="2"/>
      <c r="X8" s="2"/>
      <c r="Y8" s="2"/>
      <c r="Z8" s="2"/>
      <c r="AA8" s="2"/>
      <c r="AB8" s="2"/>
      <c r="AC8" s="2"/>
      <c r="AD8" s="2"/>
    </row>
    <row r="9" spans="1:30" x14ac:dyDescent="0.25">
      <c r="A9" s="2"/>
      <c r="B9" s="2"/>
      <c r="C9" s="2"/>
      <c r="D9" s="22"/>
      <c r="E9" s="59"/>
      <c r="F9" s="316"/>
      <c r="G9" s="316"/>
      <c r="H9" s="316"/>
      <c r="I9" s="316"/>
      <c r="J9" s="294"/>
      <c r="K9" s="39"/>
      <c r="L9" s="2"/>
      <c r="M9" s="2"/>
      <c r="N9" s="2"/>
      <c r="O9" s="2"/>
      <c r="P9" s="2"/>
      <c r="Q9" s="2"/>
      <c r="R9" s="2"/>
      <c r="S9" s="2"/>
      <c r="T9" s="2"/>
      <c r="U9" s="2"/>
      <c r="V9" s="2"/>
      <c r="W9" s="2"/>
      <c r="X9" s="2"/>
      <c r="Y9" s="2"/>
      <c r="Z9" s="2"/>
      <c r="AA9" s="2"/>
      <c r="AB9" s="2"/>
      <c r="AC9" s="2"/>
      <c r="AD9" s="2"/>
    </row>
    <row r="10" spans="1:30" x14ac:dyDescent="0.25">
      <c r="A10" s="2"/>
      <c r="B10" s="2"/>
      <c r="C10" s="2" t="s">
        <v>94</v>
      </c>
      <c r="D10" s="22" t="s">
        <v>278</v>
      </c>
      <c r="E10" s="59">
        <v>0.82000000000000006</v>
      </c>
      <c r="F10" s="316">
        <v>0.83000000000000007</v>
      </c>
      <c r="G10" s="316">
        <v>0.79</v>
      </c>
      <c r="H10" s="316">
        <v>0.86234733089804649</v>
      </c>
      <c r="I10" s="316" t="s">
        <v>277</v>
      </c>
      <c r="J10" s="294">
        <f>SUM('Table 4-12'!K36:K39)</f>
        <v>0.82014619186520576</v>
      </c>
      <c r="K10" s="39"/>
      <c r="L10" s="2"/>
      <c r="M10" s="2"/>
      <c r="N10" s="2"/>
      <c r="O10" s="2"/>
      <c r="P10" s="2"/>
      <c r="Q10" s="2"/>
      <c r="R10" s="2"/>
      <c r="S10" s="2"/>
      <c r="T10" s="2"/>
      <c r="U10" s="2"/>
      <c r="V10" s="2"/>
      <c r="W10" s="2"/>
      <c r="X10" s="2"/>
      <c r="Y10" s="2"/>
      <c r="Z10" s="2"/>
      <c r="AA10" s="2"/>
      <c r="AB10" s="2"/>
      <c r="AC10" s="2"/>
      <c r="AD10" s="2"/>
    </row>
    <row r="11" spans="1:30" x14ac:dyDescent="0.25">
      <c r="A11" s="2"/>
      <c r="B11" s="2"/>
      <c r="C11" s="2" t="s">
        <v>94</v>
      </c>
      <c r="D11" s="288" t="s">
        <v>338</v>
      </c>
      <c r="E11" s="59">
        <v>0.25</v>
      </c>
      <c r="F11" s="316">
        <v>0.25</v>
      </c>
      <c r="G11" s="316">
        <v>0.24</v>
      </c>
      <c r="H11" s="316">
        <v>0.28775683045387268</v>
      </c>
      <c r="I11" s="316" t="s">
        <v>277</v>
      </c>
      <c r="J11" s="294">
        <f>'Table 4-12'!K39</f>
        <v>0.27150589227676392</v>
      </c>
      <c r="K11" s="39"/>
      <c r="L11" s="2"/>
      <c r="M11" s="2"/>
      <c r="N11" s="2"/>
      <c r="O11" s="2"/>
      <c r="P11" s="2"/>
      <c r="Q11" s="2"/>
      <c r="R11" s="2"/>
      <c r="S11" s="2"/>
      <c r="T11" s="2"/>
      <c r="U11" s="2"/>
      <c r="V11" s="2"/>
      <c r="W11" s="2"/>
      <c r="X11" s="2"/>
      <c r="Y11" s="2"/>
      <c r="Z11" s="2"/>
      <c r="AA11" s="2"/>
      <c r="AB11" s="2"/>
      <c r="AC11" s="2"/>
      <c r="AD11" s="2"/>
    </row>
    <row r="12" spans="1:30" x14ac:dyDescent="0.25">
      <c r="A12" s="2"/>
      <c r="B12" s="2"/>
      <c r="C12" s="2" t="s">
        <v>94</v>
      </c>
      <c r="D12" s="22" t="s">
        <v>74</v>
      </c>
      <c r="E12" s="315">
        <v>408</v>
      </c>
      <c r="F12" s="317">
        <v>311</v>
      </c>
      <c r="G12" s="317">
        <v>445</v>
      </c>
      <c r="H12" s="317">
        <v>231</v>
      </c>
      <c r="I12" s="317" t="s">
        <v>277</v>
      </c>
      <c r="J12" s="256">
        <f>'Table 4-12'!K40</f>
        <v>89</v>
      </c>
      <c r="K12" s="39"/>
      <c r="L12" s="2"/>
      <c r="M12" s="2"/>
      <c r="N12" s="2"/>
      <c r="O12" s="2"/>
      <c r="P12" s="2"/>
      <c r="Q12" s="2"/>
      <c r="R12" s="2"/>
      <c r="S12" s="2"/>
      <c r="T12" s="2"/>
      <c r="U12" s="2"/>
      <c r="V12" s="2"/>
      <c r="W12" s="2"/>
      <c r="X12" s="2"/>
      <c r="Y12" s="2"/>
      <c r="Z12" s="2"/>
      <c r="AA12" s="2"/>
      <c r="AB12" s="2"/>
      <c r="AC12" s="2"/>
      <c r="AD12" s="2"/>
    </row>
    <row r="13" spans="1:30" x14ac:dyDescent="0.25">
      <c r="A13" s="2"/>
      <c r="B13" s="2"/>
      <c r="C13" s="2"/>
      <c r="D13" s="22"/>
      <c r="E13" s="59"/>
      <c r="F13" s="316"/>
      <c r="G13" s="316"/>
      <c r="H13" s="316"/>
      <c r="I13" s="316"/>
      <c r="J13" s="294"/>
      <c r="K13" s="39"/>
      <c r="L13" s="2"/>
      <c r="M13" s="2"/>
      <c r="N13" s="2"/>
      <c r="O13" s="2"/>
      <c r="P13" s="2"/>
      <c r="Q13" s="2"/>
      <c r="R13" s="2"/>
      <c r="S13" s="2"/>
      <c r="T13" s="2"/>
      <c r="U13" s="2"/>
      <c r="V13" s="2"/>
      <c r="W13" s="2"/>
      <c r="X13" s="2"/>
      <c r="Y13" s="2"/>
      <c r="Z13" s="2"/>
      <c r="AA13" s="2"/>
      <c r="AB13" s="2"/>
      <c r="AC13" s="2"/>
      <c r="AD13" s="2"/>
    </row>
    <row r="14" spans="1:30" x14ac:dyDescent="0.25">
      <c r="A14" s="2"/>
      <c r="B14" s="2"/>
      <c r="C14" s="2" t="s">
        <v>68</v>
      </c>
      <c r="D14" s="22" t="s">
        <v>278</v>
      </c>
      <c r="E14" s="59">
        <v>0.82</v>
      </c>
      <c r="F14" s="316">
        <v>0.81</v>
      </c>
      <c r="G14" s="316">
        <v>0.82</v>
      </c>
      <c r="H14" s="316">
        <v>0.81584113463759422</v>
      </c>
      <c r="I14" s="316" t="s">
        <v>277</v>
      </c>
      <c r="J14" s="294">
        <f>SUM('Table 4-12'!K63:K66)</f>
        <v>0.85955488681793213</v>
      </c>
      <c r="K14" s="39"/>
      <c r="L14" s="2"/>
      <c r="M14" s="2"/>
      <c r="N14" s="2"/>
      <c r="O14" s="2"/>
      <c r="P14" s="2"/>
      <c r="Q14" s="2"/>
      <c r="R14" s="2"/>
      <c r="S14" s="2"/>
      <c r="T14" s="2"/>
      <c r="U14" s="2"/>
      <c r="V14" s="2"/>
      <c r="W14" s="2"/>
      <c r="X14" s="2"/>
      <c r="Y14" s="2"/>
      <c r="Z14" s="2"/>
      <c r="AA14" s="2"/>
      <c r="AB14" s="2"/>
      <c r="AC14" s="2"/>
      <c r="AD14" s="2"/>
    </row>
    <row r="15" spans="1:30" x14ac:dyDescent="0.25">
      <c r="A15" s="2"/>
      <c r="B15" s="2"/>
      <c r="C15" s="2" t="s">
        <v>68</v>
      </c>
      <c r="D15" s="288" t="s">
        <v>338</v>
      </c>
      <c r="E15" s="59">
        <v>0.32</v>
      </c>
      <c r="F15" s="316">
        <v>0.33</v>
      </c>
      <c r="G15" s="316">
        <v>0.32</v>
      </c>
      <c r="H15" s="316">
        <v>0.34074082970619202</v>
      </c>
      <c r="I15" s="316" t="s">
        <v>277</v>
      </c>
      <c r="J15" s="294">
        <f>'Table 4-12'!K66</f>
        <v>0.41551163792610168</v>
      </c>
      <c r="K15" s="39"/>
      <c r="L15" s="2"/>
      <c r="M15" s="2"/>
      <c r="N15" s="2"/>
      <c r="O15" s="2"/>
      <c r="P15" s="2"/>
      <c r="Q15" s="2"/>
      <c r="R15" s="2"/>
      <c r="S15" s="2"/>
      <c r="T15" s="2"/>
      <c r="U15" s="2"/>
      <c r="V15" s="2"/>
      <c r="W15" s="2"/>
      <c r="X15" s="2"/>
      <c r="Y15" s="2"/>
      <c r="Z15" s="2"/>
      <c r="AA15" s="2"/>
      <c r="AB15" s="2"/>
      <c r="AC15" s="2"/>
      <c r="AD15" s="2"/>
    </row>
    <row r="16" spans="1:30" x14ac:dyDescent="0.25">
      <c r="A16" s="2"/>
      <c r="B16" s="2"/>
      <c r="C16" s="2" t="s">
        <v>68</v>
      </c>
      <c r="D16" s="22" t="s">
        <v>74</v>
      </c>
      <c r="E16" s="315">
        <v>1624</v>
      </c>
      <c r="F16" s="317">
        <v>2579</v>
      </c>
      <c r="G16" s="317">
        <v>3640</v>
      </c>
      <c r="H16" s="317">
        <v>4249</v>
      </c>
      <c r="I16" s="317" t="s">
        <v>277</v>
      </c>
      <c r="J16" s="256">
        <f>'Table 4-12'!K67</f>
        <v>1637</v>
      </c>
      <c r="K16" s="39"/>
      <c r="L16" s="2"/>
      <c r="M16" s="2"/>
      <c r="N16" s="2"/>
      <c r="O16" s="2"/>
      <c r="P16" s="2"/>
      <c r="Q16" s="2"/>
      <c r="R16" s="2"/>
      <c r="S16" s="2"/>
      <c r="T16" s="2"/>
      <c r="U16" s="2"/>
      <c r="V16" s="2"/>
      <c r="W16" s="2"/>
      <c r="X16" s="2"/>
      <c r="Y16" s="2"/>
      <c r="Z16" s="2"/>
      <c r="AA16" s="2"/>
      <c r="AB16" s="2"/>
      <c r="AC16" s="2"/>
      <c r="AD16" s="2"/>
    </row>
    <row r="17" spans="1:30" x14ac:dyDescent="0.25">
      <c r="A17" s="2"/>
      <c r="B17" s="2"/>
      <c r="C17" s="2"/>
      <c r="D17" s="22"/>
      <c r="E17" s="59"/>
      <c r="F17" s="316"/>
      <c r="G17" s="316"/>
      <c r="H17" s="316"/>
      <c r="I17" s="316"/>
      <c r="J17" s="294"/>
      <c r="K17" s="39"/>
      <c r="L17" s="2"/>
      <c r="M17" s="2"/>
      <c r="N17" s="2"/>
      <c r="O17" s="2"/>
      <c r="P17" s="2"/>
      <c r="Q17" s="2"/>
      <c r="R17" s="2"/>
      <c r="S17" s="2"/>
      <c r="T17" s="2"/>
      <c r="U17" s="2"/>
      <c r="V17" s="2"/>
      <c r="W17" s="2"/>
      <c r="X17" s="2"/>
      <c r="Y17" s="2"/>
      <c r="Z17" s="2"/>
      <c r="AA17" s="2"/>
      <c r="AB17" s="2"/>
      <c r="AC17" s="2"/>
      <c r="AD17" s="2"/>
    </row>
    <row r="18" spans="1:30" x14ac:dyDescent="0.25">
      <c r="A18" s="2"/>
      <c r="B18" s="2"/>
      <c r="C18" s="2" t="s">
        <v>95</v>
      </c>
      <c r="D18" s="22" t="s">
        <v>278</v>
      </c>
      <c r="E18" s="59">
        <v>0.80000000000000016</v>
      </c>
      <c r="F18" s="316">
        <v>0.81000000000000016</v>
      </c>
      <c r="G18" s="316">
        <v>0.80000000000000016</v>
      </c>
      <c r="H18" s="316">
        <v>0.80072556436061859</v>
      </c>
      <c r="I18" s="316">
        <v>0.77590812742710114</v>
      </c>
      <c r="J18" s="294">
        <f>SUM('Table 4-12'!K90:K93)</f>
        <v>0.78685076907277107</v>
      </c>
      <c r="K18" s="39"/>
      <c r="L18" s="2"/>
      <c r="M18" s="2"/>
      <c r="N18" s="2"/>
      <c r="O18" s="2"/>
      <c r="P18" s="2"/>
      <c r="Q18" s="2"/>
      <c r="R18" s="2"/>
      <c r="S18" s="2"/>
      <c r="T18" s="2"/>
      <c r="U18" s="2"/>
      <c r="V18" s="2"/>
      <c r="W18" s="2"/>
      <c r="X18" s="2"/>
      <c r="Y18" s="2"/>
      <c r="Z18" s="2"/>
      <c r="AA18" s="2"/>
      <c r="AB18" s="2"/>
      <c r="AC18" s="2"/>
      <c r="AD18" s="2"/>
    </row>
    <row r="19" spans="1:30" x14ac:dyDescent="0.25">
      <c r="A19" s="2"/>
      <c r="B19" s="2"/>
      <c r="C19" s="2" t="s">
        <v>95</v>
      </c>
      <c r="D19" s="288" t="s">
        <v>338</v>
      </c>
      <c r="E19" s="59">
        <v>0.1</v>
      </c>
      <c r="F19" s="316">
        <v>0.1</v>
      </c>
      <c r="G19" s="316">
        <v>0.11</v>
      </c>
      <c r="H19" s="316">
        <v>0.10994414240121841</v>
      </c>
      <c r="I19" s="316">
        <v>0.1126067489385605</v>
      </c>
      <c r="J19" s="294">
        <f>'Table 4-12'!K93</f>
        <v>0.1117405295372009</v>
      </c>
      <c r="K19" s="39"/>
      <c r="L19" s="2"/>
      <c r="M19" s="2"/>
      <c r="N19" s="2"/>
      <c r="O19" s="2"/>
      <c r="P19" s="2"/>
      <c r="Q19" s="2"/>
      <c r="R19" s="2"/>
      <c r="S19" s="2"/>
      <c r="T19" s="2"/>
      <c r="U19" s="2"/>
      <c r="V19" s="2"/>
      <c r="W19" s="2"/>
      <c r="X19" s="2"/>
      <c r="Y19" s="2"/>
      <c r="Z19" s="2"/>
      <c r="AA19" s="2"/>
      <c r="AB19" s="2"/>
      <c r="AC19" s="2"/>
      <c r="AD19" s="2"/>
    </row>
    <row r="20" spans="1:30" x14ac:dyDescent="0.25">
      <c r="A20" s="2"/>
      <c r="B20" s="2"/>
      <c r="C20" s="2" t="s">
        <v>95</v>
      </c>
      <c r="D20" s="22" t="s">
        <v>74</v>
      </c>
      <c r="E20" s="18">
        <v>5288</v>
      </c>
      <c r="F20" s="263">
        <v>5390</v>
      </c>
      <c r="G20" s="263">
        <v>6393</v>
      </c>
      <c r="H20" s="263">
        <v>6477</v>
      </c>
      <c r="I20" s="263">
        <v>3256</v>
      </c>
      <c r="J20" s="256">
        <f>'Table 4-12'!K94</f>
        <v>3274</v>
      </c>
      <c r="K20" s="39"/>
      <c r="L20" s="2"/>
      <c r="M20" s="2"/>
      <c r="N20" s="2"/>
      <c r="O20" s="2"/>
      <c r="P20" s="2"/>
      <c r="Q20" s="2"/>
      <c r="R20" s="2"/>
      <c r="S20" s="2"/>
      <c r="T20" s="2"/>
      <c r="U20" s="2"/>
      <c r="V20" s="2"/>
      <c r="W20" s="2"/>
      <c r="X20" s="2"/>
      <c r="Y20" s="2"/>
      <c r="Z20" s="2"/>
      <c r="AA20" s="2"/>
      <c r="AB20" s="2"/>
      <c r="AC20" s="2"/>
      <c r="AD20" s="2"/>
    </row>
    <row r="21" spans="1:30" x14ac:dyDescent="0.25">
      <c r="A21" s="2"/>
      <c r="B21" s="2"/>
      <c r="C21" s="2"/>
      <c r="D21" s="22"/>
      <c r="E21" s="59"/>
      <c r="F21" s="316"/>
      <c r="G21" s="316"/>
      <c r="H21" s="316"/>
      <c r="I21" s="316"/>
      <c r="J21" s="294"/>
      <c r="K21" s="39"/>
      <c r="L21" s="2"/>
      <c r="M21" s="2"/>
      <c r="N21" s="2"/>
      <c r="O21" s="2"/>
      <c r="P21" s="2"/>
      <c r="Q21" s="2"/>
      <c r="R21" s="2"/>
      <c r="S21" s="2"/>
      <c r="T21" s="2"/>
      <c r="U21" s="2"/>
      <c r="V21" s="2"/>
      <c r="W21" s="2"/>
      <c r="X21" s="2"/>
      <c r="Y21" s="2"/>
      <c r="Z21" s="2"/>
      <c r="AA21" s="2"/>
      <c r="AB21" s="2"/>
      <c r="AC21" s="2"/>
      <c r="AD21" s="2"/>
    </row>
    <row r="22" spans="1:30" x14ac:dyDescent="0.25">
      <c r="A22" s="2"/>
      <c r="B22" s="2"/>
      <c r="C22" s="2" t="s">
        <v>96</v>
      </c>
      <c r="D22" s="22" t="s">
        <v>278</v>
      </c>
      <c r="E22" s="59">
        <v>0.83</v>
      </c>
      <c r="F22" s="248">
        <v>0.80000000000000016</v>
      </c>
      <c r="G22" s="248">
        <v>0.79000000000000015</v>
      </c>
      <c r="H22" s="248">
        <v>0.79188903421163559</v>
      </c>
      <c r="I22" s="248">
        <v>0.81788403168320656</v>
      </c>
      <c r="J22" s="294">
        <f>SUM('Table 4-12'!K117:K120)</f>
        <v>0.82848925516009331</v>
      </c>
      <c r="K22" s="39"/>
      <c r="L22" s="2"/>
      <c r="M22" s="2"/>
      <c r="N22" s="2"/>
      <c r="O22" s="2"/>
      <c r="P22" s="2"/>
      <c r="Q22" s="2"/>
      <c r="R22" s="2"/>
      <c r="S22" s="2"/>
      <c r="T22" s="2"/>
      <c r="U22" s="2"/>
      <c r="V22" s="2"/>
      <c r="W22" s="2"/>
      <c r="X22" s="2"/>
      <c r="Y22" s="2"/>
      <c r="Z22" s="2"/>
      <c r="AA22" s="2"/>
      <c r="AB22" s="2"/>
      <c r="AC22" s="2"/>
      <c r="AD22" s="2"/>
    </row>
    <row r="23" spans="1:30" x14ac:dyDescent="0.25">
      <c r="A23" s="2"/>
      <c r="B23" s="2"/>
      <c r="C23" s="2" t="s">
        <v>96</v>
      </c>
      <c r="D23" s="288" t="s">
        <v>338</v>
      </c>
      <c r="E23" s="59">
        <v>0.11</v>
      </c>
      <c r="F23" s="248">
        <v>0.09</v>
      </c>
      <c r="G23" s="248">
        <v>0.11</v>
      </c>
      <c r="H23" s="248">
        <v>0.10445873439311981</v>
      </c>
      <c r="I23" s="248">
        <v>0.1105934605002403</v>
      </c>
      <c r="J23" s="294">
        <f>'Table 4-12'!K120</f>
        <v>0.10833935439586639</v>
      </c>
      <c r="K23" s="39"/>
      <c r="L23" s="2"/>
      <c r="M23" s="2"/>
      <c r="N23" s="2"/>
      <c r="O23" s="2"/>
      <c r="P23" s="2"/>
      <c r="Q23" s="2"/>
      <c r="R23" s="2"/>
      <c r="S23" s="2"/>
      <c r="T23" s="2"/>
      <c r="U23" s="2"/>
      <c r="V23" s="2"/>
      <c r="W23" s="2"/>
      <c r="X23" s="2"/>
      <c r="Y23" s="2"/>
      <c r="Z23" s="2"/>
      <c r="AA23" s="2"/>
      <c r="AB23" s="2"/>
      <c r="AC23" s="2"/>
      <c r="AD23" s="2"/>
    </row>
    <row r="24" spans="1:30" x14ac:dyDescent="0.25">
      <c r="A24" s="2"/>
      <c r="B24" s="2"/>
      <c r="C24" s="2" t="s">
        <v>96</v>
      </c>
      <c r="D24" s="22" t="s">
        <v>74</v>
      </c>
      <c r="E24" s="18">
        <v>3320</v>
      </c>
      <c r="F24" s="249">
        <v>3702</v>
      </c>
      <c r="G24" s="249">
        <v>3510</v>
      </c>
      <c r="H24" s="249">
        <v>3330</v>
      </c>
      <c r="I24" s="249">
        <v>1477</v>
      </c>
      <c r="J24" s="256">
        <f>'Table 4-12'!K121</f>
        <v>1418</v>
      </c>
      <c r="K24" s="39"/>
      <c r="L24" s="2"/>
      <c r="M24" s="2"/>
      <c r="N24" s="2"/>
      <c r="O24" s="2"/>
      <c r="P24" s="2"/>
      <c r="Q24" s="2"/>
      <c r="R24" s="2"/>
      <c r="S24" s="2"/>
      <c r="T24" s="2"/>
      <c r="U24" s="2"/>
      <c r="V24" s="2"/>
      <c r="W24" s="2"/>
      <c r="X24" s="2"/>
      <c r="Y24" s="2"/>
      <c r="Z24" s="2"/>
      <c r="AA24" s="2"/>
      <c r="AB24" s="2"/>
      <c r="AC24" s="2"/>
      <c r="AD24" s="2"/>
    </row>
    <row r="25" spans="1:30" x14ac:dyDescent="0.25">
      <c r="A25" s="2"/>
      <c r="B25" s="2"/>
      <c r="C25" s="2"/>
      <c r="D25" s="22"/>
      <c r="E25" s="59"/>
      <c r="F25" s="164"/>
      <c r="G25" s="164"/>
      <c r="H25" s="164"/>
      <c r="I25" s="164"/>
      <c r="J25" s="294"/>
      <c r="K25" s="39"/>
      <c r="L25" s="2"/>
      <c r="M25" s="2"/>
      <c r="N25" s="2"/>
      <c r="O25" s="2"/>
      <c r="P25" s="2"/>
      <c r="Q25" s="2"/>
      <c r="R25" s="2"/>
      <c r="S25" s="2"/>
      <c r="T25" s="2"/>
      <c r="U25" s="2"/>
      <c r="V25" s="2"/>
      <c r="W25" s="2"/>
      <c r="X25" s="2"/>
      <c r="Y25" s="2"/>
      <c r="Z25" s="2"/>
      <c r="AA25" s="2"/>
      <c r="AB25" s="2"/>
      <c r="AC25" s="2"/>
      <c r="AD25" s="2"/>
    </row>
    <row r="26" spans="1:30" x14ac:dyDescent="0.25">
      <c r="A26" s="2"/>
      <c r="B26" s="2"/>
      <c r="C26" s="2" t="s">
        <v>70</v>
      </c>
      <c r="D26" s="22" t="s">
        <v>278</v>
      </c>
      <c r="E26" s="59">
        <v>0.81000000000000016</v>
      </c>
      <c r="F26" s="248">
        <v>0.81000000000000016</v>
      </c>
      <c r="G26" s="248">
        <v>0.80000000000000016</v>
      </c>
      <c r="H26" s="248">
        <v>0.8010081835091114</v>
      </c>
      <c r="I26" s="248">
        <v>0.79012102261185646</v>
      </c>
      <c r="J26" s="294">
        <f>SUM('Table 4-12'!K144:K147)</f>
        <v>0.80120265856385231</v>
      </c>
      <c r="K26" s="39"/>
      <c r="L26" s="2"/>
      <c r="M26" s="2"/>
      <c r="N26" s="2"/>
      <c r="O26" s="2"/>
      <c r="P26" s="2"/>
      <c r="Q26" s="2"/>
      <c r="R26" s="2"/>
      <c r="S26" s="2"/>
      <c r="T26" s="2"/>
      <c r="U26" s="2"/>
      <c r="V26" s="2"/>
      <c r="W26" s="2"/>
      <c r="X26" s="2"/>
      <c r="Y26" s="2"/>
      <c r="Z26" s="2"/>
      <c r="AA26" s="2"/>
      <c r="AB26" s="2"/>
      <c r="AC26" s="2"/>
      <c r="AD26" s="2"/>
    </row>
    <row r="27" spans="1:30" x14ac:dyDescent="0.25">
      <c r="A27" s="2"/>
      <c r="B27" s="2"/>
      <c r="C27" s="2" t="s">
        <v>70</v>
      </c>
      <c r="D27" s="288" t="s">
        <v>338</v>
      </c>
      <c r="E27" s="59">
        <v>0.11</v>
      </c>
      <c r="F27" s="248">
        <v>0.1</v>
      </c>
      <c r="G27" s="248">
        <v>0.11</v>
      </c>
      <c r="H27" s="248">
        <v>0.10931093245744705</v>
      </c>
      <c r="I27" s="248">
        <v>0.11324279010295869</v>
      </c>
      <c r="J27" s="294">
        <f>'Table 4-12'!K147</f>
        <v>0.1118234992027283</v>
      </c>
      <c r="K27" s="39"/>
      <c r="L27" s="2"/>
      <c r="M27" s="2"/>
      <c r="N27" s="2"/>
      <c r="O27" s="2"/>
      <c r="P27" s="2"/>
      <c r="Q27" s="2"/>
      <c r="R27" s="2"/>
      <c r="S27" s="2"/>
      <c r="T27" s="2"/>
      <c r="U27" s="2"/>
      <c r="V27" s="2"/>
      <c r="W27" s="2"/>
      <c r="X27" s="2"/>
      <c r="Y27" s="2"/>
      <c r="Z27" s="2"/>
      <c r="AA27" s="2"/>
      <c r="AB27" s="2"/>
      <c r="AC27" s="2"/>
      <c r="AD27" s="2"/>
    </row>
    <row r="28" spans="1:30" x14ac:dyDescent="0.25">
      <c r="A28" s="2"/>
      <c r="B28" s="2"/>
      <c r="C28" s="2" t="s">
        <v>70</v>
      </c>
      <c r="D28" s="22" t="s">
        <v>74</v>
      </c>
      <c r="E28" s="18">
        <v>8876</v>
      </c>
      <c r="F28" s="249">
        <v>9344</v>
      </c>
      <c r="G28" s="249">
        <v>10176</v>
      </c>
      <c r="H28" s="249">
        <v>10345</v>
      </c>
      <c r="I28" s="249">
        <v>4982</v>
      </c>
      <c r="J28" s="256">
        <f>'Table 4-12'!K148</f>
        <v>4940</v>
      </c>
      <c r="K28" s="39"/>
      <c r="L28" s="2"/>
      <c r="M28" s="2"/>
      <c r="N28" s="2"/>
      <c r="O28" s="2"/>
      <c r="P28" s="2"/>
      <c r="Q28" s="2"/>
      <c r="R28" s="2"/>
      <c r="S28" s="2"/>
      <c r="T28" s="2"/>
      <c r="U28" s="2"/>
      <c r="V28" s="2"/>
      <c r="W28" s="2"/>
      <c r="X28" s="2"/>
      <c r="Y28" s="2"/>
      <c r="Z28" s="2"/>
      <c r="AA28" s="2"/>
      <c r="AB28" s="2"/>
      <c r="AC28" s="2"/>
      <c r="AD28" s="2"/>
    </row>
    <row r="29" spans="1:30" x14ac:dyDescent="0.25">
      <c r="A29" s="2"/>
      <c r="B29" s="2"/>
      <c r="C29" s="2"/>
      <c r="D29" s="22"/>
      <c r="E29" s="59"/>
      <c r="F29" s="164"/>
      <c r="G29" s="164"/>
      <c r="H29" s="164"/>
      <c r="I29" s="164"/>
      <c r="J29" s="294"/>
      <c r="K29" s="39"/>
      <c r="L29" s="2"/>
      <c r="M29" s="2"/>
      <c r="N29" s="2"/>
      <c r="O29" s="2"/>
      <c r="P29" s="2"/>
      <c r="Q29" s="2"/>
      <c r="R29" s="2"/>
      <c r="S29" s="2"/>
      <c r="T29" s="2"/>
      <c r="U29" s="2"/>
      <c r="V29" s="2"/>
      <c r="W29" s="2"/>
      <c r="X29" s="2"/>
      <c r="Y29" s="2"/>
      <c r="Z29" s="2"/>
      <c r="AA29" s="2"/>
      <c r="AB29" s="2"/>
      <c r="AC29" s="2"/>
      <c r="AD29" s="2"/>
    </row>
    <row r="30" spans="1:30" x14ac:dyDescent="0.25">
      <c r="A30" s="2"/>
      <c r="B30" s="2"/>
      <c r="C30" s="2" t="s">
        <v>72</v>
      </c>
      <c r="D30" s="22" t="s">
        <v>278</v>
      </c>
      <c r="E30" s="59">
        <v>0.7</v>
      </c>
      <c r="F30" s="248">
        <v>0.71000000000000008</v>
      </c>
      <c r="G30" s="248">
        <v>0.7400000000000001</v>
      </c>
      <c r="H30" s="248">
        <v>0.73709633946418762</v>
      </c>
      <c r="I30" s="248">
        <v>0.78660751134157181</v>
      </c>
      <c r="J30" s="294">
        <f>SUM('Table 4-12'!K171:K174)</f>
        <v>0.75164599344134331</v>
      </c>
      <c r="K30" s="39"/>
      <c r="L30" s="2"/>
      <c r="M30" s="2"/>
      <c r="N30" s="2"/>
      <c r="O30" s="2"/>
      <c r="P30" s="2"/>
      <c r="Q30" s="2"/>
      <c r="R30" s="2"/>
      <c r="S30" s="2"/>
      <c r="T30" s="2"/>
      <c r="U30" s="2"/>
      <c r="V30" s="2"/>
      <c r="W30" s="2"/>
      <c r="X30" s="2"/>
      <c r="Y30" s="2"/>
      <c r="Z30" s="2"/>
      <c r="AA30" s="2"/>
      <c r="AB30" s="2"/>
      <c r="AC30" s="2"/>
      <c r="AD30" s="2"/>
    </row>
    <row r="31" spans="1:30" x14ac:dyDescent="0.25">
      <c r="A31" s="2"/>
      <c r="B31" s="2"/>
      <c r="C31" s="2" t="s">
        <v>72</v>
      </c>
      <c r="D31" s="288" t="s">
        <v>338</v>
      </c>
      <c r="E31" s="59">
        <v>0.1</v>
      </c>
      <c r="F31" s="248">
        <v>0.1</v>
      </c>
      <c r="G31" s="248">
        <v>0.09</v>
      </c>
      <c r="H31" s="248">
        <v>9.7815841436386108E-2</v>
      </c>
      <c r="I31" s="248">
        <v>0.10249842703342441</v>
      </c>
      <c r="J31" s="294">
        <f>'Table 4-12'!K174</f>
        <v>0.1072261109948158</v>
      </c>
      <c r="K31" s="39"/>
      <c r="L31" s="2"/>
      <c r="M31" s="2"/>
      <c r="N31" s="2"/>
      <c r="O31" s="2"/>
      <c r="P31" s="2"/>
      <c r="Q31" s="2"/>
      <c r="R31" s="2"/>
      <c r="S31" s="2"/>
      <c r="T31" s="2"/>
      <c r="U31" s="2"/>
      <c r="V31" s="2"/>
      <c r="W31" s="2"/>
      <c r="X31" s="2"/>
      <c r="Y31" s="2"/>
      <c r="Z31" s="2"/>
      <c r="AA31" s="2"/>
      <c r="AB31" s="2"/>
      <c r="AC31" s="2"/>
      <c r="AD31" s="2"/>
    </row>
    <row r="32" spans="1:30" x14ac:dyDescent="0.25">
      <c r="A32" s="2"/>
      <c r="B32" s="2"/>
      <c r="C32" s="2" t="s">
        <v>72</v>
      </c>
      <c r="D32" s="288" t="s">
        <v>632</v>
      </c>
      <c r="E32" s="18">
        <v>1077</v>
      </c>
      <c r="F32" s="249">
        <v>1525</v>
      </c>
      <c r="G32" s="249">
        <v>1611</v>
      </c>
      <c r="H32" s="249">
        <v>758</v>
      </c>
      <c r="I32" s="249">
        <v>1279</v>
      </c>
      <c r="J32" s="256">
        <f>'Table 4-12'!K175</f>
        <v>1244</v>
      </c>
      <c r="K32" s="39"/>
      <c r="L32" s="2"/>
      <c r="M32" s="2"/>
      <c r="N32" s="2"/>
      <c r="O32" s="2"/>
      <c r="P32" s="2"/>
      <c r="Q32" s="2"/>
      <c r="R32" s="2"/>
      <c r="S32" s="2"/>
      <c r="T32" s="2"/>
      <c r="U32" s="2"/>
      <c r="V32" s="2"/>
      <c r="W32" s="2"/>
      <c r="X32" s="2"/>
      <c r="Y32" s="2"/>
      <c r="Z32" s="2"/>
      <c r="AA32" s="2"/>
      <c r="AB32" s="2"/>
      <c r="AC32" s="2"/>
      <c r="AD32" s="2"/>
    </row>
    <row r="33" spans="1:30" x14ac:dyDescent="0.25">
      <c r="A33" s="2"/>
      <c r="B33" s="2"/>
      <c r="C33" s="2"/>
      <c r="D33" s="22"/>
      <c r="E33" s="59"/>
      <c r="F33" s="164"/>
      <c r="G33" s="164"/>
      <c r="H33" s="164"/>
      <c r="I33" s="164"/>
      <c r="J33" s="294"/>
      <c r="K33" s="39"/>
      <c r="L33" s="2"/>
      <c r="M33" s="2"/>
      <c r="N33" s="2"/>
      <c r="O33" s="2"/>
      <c r="P33" s="2"/>
      <c r="Q33" s="2"/>
      <c r="R33" s="2"/>
      <c r="S33" s="2"/>
      <c r="T33" s="2"/>
      <c r="U33" s="2"/>
      <c r="V33" s="2"/>
      <c r="W33" s="2"/>
      <c r="X33" s="2"/>
      <c r="Y33" s="2"/>
      <c r="Z33" s="2"/>
      <c r="AA33" s="2"/>
      <c r="AB33" s="2"/>
      <c r="AC33" s="2"/>
      <c r="AD33" s="2"/>
    </row>
    <row r="34" spans="1:30" x14ac:dyDescent="0.25">
      <c r="A34" s="2"/>
      <c r="B34" s="2"/>
      <c r="C34" s="2" t="s">
        <v>196</v>
      </c>
      <c r="D34" s="22" t="s">
        <v>278</v>
      </c>
      <c r="E34" s="59">
        <v>0.31000000000000005</v>
      </c>
      <c r="F34" s="248">
        <v>0.35</v>
      </c>
      <c r="G34" s="248">
        <v>0.35</v>
      </c>
      <c r="H34" s="248">
        <v>0.36041428009048104</v>
      </c>
      <c r="I34" s="248">
        <v>0.37856956431642169</v>
      </c>
      <c r="J34" s="294">
        <f>SUM('Table 4-12'!K180:K183)</f>
        <v>0.2955438569188118</v>
      </c>
      <c r="K34" s="39"/>
      <c r="L34" s="2"/>
      <c r="M34" s="2"/>
      <c r="N34" s="2"/>
      <c r="O34" s="2"/>
      <c r="P34" s="2"/>
      <c r="Q34" s="2"/>
      <c r="R34" s="2"/>
      <c r="S34" s="2"/>
      <c r="T34" s="2"/>
      <c r="U34" s="2"/>
      <c r="V34" s="2"/>
      <c r="W34" s="2"/>
      <c r="X34" s="2"/>
      <c r="Y34" s="2"/>
      <c r="Z34" s="2"/>
      <c r="AA34" s="2"/>
      <c r="AB34" s="2"/>
      <c r="AC34" s="2"/>
      <c r="AD34" s="2"/>
    </row>
    <row r="35" spans="1:30" x14ac:dyDescent="0.25">
      <c r="A35" s="2"/>
      <c r="B35" s="2"/>
      <c r="C35" s="2" t="s">
        <v>196</v>
      </c>
      <c r="D35" s="288" t="s">
        <v>338</v>
      </c>
      <c r="E35" s="59">
        <v>0.03</v>
      </c>
      <c r="F35" s="248">
        <v>0.03</v>
      </c>
      <c r="G35" s="248">
        <v>0.03</v>
      </c>
      <c r="H35" s="248">
        <v>4.9184549599885941E-2</v>
      </c>
      <c r="I35" s="248">
        <v>3.0884018167853359E-2</v>
      </c>
      <c r="J35" s="294">
        <f>'Table 4-12'!K183</f>
        <v>8.4678560495376587E-2</v>
      </c>
      <c r="K35" s="39"/>
      <c r="L35" s="2"/>
      <c r="M35" s="2"/>
      <c r="N35" s="2"/>
      <c r="O35" s="2"/>
      <c r="P35" s="2"/>
      <c r="Q35" s="2"/>
      <c r="R35" s="2"/>
      <c r="S35" s="2"/>
      <c r="T35" s="2"/>
      <c r="U35" s="2"/>
      <c r="V35" s="2"/>
      <c r="W35" s="2"/>
      <c r="X35" s="2"/>
      <c r="Y35" s="2"/>
      <c r="Z35" s="2"/>
      <c r="AA35" s="2"/>
      <c r="AB35" s="2"/>
      <c r="AC35" s="2"/>
      <c r="AD35" s="2"/>
    </row>
    <row r="36" spans="1:30" x14ac:dyDescent="0.25">
      <c r="A36" s="2"/>
      <c r="B36" s="2"/>
      <c r="C36" s="2" t="s">
        <v>196</v>
      </c>
      <c r="D36" s="22" t="s">
        <v>74</v>
      </c>
      <c r="E36" s="18">
        <v>94</v>
      </c>
      <c r="F36" s="249">
        <v>179</v>
      </c>
      <c r="G36" s="249">
        <v>168</v>
      </c>
      <c r="H36" s="249">
        <v>173</v>
      </c>
      <c r="I36" s="249">
        <v>137</v>
      </c>
      <c r="J36" s="256">
        <f>'Table 4-12'!K184</f>
        <v>153</v>
      </c>
      <c r="K36" s="39"/>
      <c r="L36" s="2"/>
      <c r="M36" s="2"/>
      <c r="N36" s="2"/>
      <c r="O36" s="2"/>
      <c r="P36" s="2"/>
      <c r="Q36" s="2"/>
      <c r="R36" s="2"/>
      <c r="S36" s="2"/>
      <c r="T36" s="2"/>
      <c r="U36" s="2"/>
      <c r="V36" s="2"/>
      <c r="W36" s="2"/>
      <c r="X36" s="2"/>
      <c r="Y36" s="2"/>
      <c r="Z36" s="2"/>
      <c r="AA36" s="2"/>
      <c r="AB36" s="2"/>
      <c r="AC36" s="2"/>
      <c r="AD36" s="2"/>
    </row>
    <row r="37" spans="1:30" x14ac:dyDescent="0.25">
      <c r="A37" s="2"/>
      <c r="B37" s="2"/>
      <c r="C37" s="2"/>
      <c r="D37" s="22"/>
      <c r="E37" s="165"/>
      <c r="F37" s="165"/>
      <c r="G37" s="165"/>
      <c r="H37" s="165"/>
      <c r="I37" s="165"/>
      <c r="J37" s="165"/>
      <c r="K37" s="39"/>
      <c r="L37" s="2"/>
      <c r="M37" s="2"/>
      <c r="N37" s="2"/>
      <c r="O37" s="2"/>
      <c r="P37" s="2"/>
      <c r="Q37" s="2"/>
      <c r="R37" s="2"/>
      <c r="S37" s="2"/>
      <c r="T37" s="2"/>
      <c r="U37" s="2"/>
      <c r="V37" s="2"/>
      <c r="W37" s="2"/>
      <c r="X37" s="2"/>
      <c r="Y37" s="2"/>
      <c r="Z37" s="2"/>
      <c r="AA37" s="2"/>
      <c r="AB37" s="2"/>
      <c r="AC37" s="2"/>
      <c r="AD37" s="2"/>
    </row>
    <row r="38" spans="1:30" x14ac:dyDescent="0.25">
      <c r="A38" s="2"/>
      <c r="B38" s="2"/>
      <c r="C38" s="2" t="s">
        <v>197</v>
      </c>
      <c r="D38" s="22"/>
      <c r="E38" s="2"/>
      <c r="F38" s="2"/>
      <c r="G38" s="2"/>
      <c r="H38" s="2"/>
      <c r="I38" s="2"/>
      <c r="J38" s="2"/>
      <c r="K38" s="39"/>
      <c r="L38" s="2"/>
      <c r="M38" s="2"/>
      <c r="N38" s="2"/>
      <c r="O38" s="2"/>
      <c r="P38" s="2"/>
      <c r="Q38" s="2"/>
      <c r="R38" s="2"/>
      <c r="S38" s="2"/>
      <c r="T38" s="2"/>
      <c r="U38" s="2"/>
      <c r="V38" s="2"/>
      <c r="W38" s="2"/>
      <c r="X38" s="2"/>
      <c r="Y38" s="2"/>
      <c r="Z38" s="2"/>
      <c r="AA38" s="2"/>
      <c r="AB38" s="2"/>
      <c r="AC38" s="2"/>
      <c r="AD38" s="2"/>
    </row>
    <row r="39" spans="1:30" x14ac:dyDescent="0.25">
      <c r="A39" s="2"/>
      <c r="B39" s="2"/>
      <c r="C39" s="2" t="s">
        <v>198</v>
      </c>
      <c r="D39" s="22"/>
      <c r="E39" s="2"/>
      <c r="F39" s="2"/>
      <c r="G39" s="2"/>
      <c r="H39" s="2"/>
      <c r="I39" s="2"/>
      <c r="J39" s="2"/>
      <c r="K39" s="39"/>
      <c r="L39" s="2"/>
      <c r="M39" s="2"/>
      <c r="N39" s="2"/>
      <c r="O39" s="2"/>
      <c r="P39" s="2"/>
      <c r="Q39" s="2"/>
      <c r="R39" s="2"/>
      <c r="S39" s="2"/>
      <c r="T39" s="2"/>
      <c r="U39" s="2"/>
      <c r="V39" s="2"/>
      <c r="W39" s="2"/>
      <c r="X39" s="2"/>
      <c r="Y39" s="2"/>
      <c r="Z39" s="2"/>
      <c r="AA39" s="2"/>
      <c r="AB39" s="2"/>
      <c r="AC39" s="2"/>
      <c r="AD39" s="2"/>
    </row>
    <row r="40" spans="1:30" x14ac:dyDescent="0.25">
      <c r="A40" s="2"/>
      <c r="B40" s="2"/>
      <c r="C40" s="2"/>
      <c r="D40" s="22"/>
      <c r="E40" s="2"/>
      <c r="F40" s="2"/>
      <c r="G40" s="2"/>
      <c r="H40" s="2"/>
      <c r="I40" s="2"/>
      <c r="J40" s="2"/>
      <c r="K40" s="39"/>
      <c r="L40" s="2"/>
      <c r="M40" s="2"/>
      <c r="N40" s="2"/>
      <c r="O40" s="2"/>
      <c r="P40" s="2"/>
      <c r="Q40" s="2"/>
      <c r="R40" s="2"/>
      <c r="S40" s="2"/>
      <c r="T40" s="2"/>
      <c r="U40" s="2"/>
      <c r="V40" s="2"/>
      <c r="W40" s="2"/>
      <c r="X40" s="2"/>
      <c r="Y40" s="2"/>
      <c r="Z40" s="2"/>
      <c r="AA40" s="2"/>
      <c r="AB40" s="2"/>
      <c r="AC40" s="2"/>
      <c r="AD40" s="2"/>
    </row>
    <row r="41" spans="1:30" x14ac:dyDescent="0.25">
      <c r="A41" s="2"/>
      <c r="B41" s="2"/>
      <c r="C41" s="2" t="s">
        <v>75</v>
      </c>
      <c r="D41" s="22"/>
      <c r="E41" s="2"/>
      <c r="F41" s="2"/>
      <c r="G41" s="2"/>
      <c r="H41" s="2"/>
      <c r="I41" s="2"/>
      <c r="J41" s="2"/>
      <c r="K41" s="39"/>
      <c r="L41" s="2"/>
      <c r="M41" s="2"/>
      <c r="N41" s="2"/>
      <c r="O41" s="2"/>
      <c r="P41" s="2"/>
      <c r="Q41" s="2"/>
      <c r="R41" s="2"/>
      <c r="S41" s="2"/>
      <c r="T41" s="2"/>
      <c r="U41" s="2"/>
      <c r="V41" s="2"/>
      <c r="W41" s="2"/>
      <c r="X41" s="2"/>
      <c r="Y41" s="2"/>
      <c r="Z41" s="2"/>
      <c r="AA41" s="2"/>
      <c r="AB41" s="2"/>
      <c r="AC41" s="2"/>
      <c r="AD41" s="2"/>
    </row>
    <row r="42" spans="1:30" x14ac:dyDescent="0.25">
      <c r="A42" s="2"/>
      <c r="B42" s="2"/>
      <c r="C42" s="2" t="s">
        <v>388</v>
      </c>
      <c r="D42" s="22"/>
      <c r="E42" s="2"/>
      <c r="F42" s="2"/>
      <c r="G42" s="2"/>
      <c r="H42" s="2"/>
      <c r="I42" s="2"/>
      <c r="J42" s="2"/>
      <c r="K42" s="39"/>
      <c r="L42" s="2"/>
      <c r="M42" s="2"/>
      <c r="N42" s="2"/>
      <c r="O42" s="2"/>
      <c r="P42" s="2"/>
      <c r="Q42" s="2"/>
      <c r="R42" s="2"/>
      <c r="S42" s="2"/>
      <c r="T42" s="2"/>
      <c r="U42" s="2"/>
      <c r="V42" s="2"/>
      <c r="W42" s="2"/>
      <c r="X42" s="2"/>
      <c r="Y42" s="2"/>
      <c r="Z42" s="2"/>
      <c r="AA42" s="2"/>
      <c r="AB42" s="2"/>
      <c r="AC42" s="2"/>
      <c r="AD42" s="2"/>
    </row>
    <row r="43" spans="1:30" x14ac:dyDescent="0.25">
      <c r="A43" s="2"/>
      <c r="B43" s="2"/>
      <c r="C43" s="168" t="s">
        <v>537</v>
      </c>
      <c r="D43" s="22"/>
      <c r="E43" s="2"/>
      <c r="F43" s="2"/>
      <c r="G43" s="2"/>
      <c r="H43" s="2"/>
      <c r="I43" s="2"/>
      <c r="J43" s="2"/>
      <c r="K43" s="39"/>
      <c r="L43" s="2"/>
      <c r="M43" s="2"/>
      <c r="N43" s="2"/>
      <c r="O43" s="2"/>
      <c r="P43" s="2"/>
      <c r="Q43" s="2"/>
      <c r="R43" s="2"/>
      <c r="S43" s="2"/>
      <c r="T43" s="2"/>
      <c r="U43" s="2"/>
      <c r="V43" s="2"/>
      <c r="W43" s="2"/>
      <c r="X43" s="2"/>
      <c r="Y43" s="2"/>
      <c r="Z43" s="2"/>
      <c r="AA43" s="2"/>
      <c r="AB43" s="2"/>
      <c r="AC43" s="2"/>
      <c r="AD43" s="2"/>
    </row>
    <row r="44" spans="1:30" x14ac:dyDescent="0.25">
      <c r="A44" s="2"/>
      <c r="B44" s="2"/>
      <c r="C44" s="2" t="s">
        <v>571</v>
      </c>
      <c r="D44" s="22"/>
      <c r="E44" s="2"/>
      <c r="F44" s="2"/>
      <c r="G44" s="2"/>
      <c r="H44" s="2"/>
      <c r="I44" s="2"/>
      <c r="J44" s="2"/>
      <c r="K44" s="2"/>
      <c r="L44" s="2"/>
      <c r="M44" s="2"/>
      <c r="N44" s="2"/>
      <c r="O44" s="2"/>
      <c r="P44" s="2"/>
      <c r="Q44" s="2"/>
      <c r="R44" s="2"/>
      <c r="S44" s="2"/>
      <c r="T44" s="2"/>
      <c r="U44" s="2"/>
      <c r="V44" s="2"/>
      <c r="W44" s="2"/>
      <c r="X44" s="2"/>
      <c r="Y44" s="2"/>
      <c r="Z44" s="2"/>
      <c r="AA44" s="2"/>
      <c r="AB44" s="2"/>
      <c r="AC44" s="2"/>
      <c r="AD44" s="2"/>
    </row>
    <row r="45" spans="1:30" x14ac:dyDescent="0.25">
      <c r="A45" s="2"/>
      <c r="B45" s="2"/>
      <c r="C45" s="309" t="s">
        <v>572</v>
      </c>
      <c r="D45" s="22"/>
      <c r="E45" s="2"/>
      <c r="F45" s="2"/>
      <c r="G45" s="2"/>
      <c r="H45" s="2"/>
      <c r="I45" s="2"/>
      <c r="J45" s="2"/>
      <c r="K45" s="2"/>
      <c r="L45" s="2"/>
      <c r="M45" s="2"/>
      <c r="N45" s="2"/>
      <c r="O45" s="2"/>
      <c r="P45" s="2"/>
      <c r="Q45" s="2"/>
      <c r="R45" s="2"/>
      <c r="S45" s="2"/>
      <c r="T45" s="2"/>
      <c r="U45" s="2"/>
      <c r="V45" s="2"/>
      <c r="W45" s="2"/>
      <c r="X45" s="2"/>
      <c r="Y45" s="2"/>
      <c r="Z45" s="2"/>
      <c r="AA45" s="2"/>
      <c r="AB45" s="2"/>
      <c r="AC45" s="2"/>
      <c r="AD45" s="2"/>
    </row>
    <row r="46" spans="1:30" x14ac:dyDescent="0.25">
      <c r="A46" s="2"/>
      <c r="B46" s="2"/>
      <c r="C46" s="309" t="s">
        <v>573</v>
      </c>
      <c r="D46" s="22"/>
      <c r="E46" s="2"/>
      <c r="F46" s="2"/>
      <c r="G46" s="2"/>
      <c r="H46" s="2"/>
      <c r="I46" s="2"/>
      <c r="J46" s="2"/>
      <c r="K46" s="2"/>
      <c r="L46" s="2"/>
      <c r="M46" s="2"/>
      <c r="N46" s="2"/>
      <c r="O46" s="2"/>
      <c r="P46" s="2"/>
      <c r="Q46" s="2"/>
      <c r="R46" s="2"/>
      <c r="S46" s="2"/>
      <c r="T46" s="2"/>
      <c r="U46" s="2"/>
      <c r="V46" s="2"/>
      <c r="W46" s="2"/>
      <c r="X46" s="2"/>
      <c r="Y46" s="2"/>
      <c r="Z46" s="2"/>
      <c r="AA46" s="2"/>
      <c r="AB46" s="2"/>
      <c r="AC46" s="2"/>
      <c r="AD46" s="2"/>
    </row>
    <row r="47" spans="1:30" x14ac:dyDescent="0.25">
      <c r="A47" s="2"/>
      <c r="B47" s="2"/>
      <c r="C47" s="2" t="s">
        <v>574</v>
      </c>
      <c r="D47" s="2"/>
      <c r="E47" s="2"/>
      <c r="F47" s="2"/>
      <c r="G47" s="2"/>
      <c r="H47" s="2"/>
      <c r="I47" s="2"/>
      <c r="J47" s="2"/>
      <c r="K47" s="2"/>
      <c r="L47" s="2"/>
      <c r="M47" s="2"/>
      <c r="N47" s="2"/>
      <c r="O47" s="2"/>
      <c r="P47" s="2"/>
      <c r="Q47" s="2"/>
      <c r="R47" s="2"/>
      <c r="S47" s="2"/>
      <c r="T47" s="2"/>
      <c r="U47" s="2"/>
      <c r="V47" s="2"/>
      <c r="W47" s="2"/>
      <c r="X47" s="2"/>
      <c r="Y47" s="2"/>
      <c r="Z47" s="2"/>
      <c r="AA47" s="2"/>
      <c r="AB47" s="2"/>
      <c r="AC47" s="2"/>
      <c r="AD47" s="2"/>
    </row>
    <row r="48" spans="1:30"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row>
    <row r="49" spans="1:30"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row>
    <row r="50" spans="1:30"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row>
    <row r="51" spans="1:30" x14ac:dyDescent="0.25">
      <c r="A51" s="2"/>
      <c r="B51" s="2"/>
      <c r="C51" s="2"/>
      <c r="D51" s="2"/>
      <c r="E51" s="2"/>
      <c r="F51" s="2"/>
      <c r="G51" s="2"/>
      <c r="H51" s="166"/>
      <c r="I51" s="166"/>
      <c r="J51" s="166"/>
      <c r="K51" s="2"/>
      <c r="L51" s="2"/>
      <c r="M51" s="2"/>
      <c r="N51" s="2"/>
      <c r="O51" s="2"/>
      <c r="P51" s="2"/>
      <c r="Q51" s="2"/>
      <c r="R51" s="2"/>
      <c r="S51" s="2"/>
      <c r="T51" s="2"/>
      <c r="U51" s="2"/>
      <c r="V51" s="2"/>
      <c r="W51" s="2"/>
      <c r="X51" s="2"/>
      <c r="Y51" s="2"/>
      <c r="Z51" s="2"/>
      <c r="AA51" s="2"/>
      <c r="AB51" s="2"/>
      <c r="AC51" s="2"/>
      <c r="AD51" s="2"/>
    </row>
    <row r="52" spans="1:30" x14ac:dyDescent="0.25">
      <c r="A52" s="2"/>
      <c r="B52" s="2"/>
      <c r="C52" s="2"/>
      <c r="D52" s="2"/>
      <c r="E52" s="2"/>
      <c r="F52" s="2"/>
      <c r="G52" s="2"/>
      <c r="H52" s="166"/>
      <c r="I52" s="166"/>
      <c r="J52" s="166"/>
      <c r="K52" s="2"/>
      <c r="L52" s="2"/>
      <c r="M52" s="2"/>
      <c r="N52" s="2"/>
      <c r="O52" s="2"/>
      <c r="P52" s="2"/>
      <c r="Q52" s="2"/>
      <c r="R52" s="2"/>
      <c r="S52" s="2"/>
      <c r="T52" s="2"/>
      <c r="U52" s="2"/>
      <c r="V52" s="2"/>
      <c r="W52" s="2"/>
      <c r="X52" s="2"/>
      <c r="Y52" s="2"/>
      <c r="Z52" s="2"/>
      <c r="AA52" s="2"/>
      <c r="AB52" s="2"/>
      <c r="AC52" s="2"/>
      <c r="AD52" s="2"/>
    </row>
  </sheetData>
  <mergeCells count="1">
    <mergeCell ref="E4:J4"/>
  </mergeCells>
  <hyperlinks>
    <hyperlink ref="A1" location="Contents!A1" display="Contents" xr:uid="{00000000-0004-0000-2D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04361-90BA-42A2-AEBE-11E1B0327C0E}">
  <sheetPr codeName="Sheet50"/>
  <dimension ref="A1:AD69"/>
  <sheetViews>
    <sheetView workbookViewId="0"/>
  </sheetViews>
  <sheetFormatPr defaultColWidth="9.140625" defaultRowHeight="12.75" x14ac:dyDescent="0.2"/>
  <cols>
    <col min="1" max="2" width="9.140625" style="2"/>
    <col min="3" max="3" width="32.42578125" style="2" bestFit="1" customWidth="1"/>
    <col min="4" max="5" width="12.5703125" style="2" customWidth="1"/>
    <col min="6" max="16384" width="9.140625" style="2"/>
  </cols>
  <sheetData>
    <row r="1" spans="1:30" x14ac:dyDescent="0.2">
      <c r="A1" s="3" t="s">
        <v>66</v>
      </c>
    </row>
    <row r="2" spans="1:30" x14ac:dyDescent="0.2">
      <c r="B2" s="4" t="s">
        <v>568</v>
      </c>
    </row>
    <row r="3" spans="1:30" x14ac:dyDescent="0.2">
      <c r="B3" s="2" t="s">
        <v>67</v>
      </c>
    </row>
    <row r="4" spans="1:30" ht="25.5" x14ac:dyDescent="0.2">
      <c r="C4" s="5"/>
      <c r="D4" s="180" t="s">
        <v>99</v>
      </c>
      <c r="E4" s="101" t="s">
        <v>74</v>
      </c>
    </row>
    <row r="5" spans="1:30" x14ac:dyDescent="0.2">
      <c r="C5" s="2" t="s">
        <v>266</v>
      </c>
      <c r="D5" s="544">
        <v>0.93715649843215942</v>
      </c>
      <c r="E5" s="96">
        <v>916</v>
      </c>
      <c r="F5" s="22"/>
    </row>
    <row r="6" spans="1:30" x14ac:dyDescent="0.2">
      <c r="C6" s="2" t="s">
        <v>94</v>
      </c>
      <c r="D6" s="545">
        <v>0.93855071067810059</v>
      </c>
      <c r="E6" s="38">
        <v>49</v>
      </c>
      <c r="F6" s="22"/>
    </row>
    <row r="7" spans="1:30" x14ac:dyDescent="0.2">
      <c r="C7" s="2" t="s">
        <v>68</v>
      </c>
      <c r="D7" s="545">
        <v>0.93720757961273193</v>
      </c>
      <c r="E7" s="38">
        <v>965</v>
      </c>
      <c r="F7" s="22"/>
    </row>
    <row r="8" spans="1:30" x14ac:dyDescent="0.2">
      <c r="C8" s="2" t="s">
        <v>95</v>
      </c>
      <c r="D8" s="545">
        <v>0.90248644351959229</v>
      </c>
      <c r="E8" s="38">
        <v>903</v>
      </c>
      <c r="F8" s="22"/>
    </row>
    <row r="9" spans="1:30" x14ac:dyDescent="0.2">
      <c r="C9" s="2" t="s">
        <v>96</v>
      </c>
      <c r="D9" s="545">
        <v>0.84983712434768677</v>
      </c>
      <c r="E9" s="38">
        <v>421</v>
      </c>
      <c r="F9" s="22"/>
    </row>
    <row r="10" spans="1:30" x14ac:dyDescent="0.2">
      <c r="C10" s="2" t="s">
        <v>70</v>
      </c>
      <c r="D10" s="545">
        <v>0.8823968768119812</v>
      </c>
      <c r="E10" s="38">
        <v>1394</v>
      </c>
      <c r="F10" s="22"/>
    </row>
    <row r="11" spans="1:30" x14ac:dyDescent="0.2">
      <c r="C11" s="22"/>
      <c r="D11" s="92"/>
    </row>
    <row r="12" spans="1:30" x14ac:dyDescent="0.2">
      <c r="C12" s="2" t="s">
        <v>566</v>
      </c>
      <c r="D12" s="92"/>
    </row>
    <row r="13" spans="1:30" x14ac:dyDescent="0.2">
      <c r="C13" s="2" t="s">
        <v>565</v>
      </c>
      <c r="D13" s="92"/>
    </row>
    <row r="14" spans="1:30" x14ac:dyDescent="0.2">
      <c r="D14" s="92"/>
    </row>
    <row r="15" spans="1:30" s="1" customFormat="1" ht="15" x14ac:dyDescent="0.25">
      <c r="A15" s="2"/>
      <c r="B15" s="2"/>
      <c r="C15" s="72" t="s">
        <v>75</v>
      </c>
      <c r="D15" s="22"/>
      <c r="E15" s="2"/>
      <c r="F15" s="2"/>
      <c r="G15" s="2"/>
      <c r="H15" s="2"/>
      <c r="I15" s="39"/>
      <c r="J15" s="39"/>
      <c r="K15" s="2"/>
      <c r="L15" s="2"/>
      <c r="M15" s="2"/>
      <c r="N15" s="2"/>
      <c r="O15" s="2"/>
      <c r="P15" s="2"/>
      <c r="Q15" s="2"/>
      <c r="R15" s="2"/>
      <c r="S15" s="2"/>
      <c r="T15" s="2"/>
      <c r="U15" s="2"/>
      <c r="V15" s="2"/>
      <c r="W15" s="2"/>
      <c r="X15" s="2"/>
      <c r="Y15" s="2"/>
      <c r="Z15" s="2"/>
      <c r="AA15" s="2"/>
      <c r="AB15" s="2"/>
      <c r="AC15" s="2"/>
      <c r="AD15" s="2"/>
    </row>
    <row r="16" spans="1:30" x14ac:dyDescent="0.2">
      <c r="C16" s="2" t="s">
        <v>388</v>
      </c>
      <c r="D16" s="92"/>
    </row>
    <row r="17" spans="3:4" x14ac:dyDescent="0.2">
      <c r="C17" s="168" t="s">
        <v>537</v>
      </c>
      <c r="D17" s="92"/>
    </row>
    <row r="18" spans="3:4" x14ac:dyDescent="0.2">
      <c r="D18" s="92"/>
    </row>
    <row r="19" spans="3:4" x14ac:dyDescent="0.2">
      <c r="C19" s="22"/>
      <c r="D19" s="92"/>
    </row>
    <row r="20" spans="3:4" x14ac:dyDescent="0.2">
      <c r="C20" s="22"/>
      <c r="D20" s="92"/>
    </row>
    <row r="22" spans="3:4" x14ac:dyDescent="0.2">
      <c r="C22" s="22"/>
    </row>
    <row r="23" spans="3:4" x14ac:dyDescent="0.2">
      <c r="C23" s="22"/>
    </row>
    <row r="24" spans="3:4" x14ac:dyDescent="0.2">
      <c r="C24" s="22"/>
    </row>
    <row r="25" spans="3:4" x14ac:dyDescent="0.2">
      <c r="C25" s="22"/>
    </row>
    <row r="26" spans="3:4" x14ac:dyDescent="0.2">
      <c r="C26" s="22"/>
    </row>
    <row r="27" spans="3:4" x14ac:dyDescent="0.2">
      <c r="C27" s="22"/>
    </row>
    <row r="28" spans="3:4" x14ac:dyDescent="0.2">
      <c r="C28" s="22"/>
    </row>
    <row r="29" spans="3:4" x14ac:dyDescent="0.2">
      <c r="C29" s="22"/>
    </row>
    <row r="30" spans="3:4" x14ac:dyDescent="0.2">
      <c r="C30" s="22"/>
    </row>
    <row r="31" spans="3:4" x14ac:dyDescent="0.2">
      <c r="C31" s="22"/>
    </row>
    <row r="32" spans="3:4" x14ac:dyDescent="0.2">
      <c r="C32" s="22"/>
    </row>
    <row r="33" spans="3:3" x14ac:dyDescent="0.2">
      <c r="C33" s="22"/>
    </row>
    <row r="34" spans="3:3" x14ac:dyDescent="0.2">
      <c r="C34" s="22"/>
    </row>
    <row r="35" spans="3:3" x14ac:dyDescent="0.2">
      <c r="C35" s="22"/>
    </row>
    <row r="36" spans="3:3" x14ac:dyDescent="0.2">
      <c r="C36" s="22"/>
    </row>
    <row r="37" spans="3:3" x14ac:dyDescent="0.2">
      <c r="C37" s="22"/>
    </row>
    <row r="38" spans="3:3" x14ac:dyDescent="0.2">
      <c r="C38" s="22"/>
    </row>
    <row r="39" spans="3:3" x14ac:dyDescent="0.2">
      <c r="C39" s="22"/>
    </row>
    <row r="40" spans="3:3" x14ac:dyDescent="0.2">
      <c r="C40" s="22"/>
    </row>
    <row r="41" spans="3:3" x14ac:dyDescent="0.2">
      <c r="C41" s="22"/>
    </row>
    <row r="42" spans="3:3" x14ac:dyDescent="0.2">
      <c r="C42" s="22"/>
    </row>
    <row r="43" spans="3:3" x14ac:dyDescent="0.2">
      <c r="C43" s="22"/>
    </row>
    <row r="44" spans="3:3" x14ac:dyDescent="0.2">
      <c r="C44" s="22"/>
    </row>
    <row r="45" spans="3:3" x14ac:dyDescent="0.2">
      <c r="C45" s="22"/>
    </row>
    <row r="46" spans="3:3" x14ac:dyDescent="0.2">
      <c r="C46" s="22"/>
    </row>
    <row r="47" spans="3:3" x14ac:dyDescent="0.2">
      <c r="C47" s="22"/>
    </row>
    <row r="48" spans="3:3" x14ac:dyDescent="0.2">
      <c r="C48" s="22"/>
    </row>
    <row r="49" spans="3:3" x14ac:dyDescent="0.2">
      <c r="C49" s="22"/>
    </row>
    <row r="50" spans="3:3" x14ac:dyDescent="0.2">
      <c r="C50" s="22"/>
    </row>
    <row r="51" spans="3:3" x14ac:dyDescent="0.2">
      <c r="C51" s="22"/>
    </row>
    <row r="52" spans="3:3" x14ac:dyDescent="0.2">
      <c r="C52" s="22"/>
    </row>
    <row r="53" spans="3:3" x14ac:dyDescent="0.2">
      <c r="C53" s="22"/>
    </row>
    <row r="54" spans="3:3" x14ac:dyDescent="0.2">
      <c r="C54" s="22"/>
    </row>
    <row r="55" spans="3:3" x14ac:dyDescent="0.2">
      <c r="C55" s="22"/>
    </row>
    <row r="56" spans="3:3" x14ac:dyDescent="0.2">
      <c r="C56" s="22"/>
    </row>
    <row r="57" spans="3:3" x14ac:dyDescent="0.2">
      <c r="C57" s="22"/>
    </row>
    <row r="58" spans="3:3" x14ac:dyDescent="0.2">
      <c r="C58" s="22"/>
    </row>
    <row r="59" spans="3:3" x14ac:dyDescent="0.2">
      <c r="C59" s="22"/>
    </row>
    <row r="60" spans="3:3" x14ac:dyDescent="0.2">
      <c r="C60" s="22"/>
    </row>
    <row r="61" spans="3:3" x14ac:dyDescent="0.2">
      <c r="C61" s="22"/>
    </row>
    <row r="62" spans="3:3" x14ac:dyDescent="0.2">
      <c r="C62" s="22"/>
    </row>
    <row r="63" spans="3:3" x14ac:dyDescent="0.2">
      <c r="C63" s="22"/>
    </row>
    <row r="64" spans="3:3" x14ac:dyDescent="0.2">
      <c r="C64" s="22"/>
    </row>
    <row r="65" spans="3:3" x14ac:dyDescent="0.2">
      <c r="C65" s="22"/>
    </row>
    <row r="66" spans="3:3" x14ac:dyDescent="0.2">
      <c r="C66" s="22"/>
    </row>
    <row r="67" spans="3:3" x14ac:dyDescent="0.2">
      <c r="C67" s="22"/>
    </row>
    <row r="68" spans="3:3" x14ac:dyDescent="0.2">
      <c r="C68" s="22"/>
    </row>
    <row r="69" spans="3:3" x14ac:dyDescent="0.2">
      <c r="C69" s="22"/>
    </row>
  </sheetData>
  <hyperlinks>
    <hyperlink ref="A1" location="Contents!A1" display="Contents" xr:uid="{00000000-0004-0000-2E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B605D-9961-46F6-98F6-606E16385A4E}">
  <sheetPr codeName="Sheet52"/>
  <dimension ref="A1:P16"/>
  <sheetViews>
    <sheetView workbookViewId="0"/>
  </sheetViews>
  <sheetFormatPr defaultColWidth="9.140625" defaultRowHeight="12.75" x14ac:dyDescent="0.2"/>
  <cols>
    <col min="1" max="2" width="9.140625" style="2"/>
    <col min="3" max="3" width="32.42578125" style="2" bestFit="1" customWidth="1"/>
    <col min="4" max="5" width="12.85546875" style="2" customWidth="1"/>
    <col min="6" max="6" width="16.140625" style="2" customWidth="1"/>
    <col min="7" max="7" width="11" style="2" customWidth="1"/>
    <col min="8" max="16384" width="9.140625" style="2"/>
  </cols>
  <sheetData>
    <row r="1" spans="1:16" x14ac:dyDescent="0.2">
      <c r="A1" s="3" t="s">
        <v>66</v>
      </c>
    </row>
    <row r="2" spans="1:16" x14ac:dyDescent="0.2">
      <c r="B2" s="4" t="s">
        <v>567</v>
      </c>
      <c r="P2" s="356"/>
    </row>
    <row r="3" spans="1:16" x14ac:dyDescent="0.2">
      <c r="B3" s="2" t="s">
        <v>67</v>
      </c>
      <c r="P3" s="356"/>
    </row>
    <row r="4" spans="1:16" x14ac:dyDescent="0.2">
      <c r="C4" s="5"/>
      <c r="D4" s="14" t="s">
        <v>199</v>
      </c>
      <c r="E4" s="11" t="s">
        <v>200</v>
      </c>
      <c r="F4" s="14" t="s">
        <v>74</v>
      </c>
      <c r="P4" s="356"/>
    </row>
    <row r="5" spans="1:16" x14ac:dyDescent="0.2">
      <c r="C5" s="358" t="s">
        <v>68</v>
      </c>
      <c r="D5" s="359">
        <v>0.97059077024459839</v>
      </c>
      <c r="E5" s="550">
        <v>2.9101083055138591E-2</v>
      </c>
      <c r="F5" s="41">
        <v>769</v>
      </c>
      <c r="G5" s="357"/>
      <c r="P5" s="356"/>
    </row>
    <row r="6" spans="1:16" x14ac:dyDescent="0.2">
      <c r="C6" s="6" t="s">
        <v>70</v>
      </c>
      <c r="D6" s="359">
        <v>0.97957092523574829</v>
      </c>
      <c r="E6" s="360">
        <v>1.889362744987011E-2</v>
      </c>
      <c r="F6" s="41">
        <v>2062</v>
      </c>
      <c r="G6" s="357"/>
      <c r="P6" s="356"/>
    </row>
    <row r="7" spans="1:16" x14ac:dyDescent="0.2">
      <c r="C7" s="6" t="s">
        <v>343</v>
      </c>
      <c r="D7" s="359">
        <v>0.97158557176589966</v>
      </c>
      <c r="E7" s="360">
        <v>2.8414439409971241E-2</v>
      </c>
      <c r="F7" s="41">
        <v>1275</v>
      </c>
      <c r="G7" s="357"/>
      <c r="P7" s="356"/>
    </row>
    <row r="8" spans="1:16" x14ac:dyDescent="0.2">
      <c r="P8" s="356"/>
    </row>
    <row r="9" spans="1:16" x14ac:dyDescent="0.2">
      <c r="C9" s="2" t="s">
        <v>201</v>
      </c>
      <c r="P9" s="356"/>
    </row>
    <row r="10" spans="1:16" x14ac:dyDescent="0.2">
      <c r="C10" s="2" t="s">
        <v>575</v>
      </c>
      <c r="P10" s="356"/>
    </row>
    <row r="11" spans="1:16" x14ac:dyDescent="0.2">
      <c r="P11" s="600"/>
    </row>
    <row r="12" spans="1:16" x14ac:dyDescent="0.2">
      <c r="C12" s="72" t="s">
        <v>75</v>
      </c>
      <c r="P12" s="356"/>
    </row>
    <row r="13" spans="1:16" x14ac:dyDescent="0.2">
      <c r="B13" s="356"/>
      <c r="C13" s="2" t="s">
        <v>388</v>
      </c>
      <c r="D13" s="356"/>
      <c r="E13" s="356"/>
      <c r="F13" s="356"/>
      <c r="G13" s="356"/>
      <c r="H13" s="356"/>
      <c r="I13" s="356"/>
      <c r="J13" s="356"/>
      <c r="K13" s="356"/>
      <c r="L13" s="356"/>
      <c r="M13" s="356"/>
      <c r="N13" s="356"/>
      <c r="O13" s="356"/>
      <c r="P13" s="356"/>
    </row>
    <row r="14" spans="1:16" x14ac:dyDescent="0.2">
      <c r="C14" s="168" t="s">
        <v>537</v>
      </c>
    </row>
    <row r="15" spans="1:16" x14ac:dyDescent="0.2">
      <c r="C15" s="2" t="s">
        <v>577</v>
      </c>
    </row>
    <row r="16" spans="1:16" x14ac:dyDescent="0.2">
      <c r="C16" s="2" t="s">
        <v>576</v>
      </c>
    </row>
  </sheetData>
  <hyperlinks>
    <hyperlink ref="A1" location="Contents!A1" display="Contents" xr:uid="{00000000-0004-0000-30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8B3AC-7C9D-4751-A463-486EEE6492D1}">
  <sheetPr codeName="Sheet53"/>
  <dimension ref="A1:K20"/>
  <sheetViews>
    <sheetView zoomScale="98" zoomScaleNormal="98" workbookViewId="0"/>
  </sheetViews>
  <sheetFormatPr defaultColWidth="9.140625" defaultRowHeight="12.75" x14ac:dyDescent="0.2"/>
  <cols>
    <col min="1" max="2" width="9.140625" style="2"/>
    <col min="3" max="3" width="21.42578125" style="2" customWidth="1"/>
    <col min="4" max="4" width="32.42578125" style="2" bestFit="1" customWidth="1"/>
    <col min="5" max="9" width="12.85546875" style="2" customWidth="1"/>
    <col min="10" max="10" width="17.140625" style="2" customWidth="1"/>
    <col min="11" max="16384" width="9.140625" style="2"/>
  </cols>
  <sheetData>
    <row r="1" spans="1:11" x14ac:dyDescent="0.2">
      <c r="A1" s="3" t="s">
        <v>66</v>
      </c>
    </row>
    <row r="2" spans="1:11" x14ac:dyDescent="0.2">
      <c r="B2" s="4" t="s">
        <v>578</v>
      </c>
    </row>
    <row r="3" spans="1:11" x14ac:dyDescent="0.2">
      <c r="B3" s="2" t="s">
        <v>67</v>
      </c>
    </row>
    <row r="5" spans="1:11" x14ac:dyDescent="0.2">
      <c r="C5" s="5"/>
      <c r="D5" s="5"/>
      <c r="E5" s="240" t="s">
        <v>203</v>
      </c>
      <c r="F5" s="241" t="s">
        <v>204</v>
      </c>
      <c r="G5" s="241" t="s">
        <v>205</v>
      </c>
      <c r="H5" s="241" t="s">
        <v>206</v>
      </c>
      <c r="I5" s="241" t="s">
        <v>207</v>
      </c>
      <c r="J5" s="14" t="s">
        <v>74</v>
      </c>
      <c r="K5" s="219"/>
    </row>
    <row r="6" spans="1:11" x14ac:dyDescent="0.2">
      <c r="C6" s="2" t="s">
        <v>285</v>
      </c>
      <c r="D6" s="2" t="s">
        <v>68</v>
      </c>
      <c r="E6" s="446">
        <v>0.83653628826141357</v>
      </c>
      <c r="F6" s="551">
        <v>4.4327385723590851E-2</v>
      </c>
      <c r="G6" s="551">
        <v>2.123932354152203E-2</v>
      </c>
      <c r="H6" s="551">
        <v>3.4377183765172958E-2</v>
      </c>
      <c r="I6" s="447">
        <v>6.4680375158786774E-2</v>
      </c>
      <c r="J6" s="96">
        <v>767</v>
      </c>
      <c r="K6" s="245"/>
    </row>
    <row r="7" spans="1:11" x14ac:dyDescent="0.2">
      <c r="C7" s="2" t="s">
        <v>341</v>
      </c>
      <c r="D7" s="2" t="s">
        <v>95</v>
      </c>
      <c r="E7" s="448">
        <v>0.78291416168212891</v>
      </c>
      <c r="F7" s="449">
        <v>5.8775424957275391E-2</v>
      </c>
      <c r="G7" s="449">
        <v>3.025024384260178E-2</v>
      </c>
      <c r="H7" s="449">
        <v>4.1137762367725372E-2</v>
      </c>
      <c r="I7" s="449">
        <v>8.7843365967273712E-2</v>
      </c>
      <c r="J7" s="38">
        <v>1316</v>
      </c>
    </row>
    <row r="8" spans="1:11" x14ac:dyDescent="0.2">
      <c r="C8" s="2" t="s">
        <v>341</v>
      </c>
      <c r="D8" s="2" t="s">
        <v>96</v>
      </c>
      <c r="E8" s="448">
        <v>0.87170630693435669</v>
      </c>
      <c r="F8" s="552">
        <v>3.9399944245815277E-2</v>
      </c>
      <c r="G8" s="552">
        <v>1.081710867583752E-2</v>
      </c>
      <c r="H8" s="552">
        <v>2.4467244744300839E-2</v>
      </c>
      <c r="I8" s="449">
        <v>5.3032968193292618E-2</v>
      </c>
      <c r="J8" s="38">
        <v>607</v>
      </c>
    </row>
    <row r="9" spans="1:11" x14ac:dyDescent="0.2">
      <c r="C9" s="2" t="s">
        <v>341</v>
      </c>
      <c r="D9" s="2" t="s">
        <v>70</v>
      </c>
      <c r="E9" s="448">
        <v>0.80961555242538452</v>
      </c>
      <c r="F9" s="449">
        <v>5.2363764494657523E-2</v>
      </c>
      <c r="G9" s="449">
        <v>2.462967112660408E-2</v>
      </c>
      <c r="H9" s="449">
        <v>3.6844123154878623E-2</v>
      </c>
      <c r="I9" s="449">
        <v>7.6622553169727325E-2</v>
      </c>
      <c r="J9" s="38">
        <v>2024</v>
      </c>
    </row>
    <row r="10" spans="1:11" x14ac:dyDescent="0.2">
      <c r="C10" s="2" t="s">
        <v>72</v>
      </c>
      <c r="D10" s="2" t="s">
        <v>108</v>
      </c>
      <c r="E10" s="448">
        <v>0.78663343191146851</v>
      </c>
      <c r="F10" s="449">
        <v>7.310919463634491E-2</v>
      </c>
      <c r="G10" s="449">
        <v>2.182628400623798E-2</v>
      </c>
      <c r="H10" s="449">
        <v>6.3975557684898376E-2</v>
      </c>
      <c r="I10" s="449">
        <v>4.8951469361782067E-2</v>
      </c>
      <c r="J10" s="38">
        <v>1265</v>
      </c>
    </row>
    <row r="11" spans="1:11" x14ac:dyDescent="0.2">
      <c r="E11" s="243"/>
      <c r="F11" s="243"/>
      <c r="G11" s="243"/>
      <c r="H11" s="243"/>
      <c r="I11" s="243"/>
      <c r="J11" s="242"/>
    </row>
    <row r="12" spans="1:11" x14ac:dyDescent="0.2">
      <c r="E12" s="243"/>
      <c r="F12" s="243"/>
      <c r="G12" s="243"/>
      <c r="H12" s="243"/>
      <c r="I12" s="243"/>
      <c r="J12" s="242"/>
    </row>
    <row r="13" spans="1:11" x14ac:dyDescent="0.2">
      <c r="C13" s="2" t="s">
        <v>210</v>
      </c>
    </row>
    <row r="14" spans="1:11" x14ac:dyDescent="0.2">
      <c r="C14" s="2" t="s">
        <v>575</v>
      </c>
    </row>
    <row r="16" spans="1:11" x14ac:dyDescent="0.2">
      <c r="C16" s="2" t="s">
        <v>75</v>
      </c>
    </row>
    <row r="17" spans="3:3" x14ac:dyDescent="0.2">
      <c r="C17" s="2" t="s">
        <v>388</v>
      </c>
    </row>
    <row r="18" spans="3:3" x14ac:dyDescent="0.2">
      <c r="C18" s="168" t="s">
        <v>537</v>
      </c>
    </row>
    <row r="19" spans="3:3" x14ac:dyDescent="0.2">
      <c r="C19" s="168" t="s">
        <v>579</v>
      </c>
    </row>
    <row r="20" spans="3:3" x14ac:dyDescent="0.2">
      <c r="C20" s="2" t="s">
        <v>633</v>
      </c>
    </row>
  </sheetData>
  <hyperlinks>
    <hyperlink ref="A1" location="Contents!A1" display="Contents" xr:uid="{00000000-0004-0000-3100-000000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CCFFC-C851-43B5-8575-A4D73C9E9F22}">
  <dimension ref="A1:L54"/>
  <sheetViews>
    <sheetView showGridLines="0" workbookViewId="0"/>
  </sheetViews>
  <sheetFormatPr defaultColWidth="9.140625" defaultRowHeight="12.75" x14ac:dyDescent="0.2"/>
  <cols>
    <col min="1" max="2" width="9.140625" style="661"/>
    <col min="3" max="3" width="32.42578125" style="661" bestFit="1" customWidth="1"/>
    <col min="4" max="4" width="13.5703125" style="661" customWidth="1"/>
    <col min="5" max="9" width="12.85546875" style="661" customWidth="1"/>
    <col min="10" max="16384" width="9.140625" style="661"/>
  </cols>
  <sheetData>
    <row r="1" spans="1:10" x14ac:dyDescent="0.2">
      <c r="A1" s="660" t="s">
        <v>66</v>
      </c>
    </row>
    <row r="2" spans="1:10" x14ac:dyDescent="0.2">
      <c r="B2" s="662" t="s">
        <v>580</v>
      </c>
    </row>
    <row r="3" spans="1:10" x14ac:dyDescent="0.2">
      <c r="B3" s="661" t="s">
        <v>67</v>
      </c>
    </row>
    <row r="5" spans="1:10" ht="25.5" x14ac:dyDescent="0.2">
      <c r="C5" s="663"/>
      <c r="D5" s="664" t="s">
        <v>98</v>
      </c>
      <c r="E5" s="665" t="s">
        <v>299</v>
      </c>
      <c r="F5" s="664" t="s">
        <v>211</v>
      </c>
      <c r="G5" s="664" t="s">
        <v>212</v>
      </c>
      <c r="H5" s="666" t="s">
        <v>213</v>
      </c>
      <c r="I5" s="667" t="s">
        <v>74</v>
      </c>
    </row>
    <row r="6" spans="1:10" x14ac:dyDescent="0.2">
      <c r="C6" s="661" t="s">
        <v>266</v>
      </c>
      <c r="D6" s="668">
        <v>2021</v>
      </c>
      <c r="E6" s="669">
        <v>8.0000000000000071E-2</v>
      </c>
      <c r="F6" s="670">
        <v>0.38</v>
      </c>
      <c r="G6" s="670">
        <v>0.31</v>
      </c>
      <c r="H6" s="670">
        <v>0.23</v>
      </c>
      <c r="I6" s="671">
        <v>3176</v>
      </c>
      <c r="J6" s="672"/>
    </row>
    <row r="7" spans="1:10" x14ac:dyDescent="0.2">
      <c r="C7" s="661" t="s">
        <v>266</v>
      </c>
      <c r="D7" s="668">
        <v>2022</v>
      </c>
      <c r="E7" s="673">
        <v>6.083233654499054E-2</v>
      </c>
      <c r="F7" s="670">
        <v>0.42372021079063416</v>
      </c>
      <c r="G7" s="670">
        <v>0.28885924816131592</v>
      </c>
      <c r="H7" s="670">
        <v>0.22658820450305939</v>
      </c>
      <c r="I7" s="674">
        <v>3911</v>
      </c>
      <c r="J7" s="672"/>
    </row>
    <row r="8" spans="1:10" x14ac:dyDescent="0.2">
      <c r="C8" s="661" t="s">
        <v>266</v>
      </c>
      <c r="D8" s="668">
        <v>2024</v>
      </c>
      <c r="E8" s="673">
        <v>6.1782807111740112E-2</v>
      </c>
      <c r="F8" s="670">
        <v>0.41934570670127869</v>
      </c>
      <c r="G8" s="670">
        <v>0.31398490071296692</v>
      </c>
      <c r="H8" s="670">
        <v>0.20488658547401431</v>
      </c>
      <c r="I8" s="674">
        <v>2135</v>
      </c>
      <c r="J8" s="672"/>
    </row>
    <row r="9" spans="1:10" x14ac:dyDescent="0.2">
      <c r="D9" s="668"/>
      <c r="E9" s="673"/>
      <c r="F9" s="670"/>
      <c r="G9" s="670"/>
      <c r="H9" s="670"/>
      <c r="I9" s="674"/>
      <c r="J9" s="672"/>
    </row>
    <row r="10" spans="1:10" x14ac:dyDescent="0.2">
      <c r="C10" s="661" t="s">
        <v>94</v>
      </c>
      <c r="D10" s="668">
        <v>2021</v>
      </c>
      <c r="E10" s="673">
        <v>7.999999999999996E-2</v>
      </c>
      <c r="F10" s="670">
        <v>0.36</v>
      </c>
      <c r="G10" s="670">
        <v>0.28000000000000003</v>
      </c>
      <c r="H10" s="670">
        <v>0.28000000000000003</v>
      </c>
      <c r="I10" s="675">
        <v>442</v>
      </c>
      <c r="J10" s="672"/>
    </row>
    <row r="11" spans="1:10" x14ac:dyDescent="0.2">
      <c r="C11" s="661" t="s">
        <v>94</v>
      </c>
      <c r="D11" s="668">
        <v>2022</v>
      </c>
      <c r="E11" s="673">
        <v>0.12257011234760284</v>
      </c>
      <c r="F11" s="670">
        <v>0.41199177503585815</v>
      </c>
      <c r="G11" s="670">
        <v>0.22150447964668274</v>
      </c>
      <c r="H11" s="670">
        <v>0.24393363296985626</v>
      </c>
      <c r="I11" s="674">
        <v>226</v>
      </c>
      <c r="J11" s="672"/>
    </row>
    <row r="12" spans="1:10" x14ac:dyDescent="0.2">
      <c r="C12" s="661" t="s">
        <v>94</v>
      </c>
      <c r="D12" s="668">
        <v>2024</v>
      </c>
      <c r="E12" s="673">
        <v>8.7484177201986313E-3</v>
      </c>
      <c r="F12" s="670">
        <v>0.46193963289260859</v>
      </c>
      <c r="G12" s="670">
        <v>0.33984613418579102</v>
      </c>
      <c r="H12" s="670">
        <v>0.18946582078933721</v>
      </c>
      <c r="I12" s="674">
        <v>116</v>
      </c>
      <c r="J12" s="672"/>
    </row>
    <row r="13" spans="1:10" x14ac:dyDescent="0.2">
      <c r="D13" s="668"/>
      <c r="E13" s="673"/>
      <c r="F13" s="670"/>
      <c r="G13" s="670"/>
      <c r="H13" s="670"/>
      <c r="I13" s="674"/>
      <c r="J13" s="672"/>
    </row>
    <row r="14" spans="1:10" x14ac:dyDescent="0.2">
      <c r="C14" s="661" t="s">
        <v>68</v>
      </c>
      <c r="D14" s="668">
        <v>2021</v>
      </c>
      <c r="E14" s="673">
        <v>7.0000000000000062E-2</v>
      </c>
      <c r="F14" s="670">
        <v>0.38</v>
      </c>
      <c r="G14" s="670">
        <v>0.31</v>
      </c>
      <c r="H14" s="670">
        <v>0.24</v>
      </c>
      <c r="I14" s="675">
        <v>3618</v>
      </c>
      <c r="J14" s="672"/>
    </row>
    <row r="15" spans="1:10" x14ac:dyDescent="0.2">
      <c r="C15" s="661" t="s">
        <v>68</v>
      </c>
      <c r="D15" s="668">
        <v>2022</v>
      </c>
      <c r="E15" s="673">
        <v>6.7556619644165039E-2</v>
      </c>
      <c r="F15" s="670">
        <v>0.42244279384613037</v>
      </c>
      <c r="G15" s="670">
        <v>0.28152316808700562</v>
      </c>
      <c r="H15" s="670">
        <v>0.22847741842269897</v>
      </c>
      <c r="I15" s="674">
        <v>4137</v>
      </c>
      <c r="J15" s="672"/>
    </row>
    <row r="16" spans="1:10" x14ac:dyDescent="0.2">
      <c r="C16" s="661" t="s">
        <v>68</v>
      </c>
      <c r="D16" s="668">
        <v>2024</v>
      </c>
      <c r="E16" s="673">
        <v>5.6794669479131699E-2</v>
      </c>
      <c r="F16" s="670">
        <v>0.42335188388824457</v>
      </c>
      <c r="G16" s="670">
        <v>0.31641727685928339</v>
      </c>
      <c r="H16" s="670">
        <v>0.20343619585037229</v>
      </c>
      <c r="I16" s="674">
        <v>2251</v>
      </c>
      <c r="J16" s="672"/>
    </row>
    <row r="17" spans="3:10" x14ac:dyDescent="0.2">
      <c r="D17" s="668"/>
      <c r="E17" s="673"/>
      <c r="F17" s="670"/>
      <c r="G17" s="670"/>
      <c r="H17" s="670"/>
      <c r="I17" s="674"/>
      <c r="J17" s="672"/>
    </row>
    <row r="18" spans="3:10" x14ac:dyDescent="0.2">
      <c r="C18" s="661" t="s">
        <v>95</v>
      </c>
      <c r="D18" s="668">
        <v>2021</v>
      </c>
      <c r="E18" s="673">
        <v>0.26</v>
      </c>
      <c r="F18" s="670">
        <v>0.48</v>
      </c>
      <c r="G18" s="670">
        <v>0.14000000000000001</v>
      </c>
      <c r="H18" s="670">
        <v>0.12</v>
      </c>
      <c r="I18" s="675">
        <v>6441</v>
      </c>
      <c r="J18" s="672"/>
    </row>
    <row r="19" spans="3:10" x14ac:dyDescent="0.2">
      <c r="C19" s="661" t="s">
        <v>95</v>
      </c>
      <c r="D19" s="668">
        <v>2022</v>
      </c>
      <c r="E19" s="673">
        <v>0.23264129459857941</v>
      </c>
      <c r="F19" s="670">
        <v>0.48258280754089355</v>
      </c>
      <c r="G19" s="670">
        <v>0.15717338025569916</v>
      </c>
      <c r="H19" s="670">
        <v>0.12760251760482788</v>
      </c>
      <c r="I19" s="674">
        <v>6352</v>
      </c>
      <c r="J19" s="672"/>
    </row>
    <row r="20" spans="3:10" x14ac:dyDescent="0.2">
      <c r="C20" s="661" t="s">
        <v>95</v>
      </c>
      <c r="D20" s="668">
        <v>2024</v>
      </c>
      <c r="E20" s="673">
        <v>0.26522433757781982</v>
      </c>
      <c r="F20" s="670">
        <v>0.48131218552589422</v>
      </c>
      <c r="G20" s="670">
        <v>0.14267592132091519</v>
      </c>
      <c r="H20" s="670">
        <v>0.1107875555753708</v>
      </c>
      <c r="I20" s="674">
        <v>6414</v>
      </c>
      <c r="J20" s="672"/>
    </row>
    <row r="21" spans="3:10" x14ac:dyDescent="0.2">
      <c r="D21" s="668"/>
      <c r="E21" s="673"/>
      <c r="F21" s="670"/>
      <c r="G21" s="670"/>
      <c r="H21" s="670"/>
      <c r="I21" s="674"/>
      <c r="J21" s="672"/>
    </row>
    <row r="22" spans="3:10" x14ac:dyDescent="0.2">
      <c r="C22" s="661" t="s">
        <v>96</v>
      </c>
      <c r="D22" s="668">
        <v>2021</v>
      </c>
      <c r="E22" s="673">
        <v>0.10999999999999999</v>
      </c>
      <c r="F22" s="670">
        <v>0.37</v>
      </c>
      <c r="G22" s="670">
        <v>0.27</v>
      </c>
      <c r="H22" s="670">
        <v>0.25</v>
      </c>
      <c r="I22" s="675">
        <v>3561</v>
      </c>
      <c r="J22" s="672"/>
    </row>
    <row r="23" spans="3:10" x14ac:dyDescent="0.2">
      <c r="C23" s="661" t="s">
        <v>96</v>
      </c>
      <c r="D23" s="668">
        <v>2022</v>
      </c>
      <c r="E23" s="673">
        <v>0.10036325454711914</v>
      </c>
      <c r="F23" s="670">
        <v>0.37724724411964417</v>
      </c>
      <c r="G23" s="670">
        <v>0.26839882135391235</v>
      </c>
      <c r="H23" s="670">
        <v>0.25399067997932434</v>
      </c>
      <c r="I23" s="674">
        <v>3268</v>
      </c>
      <c r="J23" s="672"/>
    </row>
    <row r="24" spans="3:10" x14ac:dyDescent="0.2">
      <c r="C24" s="661" t="s">
        <v>96</v>
      </c>
      <c r="D24" s="668">
        <v>2024</v>
      </c>
      <c r="E24" s="673">
        <v>0.110036313533783</v>
      </c>
      <c r="F24" s="670">
        <v>0.38409438729286188</v>
      </c>
      <c r="G24" s="670">
        <v>0.25870278477668762</v>
      </c>
      <c r="H24" s="670">
        <v>0.24716651439666751</v>
      </c>
      <c r="I24" s="674">
        <v>2616</v>
      </c>
      <c r="J24" s="672"/>
    </row>
    <row r="25" spans="3:10" x14ac:dyDescent="0.2">
      <c r="D25" s="668"/>
      <c r="E25" s="673"/>
      <c r="F25" s="670"/>
      <c r="G25" s="670"/>
      <c r="H25" s="670"/>
      <c r="I25" s="674"/>
      <c r="J25" s="672"/>
    </row>
    <row r="26" spans="3:10" x14ac:dyDescent="0.2">
      <c r="C26" s="661" t="s">
        <v>70</v>
      </c>
      <c r="D26" s="668">
        <v>2021</v>
      </c>
      <c r="E26" s="673">
        <v>0.21999999999999997</v>
      </c>
      <c r="F26" s="670">
        <v>0.45</v>
      </c>
      <c r="G26" s="670">
        <v>0.18</v>
      </c>
      <c r="H26" s="670">
        <v>0.15</v>
      </c>
      <c r="I26" s="675">
        <v>10271</v>
      </c>
      <c r="J26" s="672"/>
    </row>
    <row r="27" spans="3:10" x14ac:dyDescent="0.2">
      <c r="C27" s="661" t="s">
        <v>70</v>
      </c>
      <c r="D27" s="668">
        <v>2022</v>
      </c>
      <c r="E27" s="673">
        <v>0.19440318644046783</v>
      </c>
      <c r="F27" s="670">
        <v>0.4554469883441925</v>
      </c>
      <c r="G27" s="670">
        <v>0.18790715932846069</v>
      </c>
      <c r="H27" s="670">
        <v>0.16224266588687897</v>
      </c>
      <c r="I27" s="674">
        <v>10140</v>
      </c>
      <c r="J27" s="672"/>
    </row>
    <row r="28" spans="3:10" x14ac:dyDescent="0.2">
      <c r="C28" s="661" t="s">
        <v>70</v>
      </c>
      <c r="D28" s="668">
        <v>2024</v>
      </c>
      <c r="E28" s="673">
        <v>0.2285831421613693</v>
      </c>
      <c r="F28" s="670">
        <v>0.45604017376899719</v>
      </c>
      <c r="G28" s="670">
        <v>0.17239534854888919</v>
      </c>
      <c r="H28" s="670">
        <v>0.1429813206195831</v>
      </c>
      <c r="I28" s="674">
        <v>9504</v>
      </c>
      <c r="J28" s="672"/>
    </row>
    <row r="29" spans="3:10" x14ac:dyDescent="0.2">
      <c r="D29" s="668"/>
      <c r="E29" s="673"/>
      <c r="F29" s="670"/>
      <c r="G29" s="670"/>
      <c r="H29" s="670"/>
      <c r="I29" s="674"/>
      <c r="J29" s="672"/>
    </row>
    <row r="30" spans="3:10" x14ac:dyDescent="0.2">
      <c r="C30" s="661" t="s">
        <v>339</v>
      </c>
      <c r="D30" s="668">
        <v>2021</v>
      </c>
      <c r="E30" s="673">
        <v>1.0000000000000009E-2</v>
      </c>
      <c r="F30" s="670">
        <v>0.25</v>
      </c>
      <c r="G30" s="670">
        <v>0.35</v>
      </c>
      <c r="H30" s="670">
        <v>0.39</v>
      </c>
      <c r="I30" s="675">
        <v>1623</v>
      </c>
      <c r="J30" s="672"/>
    </row>
    <row r="31" spans="3:10" x14ac:dyDescent="0.2">
      <c r="C31" s="661" t="s">
        <v>339</v>
      </c>
      <c r="D31" s="668">
        <v>2022</v>
      </c>
      <c r="E31" s="673">
        <v>1.2784674763679504E-2</v>
      </c>
      <c r="F31" s="670">
        <v>0.19950319826602936</v>
      </c>
      <c r="G31" s="670">
        <v>0.36646366119384766</v>
      </c>
      <c r="H31" s="670">
        <v>0.42124846577644348</v>
      </c>
      <c r="I31" s="674">
        <v>1420</v>
      </c>
      <c r="J31" s="672"/>
    </row>
    <row r="32" spans="3:10" x14ac:dyDescent="0.2">
      <c r="C32" s="661" t="s">
        <v>339</v>
      </c>
      <c r="D32" s="668">
        <v>2024</v>
      </c>
      <c r="E32" s="673">
        <v>1.347718108445406E-2</v>
      </c>
      <c r="F32" s="670">
        <v>0.17444060742855069</v>
      </c>
      <c r="G32" s="670">
        <v>0.3411286473274231</v>
      </c>
      <c r="H32" s="670">
        <v>0.4709535539150238</v>
      </c>
      <c r="I32" s="674">
        <v>1276</v>
      </c>
      <c r="J32" s="672"/>
    </row>
    <row r="33" spans="3:12" x14ac:dyDescent="0.2">
      <c r="D33" s="668"/>
      <c r="E33" s="676"/>
      <c r="F33" s="676"/>
      <c r="G33" s="676"/>
      <c r="H33" s="676"/>
      <c r="I33" s="672"/>
      <c r="J33" s="672"/>
    </row>
    <row r="35" spans="3:12" ht="12.75" customHeight="1" x14ac:dyDescent="0.2">
      <c r="D35" s="677"/>
      <c r="E35" s="765" t="s">
        <v>313</v>
      </c>
      <c r="F35" s="765"/>
      <c r="G35" s="765"/>
      <c r="H35" s="765"/>
      <c r="I35" s="678"/>
      <c r="J35" s="678"/>
      <c r="K35" s="678"/>
      <c r="L35" s="678"/>
    </row>
    <row r="36" spans="3:12" x14ac:dyDescent="0.2">
      <c r="C36" s="663"/>
      <c r="D36" s="665" t="s">
        <v>98</v>
      </c>
      <c r="E36" s="665" t="s">
        <v>299</v>
      </c>
      <c r="F36" s="664" t="s">
        <v>211</v>
      </c>
      <c r="G36" s="664" t="s">
        <v>212</v>
      </c>
      <c r="H36" s="664" t="s">
        <v>213</v>
      </c>
      <c r="I36" s="668"/>
      <c r="J36" s="668"/>
      <c r="K36" s="668"/>
      <c r="L36" s="668"/>
    </row>
    <row r="37" spans="3:12" x14ac:dyDescent="0.2">
      <c r="C37" s="661" t="s">
        <v>266</v>
      </c>
      <c r="D37" s="675" t="s">
        <v>348</v>
      </c>
      <c r="E37" s="679">
        <v>0.93200000000000005</v>
      </c>
      <c r="F37" s="680">
        <v>0.81700000000000006</v>
      </c>
      <c r="G37" s="680">
        <v>0.128</v>
      </c>
      <c r="H37" s="680">
        <v>0.125</v>
      </c>
      <c r="I37" s="680"/>
      <c r="J37" s="680"/>
      <c r="K37" s="680"/>
      <c r="L37" s="680"/>
    </row>
    <row r="38" spans="3:12" x14ac:dyDescent="0.2">
      <c r="C38" s="661" t="s">
        <v>94</v>
      </c>
      <c r="D38" s="675" t="s">
        <v>348</v>
      </c>
      <c r="E38" s="679">
        <v>3.0000000000000001E-3</v>
      </c>
      <c r="F38" s="680">
        <v>0.57899999999999996</v>
      </c>
      <c r="G38" s="680">
        <v>0.109</v>
      </c>
      <c r="H38" s="680">
        <v>0.38900000000000001</v>
      </c>
      <c r="I38" s="680"/>
      <c r="J38" s="680"/>
      <c r="K38" s="680"/>
      <c r="L38" s="680"/>
    </row>
    <row r="39" spans="3:12" x14ac:dyDescent="0.2">
      <c r="C39" s="661" t="s">
        <v>68</v>
      </c>
      <c r="D39" s="675" t="s">
        <v>348</v>
      </c>
      <c r="E39" s="679">
        <v>0.32500000000000001</v>
      </c>
      <c r="F39" s="680">
        <v>0.96199999999999997</v>
      </c>
      <c r="G39" s="680">
        <v>3.5000000000000003E-2</v>
      </c>
      <c r="H39" s="680">
        <v>7.8E-2</v>
      </c>
      <c r="I39" s="680"/>
      <c r="J39" s="680"/>
      <c r="K39" s="680"/>
      <c r="L39" s="680"/>
    </row>
    <row r="40" spans="3:12" x14ac:dyDescent="0.2">
      <c r="C40" s="661" t="s">
        <v>95</v>
      </c>
      <c r="D40" s="675" t="s">
        <v>348</v>
      </c>
      <c r="E40" s="679">
        <v>5.0000000000000001E-3</v>
      </c>
      <c r="F40" s="680">
        <v>0.91700000000000004</v>
      </c>
      <c r="G40" s="680">
        <v>0.09</v>
      </c>
      <c r="H40" s="680">
        <v>1.7999999999999999E-2</v>
      </c>
      <c r="I40" s="672"/>
    </row>
    <row r="41" spans="3:12" x14ac:dyDescent="0.2">
      <c r="C41" s="661" t="s">
        <v>96</v>
      </c>
      <c r="D41" s="675" t="s">
        <v>348</v>
      </c>
      <c r="E41" s="679">
        <v>0.41299999999999998</v>
      </c>
      <c r="F41" s="680">
        <v>0.70599999999999996</v>
      </c>
      <c r="G41" s="680">
        <v>0.51600000000000001</v>
      </c>
      <c r="H41" s="680">
        <v>0.622</v>
      </c>
      <c r="I41" s="672"/>
    </row>
    <row r="42" spans="3:12" x14ac:dyDescent="0.2">
      <c r="C42" s="661" t="s">
        <v>70</v>
      </c>
      <c r="D42" s="675" t="s">
        <v>348</v>
      </c>
      <c r="E42" s="679">
        <v>0</v>
      </c>
      <c r="F42" s="680">
        <v>0.95200000000000007</v>
      </c>
      <c r="G42" s="680">
        <v>3.4000000000000002E-2</v>
      </c>
      <c r="H42" s="680">
        <v>2E-3</v>
      </c>
      <c r="I42" s="672"/>
    </row>
    <row r="43" spans="3:12" x14ac:dyDescent="0.2">
      <c r="C43" s="661" t="s">
        <v>339</v>
      </c>
      <c r="D43" s="675" t="s">
        <v>348</v>
      </c>
      <c r="E43" s="675">
        <v>0.88300000000000001</v>
      </c>
      <c r="F43" s="672">
        <v>0.19</v>
      </c>
      <c r="G43" s="672">
        <v>0.28000000000000003</v>
      </c>
      <c r="H43" s="672">
        <v>3.7999999999999999E-2</v>
      </c>
      <c r="I43" s="672"/>
    </row>
    <row r="45" spans="3:12" x14ac:dyDescent="0.2">
      <c r="C45" s="661" t="s">
        <v>214</v>
      </c>
    </row>
    <row r="46" spans="3:12" x14ac:dyDescent="0.2">
      <c r="C46" s="661" t="s">
        <v>202</v>
      </c>
    </row>
    <row r="48" spans="3:12" x14ac:dyDescent="0.2">
      <c r="C48" s="661" t="s">
        <v>75</v>
      </c>
    </row>
    <row r="49" spans="3:3" x14ac:dyDescent="0.2">
      <c r="C49" s="2" t="s">
        <v>388</v>
      </c>
    </row>
    <row r="50" spans="3:3" x14ac:dyDescent="0.2">
      <c r="C50" s="168" t="s">
        <v>537</v>
      </c>
    </row>
    <row r="51" spans="3:3" x14ac:dyDescent="0.2">
      <c r="C51" s="661" t="s">
        <v>581</v>
      </c>
    </row>
    <row r="52" spans="3:3" x14ac:dyDescent="0.2">
      <c r="C52" s="309" t="s">
        <v>572</v>
      </c>
    </row>
    <row r="53" spans="3:3" x14ac:dyDescent="0.2">
      <c r="C53" s="309" t="s">
        <v>584</v>
      </c>
    </row>
    <row r="54" spans="3:3" x14ac:dyDescent="0.2">
      <c r="C54" s="661" t="s">
        <v>583</v>
      </c>
    </row>
  </sheetData>
  <mergeCells count="1">
    <mergeCell ref="E35:H35"/>
  </mergeCells>
  <conditionalFormatting sqref="E37:H43">
    <cfRule type="cellIs" dxfId="25" priority="7" operator="between">
      <formula>0</formula>
      <formula>0.05</formula>
    </cfRule>
  </conditionalFormatting>
  <hyperlinks>
    <hyperlink ref="A1" location="Contents!A1" display="Contents" xr:uid="{E997DF6C-5B3D-4826-8F05-C5B94311F697}"/>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07C2B-93F1-4B89-82DF-1AA585A47840}">
  <sheetPr codeName="Sheet56"/>
  <dimension ref="A1:J33"/>
  <sheetViews>
    <sheetView workbookViewId="0"/>
  </sheetViews>
  <sheetFormatPr defaultColWidth="9.140625" defaultRowHeight="12.75" x14ac:dyDescent="0.2"/>
  <cols>
    <col min="1" max="1" width="9.140625" style="2"/>
    <col min="2" max="2" width="30.28515625" style="2" customWidth="1"/>
    <col min="3" max="3" width="24.42578125" style="2" customWidth="1"/>
    <col min="4" max="7" width="12.85546875" style="2" customWidth="1"/>
    <col min="8" max="8" width="16.7109375" style="2" customWidth="1"/>
    <col min="9" max="9" width="15.5703125" style="2" customWidth="1"/>
    <col min="10" max="16384" width="9.140625" style="2"/>
  </cols>
  <sheetData>
    <row r="1" spans="1:10" x14ac:dyDescent="0.2">
      <c r="A1" s="3" t="s">
        <v>66</v>
      </c>
    </row>
    <row r="2" spans="1:10" ht="11.25" customHeight="1" x14ac:dyDescent="0.2">
      <c r="B2" s="4" t="s">
        <v>586</v>
      </c>
    </row>
    <row r="3" spans="1:10" x14ac:dyDescent="0.2">
      <c r="B3" s="2" t="s">
        <v>67</v>
      </c>
    </row>
    <row r="5" spans="1:10" ht="12.95" customHeight="1" x14ac:dyDescent="0.2">
      <c r="D5" s="742" t="s">
        <v>166</v>
      </c>
      <c r="E5" s="766"/>
      <c r="F5" s="766"/>
      <c r="G5" s="744"/>
      <c r="H5" s="739" t="s">
        <v>311</v>
      </c>
      <c r="I5" s="738" t="s">
        <v>303</v>
      </c>
      <c r="J5" s="255"/>
    </row>
    <row r="6" spans="1:10" ht="24" customHeight="1" x14ac:dyDescent="0.2">
      <c r="B6" s="5"/>
      <c r="C6" s="10" t="s">
        <v>646</v>
      </c>
      <c r="D6" s="24">
        <v>2021</v>
      </c>
      <c r="E6" s="10">
        <v>2022</v>
      </c>
      <c r="F6" s="10">
        <v>2023</v>
      </c>
      <c r="G6" s="10">
        <v>2024</v>
      </c>
      <c r="H6" s="749"/>
      <c r="I6" s="748"/>
      <c r="J6" s="255"/>
    </row>
    <row r="7" spans="1:10" x14ac:dyDescent="0.2">
      <c r="B7" s="2" t="s">
        <v>95</v>
      </c>
      <c r="C7" s="32" t="s">
        <v>217</v>
      </c>
      <c r="D7" s="69">
        <v>0.1</v>
      </c>
      <c r="E7" s="705">
        <v>9.9545232951641083E-2</v>
      </c>
      <c r="F7" s="705">
        <v>7.616773247718811E-2</v>
      </c>
      <c r="G7" s="705">
        <v>0.11898906528949738</v>
      </c>
      <c r="H7" s="707">
        <v>3.6000000000000004E-2</v>
      </c>
      <c r="I7" s="708">
        <v>0</v>
      </c>
      <c r="J7" s="255"/>
    </row>
    <row r="8" spans="1:10" x14ac:dyDescent="0.2">
      <c r="B8" s="2" t="s">
        <v>95</v>
      </c>
      <c r="C8" s="33" t="s">
        <v>218</v>
      </c>
      <c r="D8" s="40">
        <v>0.84</v>
      </c>
      <c r="E8" s="705">
        <v>0.8117792010307312</v>
      </c>
      <c r="F8" s="705">
        <v>0.89061868190765381</v>
      </c>
      <c r="G8" s="705">
        <v>0.84236574172973633</v>
      </c>
      <c r="H8" s="709">
        <v>0</v>
      </c>
      <c r="I8" s="708">
        <v>0</v>
      </c>
      <c r="J8" s="255"/>
    </row>
    <row r="9" spans="1:10" x14ac:dyDescent="0.2">
      <c r="B9" s="2" t="s">
        <v>95</v>
      </c>
      <c r="C9" s="32" t="s">
        <v>219</v>
      </c>
      <c r="D9" s="40">
        <v>0.06</v>
      </c>
      <c r="E9" s="705">
        <v>8.867558091878891E-2</v>
      </c>
      <c r="F9" s="705">
        <v>3.3213566988706589E-2</v>
      </c>
      <c r="G9" s="705">
        <v>3.8645200431346893E-2</v>
      </c>
      <c r="H9" s="709">
        <v>0</v>
      </c>
      <c r="I9" s="708">
        <v>0.46400000000000002</v>
      </c>
      <c r="J9" s="255"/>
    </row>
    <row r="10" spans="1:10" x14ac:dyDescent="0.2">
      <c r="B10" s="2" t="s">
        <v>95</v>
      </c>
      <c r="C10" s="33" t="s">
        <v>105</v>
      </c>
      <c r="D10" s="38">
        <v>3</v>
      </c>
      <c r="E10" s="185">
        <v>3.0357780456542969</v>
      </c>
      <c r="F10" s="185">
        <v>2.9673488140106201</v>
      </c>
      <c r="G10" s="185">
        <v>2.93619704246521</v>
      </c>
      <c r="H10" s="126">
        <v>6.0000000000000001E-3</v>
      </c>
      <c r="I10" s="604">
        <v>0.12</v>
      </c>
      <c r="J10" s="255"/>
    </row>
    <row r="11" spans="1:10" x14ac:dyDescent="0.2">
      <c r="B11" s="2" t="s">
        <v>95</v>
      </c>
      <c r="C11" s="710" t="s">
        <v>74</v>
      </c>
      <c r="D11" s="21">
        <v>1327</v>
      </c>
      <c r="E11" s="41">
        <v>1403</v>
      </c>
      <c r="F11" s="41">
        <v>1345</v>
      </c>
      <c r="G11" s="41">
        <v>1313</v>
      </c>
      <c r="H11" s="126"/>
      <c r="I11" s="604"/>
      <c r="J11" s="255"/>
    </row>
    <row r="12" spans="1:10" x14ac:dyDescent="0.2">
      <c r="C12" s="710"/>
      <c r="D12" s="21"/>
      <c r="E12" s="603"/>
      <c r="F12" s="603"/>
      <c r="G12" s="603"/>
      <c r="H12" s="182"/>
      <c r="I12" s="711"/>
      <c r="J12" s="255"/>
    </row>
    <row r="13" spans="1:10" x14ac:dyDescent="0.2">
      <c r="B13" s="2" t="s">
        <v>96</v>
      </c>
      <c r="C13" s="32" t="s">
        <v>217</v>
      </c>
      <c r="D13" s="40">
        <v>0.13</v>
      </c>
      <c r="E13" s="706">
        <v>0.15166833996772766</v>
      </c>
      <c r="F13" s="706">
        <v>0.1234837993979454</v>
      </c>
      <c r="G13" s="706">
        <v>0.1603478342294693</v>
      </c>
      <c r="H13" s="709">
        <v>0.45700000000000002</v>
      </c>
      <c r="I13" s="708">
        <v>0.36299999999999999</v>
      </c>
      <c r="J13" s="255"/>
    </row>
    <row r="14" spans="1:10" x14ac:dyDescent="0.2">
      <c r="B14" s="2" t="s">
        <v>96</v>
      </c>
      <c r="C14" s="33" t="s">
        <v>218</v>
      </c>
      <c r="D14" s="40">
        <v>0.82</v>
      </c>
      <c r="E14" s="705">
        <v>0.74469596147537231</v>
      </c>
      <c r="F14" s="705">
        <v>0.83513534069061279</v>
      </c>
      <c r="G14" s="705">
        <v>0.80772697925567627</v>
      </c>
      <c r="H14" s="709">
        <v>4.2000000000000003E-2</v>
      </c>
      <c r="I14" s="708">
        <v>0.53900000000000003</v>
      </c>
      <c r="J14" s="255"/>
    </row>
    <row r="15" spans="1:10" x14ac:dyDescent="0.2">
      <c r="B15" s="2" t="s">
        <v>96</v>
      </c>
      <c r="C15" s="32" t="s">
        <v>219</v>
      </c>
      <c r="D15" s="712">
        <v>0.05</v>
      </c>
      <c r="E15" s="706">
        <v>0.10363568365573883</v>
      </c>
      <c r="F15" s="706">
        <v>4.1380837559700012E-2</v>
      </c>
      <c r="G15" s="706" t="s">
        <v>92</v>
      </c>
      <c r="H15" s="709">
        <v>2.5000000000000001E-2</v>
      </c>
      <c r="I15" s="708">
        <v>0.66600000000000004</v>
      </c>
      <c r="J15" s="255"/>
    </row>
    <row r="16" spans="1:10" x14ac:dyDescent="0.2">
      <c r="B16" s="2" t="s">
        <v>96</v>
      </c>
      <c r="C16" s="33" t="s">
        <v>105</v>
      </c>
      <c r="D16" s="38">
        <v>3</v>
      </c>
      <c r="E16" s="185">
        <v>2.9867563247680664</v>
      </c>
      <c r="F16" s="185">
        <v>2.930631160736084</v>
      </c>
      <c r="G16" s="185">
        <v>2.8079748153686523</v>
      </c>
      <c r="H16" s="126">
        <v>0.51700000000000002</v>
      </c>
      <c r="I16" s="604">
        <v>0.107</v>
      </c>
      <c r="J16" s="255"/>
    </row>
    <row r="17" spans="2:10" x14ac:dyDescent="0.2">
      <c r="B17" s="2" t="s">
        <v>96</v>
      </c>
      <c r="C17" s="710" t="s">
        <v>74</v>
      </c>
      <c r="D17" s="21">
        <v>242</v>
      </c>
      <c r="E17" s="41">
        <v>190</v>
      </c>
      <c r="F17" s="41">
        <v>153</v>
      </c>
      <c r="G17" s="41">
        <v>149</v>
      </c>
      <c r="H17" s="126"/>
      <c r="I17" s="604"/>
      <c r="J17" s="255"/>
    </row>
    <row r="18" spans="2:10" x14ac:dyDescent="0.2">
      <c r="C18" s="710"/>
      <c r="D18" s="21"/>
      <c r="E18" s="603"/>
      <c r="F18" s="603"/>
      <c r="G18" s="603"/>
      <c r="H18" s="182"/>
      <c r="I18" s="711"/>
      <c r="J18" s="255"/>
    </row>
    <row r="19" spans="2:10" x14ac:dyDescent="0.2">
      <c r="B19" s="2" t="s">
        <v>70</v>
      </c>
      <c r="C19" s="32" t="s">
        <v>217</v>
      </c>
      <c r="D19" s="40">
        <v>0.11</v>
      </c>
      <c r="E19" s="705">
        <v>0.10608088225126266</v>
      </c>
      <c r="F19" s="705">
        <v>8.0083422362804413E-2</v>
      </c>
      <c r="G19" s="705">
        <v>0.12435512244701385</v>
      </c>
      <c r="H19" s="709">
        <v>1.3000000000000001E-2</v>
      </c>
      <c r="I19" s="708">
        <v>0</v>
      </c>
      <c r="J19" s="255"/>
    </row>
    <row r="20" spans="2:10" x14ac:dyDescent="0.2">
      <c r="B20" s="2" t="s">
        <v>70</v>
      </c>
      <c r="C20" s="33" t="s">
        <v>218</v>
      </c>
      <c r="D20" s="40">
        <v>0.84</v>
      </c>
      <c r="E20" s="705">
        <v>0.8028867244720459</v>
      </c>
      <c r="F20" s="705">
        <v>0.88479340076446533</v>
      </c>
      <c r="G20" s="705">
        <v>0.83785158395767212</v>
      </c>
      <c r="H20" s="709">
        <v>0</v>
      </c>
      <c r="I20" s="708">
        <v>0</v>
      </c>
      <c r="J20" s="255"/>
    </row>
    <row r="21" spans="2:10" x14ac:dyDescent="0.2">
      <c r="B21" s="2" t="s">
        <v>70</v>
      </c>
      <c r="C21" s="32" t="s">
        <v>219</v>
      </c>
      <c r="D21" s="40">
        <v>0.06</v>
      </c>
      <c r="E21" s="705">
        <v>9.1032400727272034E-2</v>
      </c>
      <c r="F21" s="705">
        <v>3.5123180598020554E-2</v>
      </c>
      <c r="G21" s="705">
        <v>3.779328241944313E-2</v>
      </c>
      <c r="H21" s="709">
        <v>0</v>
      </c>
      <c r="I21" s="708">
        <v>0.69700000000000006</v>
      </c>
      <c r="J21" s="255"/>
    </row>
    <row r="22" spans="2:10" x14ac:dyDescent="0.2">
      <c r="B22" s="2" t="s">
        <v>70</v>
      </c>
      <c r="C22" s="33" t="s">
        <v>105</v>
      </c>
      <c r="D22" s="38">
        <v>3</v>
      </c>
      <c r="E22" s="185">
        <v>3.031177282333374</v>
      </c>
      <c r="F22" s="185">
        <v>2.9645030498504639</v>
      </c>
      <c r="G22" s="185">
        <v>2.9198532104492188</v>
      </c>
      <c r="H22" s="126">
        <v>4.0000000000000001E-3</v>
      </c>
      <c r="I22" s="604">
        <v>1.9E-2</v>
      </c>
      <c r="J22" s="255"/>
    </row>
    <row r="23" spans="2:10" x14ac:dyDescent="0.2">
      <c r="B23" s="2" t="s">
        <v>70</v>
      </c>
      <c r="C23" s="710" t="s">
        <v>74</v>
      </c>
      <c r="D23" s="21">
        <v>1636</v>
      </c>
      <c r="E23" s="41">
        <v>1679</v>
      </c>
      <c r="F23" s="41">
        <v>1576</v>
      </c>
      <c r="G23" s="41">
        <v>1536</v>
      </c>
      <c r="H23" s="178"/>
      <c r="I23" s="713"/>
      <c r="J23" s="255"/>
    </row>
    <row r="25" spans="2:10" x14ac:dyDescent="0.2">
      <c r="E25" s="198"/>
      <c r="F25" s="198"/>
      <c r="G25" s="255"/>
      <c r="H25" s="198"/>
      <c r="I25" s="198"/>
    </row>
    <row r="26" spans="2:10" x14ac:dyDescent="0.2">
      <c r="B26" s="79" t="s">
        <v>220</v>
      </c>
    </row>
    <row r="27" spans="2:10" x14ac:dyDescent="0.2">
      <c r="B27" s="77" t="s">
        <v>592</v>
      </c>
    </row>
    <row r="29" spans="2:10" x14ac:dyDescent="0.2">
      <c r="B29" s="2" t="s">
        <v>75</v>
      </c>
    </row>
    <row r="30" spans="2:10" x14ac:dyDescent="0.2">
      <c r="B30" s="2" t="s">
        <v>498</v>
      </c>
    </row>
    <row r="31" spans="2:10" x14ac:dyDescent="0.2">
      <c r="B31" s="2" t="s">
        <v>587</v>
      </c>
    </row>
    <row r="32" spans="2:10" x14ac:dyDescent="0.2">
      <c r="B32" s="2" t="s">
        <v>588</v>
      </c>
    </row>
    <row r="33" spans="2:2" x14ac:dyDescent="0.2">
      <c r="B33" s="2" t="s">
        <v>589</v>
      </c>
    </row>
  </sheetData>
  <mergeCells count="3">
    <mergeCell ref="D5:G5"/>
    <mergeCell ref="H5:H6"/>
    <mergeCell ref="I5:I6"/>
  </mergeCells>
  <conditionalFormatting sqref="H7:I23">
    <cfRule type="cellIs" dxfId="24" priority="1" operator="between">
      <formula>0</formula>
      <formula>0.05</formula>
    </cfRule>
  </conditionalFormatting>
  <hyperlinks>
    <hyperlink ref="A1" location="Contents!A1" display="Contents" xr:uid="{00000000-0004-0000-33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41046-AA00-43DD-A6ED-44EEB276269A}">
  <sheetPr codeName="Sheet57"/>
  <dimension ref="A1:J33"/>
  <sheetViews>
    <sheetView zoomScaleNormal="100" workbookViewId="0"/>
  </sheetViews>
  <sheetFormatPr defaultColWidth="9.140625" defaultRowHeight="12.75" x14ac:dyDescent="0.2"/>
  <cols>
    <col min="1" max="2" width="9.140625" style="2"/>
    <col min="3" max="3" width="31.5703125" style="2" customWidth="1"/>
    <col min="4" max="4" width="25" style="2" customWidth="1"/>
    <col min="5" max="9" width="12.85546875" style="2" customWidth="1"/>
    <col min="10" max="10" width="16.5703125" style="2" customWidth="1"/>
    <col min="11" max="16384" width="9.140625" style="2"/>
  </cols>
  <sheetData>
    <row r="1" spans="1:9" x14ac:dyDescent="0.2">
      <c r="A1" s="3" t="s">
        <v>66</v>
      </c>
    </row>
    <row r="2" spans="1:9" x14ac:dyDescent="0.2">
      <c r="B2" s="4" t="s">
        <v>634</v>
      </c>
    </row>
    <row r="3" spans="1:9" x14ac:dyDescent="0.2">
      <c r="B3" s="2" t="s">
        <v>67</v>
      </c>
    </row>
    <row r="5" spans="1:9" ht="20.25" customHeight="1" x14ac:dyDescent="0.2">
      <c r="E5" s="742" t="s">
        <v>166</v>
      </c>
      <c r="F5" s="766"/>
      <c r="G5" s="744"/>
      <c r="H5" s="739" t="s">
        <v>311</v>
      </c>
      <c r="I5" s="738" t="s">
        <v>303</v>
      </c>
    </row>
    <row r="6" spans="1:9" ht="21" customHeight="1" x14ac:dyDescent="0.2">
      <c r="C6" s="5"/>
      <c r="D6" s="10" t="s">
        <v>646</v>
      </c>
      <c r="E6" s="24">
        <v>2022</v>
      </c>
      <c r="F6" s="10">
        <v>2023</v>
      </c>
      <c r="G6" s="12">
        <v>2024</v>
      </c>
      <c r="H6" s="749"/>
      <c r="I6" s="748"/>
    </row>
    <row r="7" spans="1:9" x14ac:dyDescent="0.2">
      <c r="C7" s="2" t="s">
        <v>95</v>
      </c>
      <c r="D7" s="714" t="s">
        <v>294</v>
      </c>
      <c r="E7" s="705">
        <v>0.9827423095703125</v>
      </c>
      <c r="F7" s="705">
        <v>0.98164504766464233</v>
      </c>
      <c r="G7" s="715">
        <v>0.677284836769104</v>
      </c>
      <c r="H7" s="716">
        <v>0.80800000000000005</v>
      </c>
      <c r="I7" s="708">
        <v>0</v>
      </c>
    </row>
    <row r="8" spans="1:9" x14ac:dyDescent="0.2">
      <c r="C8" s="2" t="s">
        <v>95</v>
      </c>
      <c r="D8" s="717" t="s">
        <v>295</v>
      </c>
      <c r="E8" s="706">
        <v>5.7534952647984028E-3</v>
      </c>
      <c r="F8" s="706">
        <v>4.6164803206920624E-3</v>
      </c>
      <c r="G8" s="718">
        <v>0.31191951036453247</v>
      </c>
      <c r="H8" s="716">
        <v>0.64700000000000002</v>
      </c>
      <c r="I8" s="708">
        <v>0</v>
      </c>
    </row>
    <row r="9" spans="1:9" x14ac:dyDescent="0.2">
      <c r="C9" s="2" t="s">
        <v>95</v>
      </c>
      <c r="D9" s="719" t="s">
        <v>296</v>
      </c>
      <c r="E9" s="705">
        <v>1.1504216119647026E-2</v>
      </c>
      <c r="F9" s="706">
        <v>1.3738477602601051E-2</v>
      </c>
      <c r="G9" s="720">
        <v>1.0795649141073227E-2</v>
      </c>
      <c r="H9" s="716">
        <v>0.55600000000000005</v>
      </c>
      <c r="I9" s="708">
        <v>0.45100000000000001</v>
      </c>
    </row>
    <row r="10" spans="1:9" x14ac:dyDescent="0.2">
      <c r="C10" s="2" t="s">
        <v>95</v>
      </c>
      <c r="D10" s="717" t="s">
        <v>105</v>
      </c>
      <c r="E10" s="721">
        <v>3.7845389842987061</v>
      </c>
      <c r="F10" s="185">
        <v>3.8585338592529297</v>
      </c>
      <c r="G10" s="212">
        <v>4.1276116371154785</v>
      </c>
      <c r="H10" s="604">
        <v>1E-3</v>
      </c>
      <c r="I10" s="604">
        <v>0</v>
      </c>
    </row>
    <row r="11" spans="1:9" x14ac:dyDescent="0.2">
      <c r="C11" s="2" t="s">
        <v>95</v>
      </c>
      <c r="D11" s="717" t="s">
        <v>74</v>
      </c>
      <c r="E11" s="603">
        <v>1834</v>
      </c>
      <c r="F11" s="41">
        <v>1732</v>
      </c>
      <c r="G11" s="117">
        <v>1660</v>
      </c>
      <c r="H11" s="604"/>
      <c r="I11" s="604"/>
    </row>
    <row r="12" spans="1:9" x14ac:dyDescent="0.2">
      <c r="D12" s="717"/>
      <c r="E12" s="602"/>
      <c r="F12" s="602"/>
      <c r="G12" s="35"/>
      <c r="H12" s="711"/>
      <c r="I12" s="711"/>
    </row>
    <row r="13" spans="1:9" x14ac:dyDescent="0.2">
      <c r="C13" s="2" t="s">
        <v>96</v>
      </c>
      <c r="D13" s="719" t="s">
        <v>294</v>
      </c>
      <c r="E13" s="705">
        <v>0.9750710129737854</v>
      </c>
      <c r="F13" s="705">
        <v>0.97696590423583984</v>
      </c>
      <c r="G13" s="718">
        <v>0.82805633544921875</v>
      </c>
      <c r="H13" s="716">
        <v>0.80300000000000005</v>
      </c>
      <c r="I13" s="708">
        <v>0</v>
      </c>
    </row>
    <row r="14" spans="1:9" x14ac:dyDescent="0.2">
      <c r="C14" s="2" t="s">
        <v>96</v>
      </c>
      <c r="D14" s="717" t="s">
        <v>295</v>
      </c>
      <c r="E14" s="706">
        <v>8.2957064732909203E-3</v>
      </c>
      <c r="F14" s="706">
        <v>1.2657052837312222E-2</v>
      </c>
      <c r="G14" s="718">
        <v>0.16626325249671936</v>
      </c>
      <c r="H14" s="716">
        <v>0.39800000000000002</v>
      </c>
      <c r="I14" s="708">
        <v>0</v>
      </c>
    </row>
    <row r="15" spans="1:9" x14ac:dyDescent="0.2">
      <c r="C15" s="2" t="s">
        <v>96</v>
      </c>
      <c r="D15" s="719" t="s">
        <v>296</v>
      </c>
      <c r="E15" s="706">
        <v>1.6633303835988045E-2</v>
      </c>
      <c r="F15" s="706">
        <v>1.0377031750977039E-2</v>
      </c>
      <c r="G15" s="720" t="s">
        <v>92</v>
      </c>
      <c r="H15" s="716">
        <v>0.26700000000000002</v>
      </c>
      <c r="I15" s="708">
        <v>0.311</v>
      </c>
    </row>
    <row r="16" spans="1:9" x14ac:dyDescent="0.2">
      <c r="C16" s="2" t="s">
        <v>96</v>
      </c>
      <c r="D16" s="717" t="s">
        <v>105</v>
      </c>
      <c r="E16" s="721">
        <v>3.5273723602294922</v>
      </c>
      <c r="F16" s="185">
        <v>3.6355764865875244</v>
      </c>
      <c r="G16" s="212">
        <v>3.7001948356628418</v>
      </c>
      <c r="H16" s="604">
        <v>2.5000000000000001E-2</v>
      </c>
      <c r="I16" s="604">
        <v>0.22500000000000001</v>
      </c>
    </row>
    <row r="17" spans="3:10" x14ac:dyDescent="0.2">
      <c r="C17" s="2" t="s">
        <v>96</v>
      </c>
      <c r="D17" s="717" t="s">
        <v>74</v>
      </c>
      <c r="E17" s="603">
        <v>911</v>
      </c>
      <c r="F17" s="41">
        <v>716</v>
      </c>
      <c r="G17" s="117">
        <v>668</v>
      </c>
      <c r="H17" s="604"/>
      <c r="I17" s="604"/>
    </row>
    <row r="18" spans="3:10" x14ac:dyDescent="0.2">
      <c r="D18" s="717"/>
      <c r="E18" s="602"/>
      <c r="F18" s="602"/>
      <c r="G18" s="35"/>
      <c r="H18" s="711"/>
      <c r="I18" s="711"/>
    </row>
    <row r="19" spans="3:10" x14ac:dyDescent="0.2">
      <c r="C19" s="2" t="s">
        <v>70</v>
      </c>
      <c r="D19" s="719" t="s">
        <v>294</v>
      </c>
      <c r="E19" s="705">
        <v>0.97983688116073608</v>
      </c>
      <c r="F19" s="705">
        <v>0.9809272289276123</v>
      </c>
      <c r="G19" s="718">
        <v>0.71953868865966797</v>
      </c>
      <c r="H19" s="716">
        <v>0.77400000000000002</v>
      </c>
      <c r="I19" s="708">
        <v>0</v>
      </c>
    </row>
    <row r="20" spans="3:10" x14ac:dyDescent="0.2">
      <c r="C20" s="2" t="s">
        <v>70</v>
      </c>
      <c r="D20" s="717" t="s">
        <v>295</v>
      </c>
      <c r="E20" s="705">
        <v>6.5460875630378723E-3</v>
      </c>
      <c r="F20" s="706">
        <v>6.5409778617322445E-3</v>
      </c>
      <c r="G20" s="718">
        <v>0.27153134346008301</v>
      </c>
      <c r="H20" s="716">
        <v>0.998</v>
      </c>
      <c r="I20" s="708">
        <v>0</v>
      </c>
    </row>
    <row r="21" spans="3:10" x14ac:dyDescent="0.2">
      <c r="C21" s="2" t="s">
        <v>70</v>
      </c>
      <c r="D21" s="719" t="s">
        <v>296</v>
      </c>
      <c r="E21" s="705">
        <v>1.3617021963000298E-2</v>
      </c>
      <c r="F21" s="706">
        <v>1.2531816959381104E-2</v>
      </c>
      <c r="G21" s="720">
        <v>8.9299967512488365E-3</v>
      </c>
      <c r="H21" s="716">
        <v>0.72699999999999998</v>
      </c>
      <c r="I21" s="708">
        <v>0.22600000000000001</v>
      </c>
    </row>
    <row r="22" spans="3:10" x14ac:dyDescent="0.2">
      <c r="C22" s="2" t="s">
        <v>70</v>
      </c>
      <c r="D22" s="717" t="s">
        <v>105</v>
      </c>
      <c r="E22" s="721">
        <v>3.711406946182251</v>
      </c>
      <c r="F22" s="185">
        <v>3.797055721282959</v>
      </c>
      <c r="G22" s="212">
        <v>4.0098023414611816</v>
      </c>
      <c r="H22" s="604">
        <v>0</v>
      </c>
      <c r="I22" s="604">
        <v>0</v>
      </c>
    </row>
    <row r="23" spans="3:10" ht="14.1" customHeight="1" x14ac:dyDescent="0.2">
      <c r="C23" s="2" t="s">
        <v>70</v>
      </c>
      <c r="D23" s="717" t="s">
        <v>74</v>
      </c>
      <c r="E23" s="603">
        <v>2897</v>
      </c>
      <c r="F23" s="41">
        <v>2574</v>
      </c>
      <c r="G23" s="117">
        <v>2453</v>
      </c>
      <c r="H23" s="602"/>
      <c r="I23" s="602"/>
    </row>
    <row r="24" spans="3:10" x14ac:dyDescent="0.2">
      <c r="D24" s="33"/>
      <c r="J24" s="198"/>
    </row>
    <row r="26" spans="3:10" x14ac:dyDescent="0.2">
      <c r="C26" s="79" t="s">
        <v>594</v>
      </c>
    </row>
    <row r="27" spans="3:10" x14ac:dyDescent="0.2">
      <c r="C27" s="77" t="s">
        <v>593</v>
      </c>
    </row>
    <row r="29" spans="3:10" x14ac:dyDescent="0.2">
      <c r="C29" s="2" t="s">
        <v>75</v>
      </c>
    </row>
    <row r="30" spans="3:10" x14ac:dyDescent="0.2">
      <c r="C30" s="2" t="s">
        <v>498</v>
      </c>
    </row>
    <row r="31" spans="3:10" x14ac:dyDescent="0.2">
      <c r="C31" s="2" t="s">
        <v>590</v>
      </c>
    </row>
    <row r="32" spans="3:10" x14ac:dyDescent="0.2">
      <c r="C32" s="2" t="s">
        <v>591</v>
      </c>
    </row>
    <row r="33" spans="3:3" x14ac:dyDescent="0.2">
      <c r="C33" s="2" t="s">
        <v>589</v>
      </c>
    </row>
  </sheetData>
  <mergeCells count="3">
    <mergeCell ref="H5:H6"/>
    <mergeCell ref="E5:G5"/>
    <mergeCell ref="I5:I6"/>
  </mergeCells>
  <conditionalFormatting sqref="H7:I23">
    <cfRule type="cellIs" dxfId="23" priority="1" operator="between">
      <formula>0</formula>
      <formula>0.05</formula>
    </cfRule>
  </conditionalFormatting>
  <hyperlinks>
    <hyperlink ref="A1" location="Contents!A1" display="Contents" xr:uid="{00000000-0004-0000-34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0B06A-E596-49EB-BF3C-32713A39F0E3}">
  <sheetPr codeName="Sheet58"/>
  <dimension ref="A1:L63"/>
  <sheetViews>
    <sheetView zoomScale="85" zoomScaleNormal="85" workbookViewId="0"/>
  </sheetViews>
  <sheetFormatPr defaultColWidth="9.140625" defaultRowHeight="12.75" x14ac:dyDescent="0.2"/>
  <cols>
    <col min="1" max="2" width="9.140625" style="2"/>
    <col min="3" max="3" width="21.42578125" style="2" customWidth="1"/>
    <col min="4" max="4" width="29.42578125" style="2" customWidth="1"/>
    <col min="5" max="5" width="24.5703125" style="2" bestFit="1" customWidth="1"/>
    <col min="6" max="10" width="14.7109375" style="2" customWidth="1"/>
    <col min="11" max="11" width="14.140625" style="2" customWidth="1"/>
    <col min="12" max="16384" width="9.140625" style="2"/>
  </cols>
  <sheetData>
    <row r="1" spans="1:12" x14ac:dyDescent="0.2">
      <c r="A1" s="3" t="s">
        <v>66</v>
      </c>
    </row>
    <row r="2" spans="1:12" x14ac:dyDescent="0.2">
      <c r="B2" s="4" t="s">
        <v>423</v>
      </c>
    </row>
    <row r="3" spans="1:12" x14ac:dyDescent="0.2">
      <c r="B3" s="2" t="s">
        <v>67</v>
      </c>
    </row>
    <row r="5" spans="1:12" ht="22.5" customHeight="1" x14ac:dyDescent="0.2">
      <c r="E5" s="7"/>
      <c r="F5" s="742" t="s">
        <v>166</v>
      </c>
      <c r="G5" s="766"/>
      <c r="H5" s="766"/>
      <c r="I5" s="744"/>
      <c r="J5" s="739" t="s">
        <v>311</v>
      </c>
      <c r="K5" s="738" t="s">
        <v>303</v>
      </c>
      <c r="L5" s="255"/>
    </row>
    <row r="6" spans="1:12" ht="22.5" customHeight="1" x14ac:dyDescent="0.2">
      <c r="C6" s="29"/>
      <c r="D6" s="29"/>
      <c r="E6" s="692" t="s">
        <v>646</v>
      </c>
      <c r="F6" s="14">
        <v>2021</v>
      </c>
      <c r="G6" s="11">
        <v>2022</v>
      </c>
      <c r="H6" s="11">
        <v>2023</v>
      </c>
      <c r="I6" s="13">
        <v>2024</v>
      </c>
      <c r="J6" s="749"/>
      <c r="K6" s="748"/>
      <c r="L6" s="255"/>
    </row>
    <row r="7" spans="1:12" x14ac:dyDescent="0.2">
      <c r="C7" s="2" t="s">
        <v>208</v>
      </c>
      <c r="D7" s="2" t="s">
        <v>266</v>
      </c>
      <c r="E7" s="34" t="s">
        <v>221</v>
      </c>
      <c r="F7" s="63">
        <v>7.0000000000000007E-2</v>
      </c>
      <c r="G7" s="705">
        <v>8.570687472820282E-2</v>
      </c>
      <c r="H7" s="705">
        <v>6.4265504479408264E-2</v>
      </c>
      <c r="I7" s="705">
        <v>9.2261210083961487E-2</v>
      </c>
      <c r="J7" s="707">
        <v>0.13500000000000001</v>
      </c>
      <c r="K7" s="708">
        <v>4.4999999999999998E-2</v>
      </c>
      <c r="L7" s="255"/>
    </row>
    <row r="8" spans="1:12" x14ac:dyDescent="0.2">
      <c r="C8" s="2" t="s">
        <v>208</v>
      </c>
      <c r="D8" s="2" t="s">
        <v>266</v>
      </c>
      <c r="E8" s="34" t="s">
        <v>222</v>
      </c>
      <c r="F8" s="59">
        <v>0.1</v>
      </c>
      <c r="G8" s="705">
        <v>0.12196760624647141</v>
      </c>
      <c r="H8" s="705">
        <v>0.11492414772510529</v>
      </c>
      <c r="I8" s="705">
        <v>0.15525804460048676</v>
      </c>
      <c r="J8" s="709">
        <v>0.69200000000000006</v>
      </c>
      <c r="K8" s="708">
        <v>3.1E-2</v>
      </c>
      <c r="L8" s="255"/>
    </row>
    <row r="9" spans="1:12" x14ac:dyDescent="0.2">
      <c r="C9" s="2" t="s">
        <v>208</v>
      </c>
      <c r="D9" s="2" t="s">
        <v>266</v>
      </c>
      <c r="E9" s="34" t="s">
        <v>223</v>
      </c>
      <c r="F9" s="59">
        <v>0.17</v>
      </c>
      <c r="G9" s="705">
        <v>0.1947249174118042</v>
      </c>
      <c r="H9" s="705">
        <v>0.17714418470859528</v>
      </c>
      <c r="I9" s="705">
        <v>0.16669526696205139</v>
      </c>
      <c r="J9" s="709">
        <v>0.38600000000000001</v>
      </c>
      <c r="K9" s="708">
        <v>0.61</v>
      </c>
      <c r="L9" s="255"/>
    </row>
    <row r="10" spans="1:12" x14ac:dyDescent="0.2">
      <c r="C10" s="2" t="s">
        <v>208</v>
      </c>
      <c r="D10" s="2" t="s">
        <v>266</v>
      </c>
      <c r="E10" s="34" t="s">
        <v>224</v>
      </c>
      <c r="F10" s="59">
        <v>0.33</v>
      </c>
      <c r="G10" s="705">
        <v>0.30741778016090393</v>
      </c>
      <c r="H10" s="705">
        <v>0.34045735001564026</v>
      </c>
      <c r="I10" s="705">
        <v>0.30352339148521423</v>
      </c>
      <c r="J10" s="709">
        <v>0.17300000000000001</v>
      </c>
      <c r="K10" s="708">
        <v>0.14100000000000001</v>
      </c>
      <c r="L10" s="255"/>
    </row>
    <row r="11" spans="1:12" x14ac:dyDescent="0.2">
      <c r="C11" s="2" t="s">
        <v>208</v>
      </c>
      <c r="D11" s="2" t="s">
        <v>266</v>
      </c>
      <c r="E11" s="34" t="s">
        <v>225</v>
      </c>
      <c r="F11" s="59">
        <v>0.33</v>
      </c>
      <c r="G11" s="705">
        <v>0.29018282890319824</v>
      </c>
      <c r="H11" s="705">
        <v>0.30320879817008972</v>
      </c>
      <c r="I11" s="705">
        <v>0.28226208686828613</v>
      </c>
      <c r="J11" s="709">
        <v>0.56500000000000006</v>
      </c>
      <c r="K11" s="708">
        <v>0.38800000000000001</v>
      </c>
      <c r="L11" s="255"/>
    </row>
    <row r="12" spans="1:12" x14ac:dyDescent="0.2">
      <c r="C12" s="2" t="s">
        <v>208</v>
      </c>
      <c r="D12" s="2" t="s">
        <v>266</v>
      </c>
      <c r="E12" s="34" t="s">
        <v>105</v>
      </c>
      <c r="F12" s="55">
        <v>8</v>
      </c>
      <c r="G12" s="185">
        <v>8.1131668090820313</v>
      </c>
      <c r="H12" s="185">
        <v>8.2424030303955078</v>
      </c>
      <c r="I12" s="185">
        <v>7.959111213684082</v>
      </c>
      <c r="J12" s="126">
        <v>0.42899999999999999</v>
      </c>
      <c r="K12" s="604">
        <v>9.4E-2</v>
      </c>
      <c r="L12" s="255"/>
    </row>
    <row r="13" spans="1:12" x14ac:dyDescent="0.2">
      <c r="C13" s="2" t="s">
        <v>208</v>
      </c>
      <c r="D13" s="2" t="s">
        <v>266</v>
      </c>
      <c r="E13" s="2" t="s">
        <v>74</v>
      </c>
      <c r="F13" s="18">
        <v>1063</v>
      </c>
      <c r="G13" s="41">
        <v>898</v>
      </c>
      <c r="H13" s="41">
        <v>779</v>
      </c>
      <c r="I13" s="41">
        <v>740</v>
      </c>
      <c r="J13" s="126"/>
      <c r="K13" s="604"/>
      <c r="L13" s="255"/>
    </row>
    <row r="14" spans="1:12" x14ac:dyDescent="0.2">
      <c r="F14" s="18"/>
      <c r="G14" s="603"/>
      <c r="H14" s="603"/>
      <c r="I14" s="603"/>
      <c r="J14" s="126"/>
      <c r="K14" s="604"/>
      <c r="L14" s="255"/>
    </row>
    <row r="15" spans="1:12" x14ac:dyDescent="0.2">
      <c r="C15" s="2" t="s">
        <v>208</v>
      </c>
      <c r="D15" s="2" t="s">
        <v>94</v>
      </c>
      <c r="E15" s="34" t="s">
        <v>221</v>
      </c>
      <c r="F15" s="553">
        <v>0.01</v>
      </c>
      <c r="G15" s="706">
        <v>4.143219068646431E-2</v>
      </c>
      <c r="H15" s="706">
        <v>0</v>
      </c>
      <c r="I15" s="706" t="s">
        <v>92</v>
      </c>
      <c r="J15" s="709">
        <v>8.2000000000000003E-2</v>
      </c>
      <c r="K15" s="708"/>
      <c r="L15" s="255"/>
    </row>
    <row r="16" spans="1:12" x14ac:dyDescent="0.2">
      <c r="C16" s="2" t="s">
        <v>208</v>
      </c>
      <c r="D16" s="2" t="s">
        <v>94</v>
      </c>
      <c r="E16" s="34" t="s">
        <v>222</v>
      </c>
      <c r="F16" s="553">
        <v>0.04</v>
      </c>
      <c r="G16" s="706">
        <v>3.2518438994884491E-2</v>
      </c>
      <c r="H16" s="706">
        <v>5.5672191083431244E-2</v>
      </c>
      <c r="I16" s="706" t="s">
        <v>92</v>
      </c>
      <c r="J16" s="709">
        <v>0.55400000000000005</v>
      </c>
      <c r="K16" s="708">
        <v>0.45700000000000002</v>
      </c>
      <c r="L16" s="255"/>
    </row>
    <row r="17" spans="3:12" x14ac:dyDescent="0.2">
      <c r="C17" s="2" t="s">
        <v>208</v>
      </c>
      <c r="D17" s="2" t="s">
        <v>94</v>
      </c>
      <c r="E17" s="34" t="s">
        <v>223</v>
      </c>
      <c r="F17" s="553">
        <v>0.14000000000000001</v>
      </c>
      <c r="G17" s="706">
        <v>6.4038105309009552E-2</v>
      </c>
      <c r="H17" s="706">
        <v>0.11574508249759674</v>
      </c>
      <c r="I17" s="706" t="s">
        <v>92</v>
      </c>
      <c r="J17" s="709">
        <v>0.32400000000000001</v>
      </c>
      <c r="K17" s="708">
        <v>0.56000000000000005</v>
      </c>
      <c r="L17" s="255"/>
    </row>
    <row r="18" spans="3:12" x14ac:dyDescent="0.2">
      <c r="C18" s="2" t="s">
        <v>208</v>
      </c>
      <c r="D18" s="2" t="s">
        <v>94</v>
      </c>
      <c r="E18" s="34" t="s">
        <v>224</v>
      </c>
      <c r="F18" s="59">
        <v>0.28999999999999998</v>
      </c>
      <c r="G18" s="705">
        <v>0.29724287986755371</v>
      </c>
      <c r="H18" s="705">
        <v>0.28654339909553528</v>
      </c>
      <c r="I18" s="706">
        <v>0.23136125504970551</v>
      </c>
      <c r="J18" s="709">
        <v>0.89500000000000002</v>
      </c>
      <c r="K18" s="708">
        <v>0.53100000000000003</v>
      </c>
      <c r="L18" s="255"/>
    </row>
    <row r="19" spans="3:12" x14ac:dyDescent="0.2">
      <c r="C19" s="2" t="s">
        <v>208</v>
      </c>
      <c r="D19" s="2" t="s">
        <v>94</v>
      </c>
      <c r="E19" s="34" t="s">
        <v>225</v>
      </c>
      <c r="F19" s="59">
        <v>0.52</v>
      </c>
      <c r="G19" s="705">
        <v>0.56476837396621704</v>
      </c>
      <c r="H19" s="705">
        <v>0.54203933477401733</v>
      </c>
      <c r="I19" s="706">
        <v>0.59067416191101074</v>
      </c>
      <c r="J19" s="709">
        <v>0.80100000000000005</v>
      </c>
      <c r="K19" s="708">
        <v>0.623</v>
      </c>
      <c r="L19" s="255"/>
    </row>
    <row r="20" spans="3:12" x14ac:dyDescent="0.2">
      <c r="C20" s="2" t="s">
        <v>208</v>
      </c>
      <c r="D20" s="2" t="s">
        <v>94</v>
      </c>
      <c r="E20" s="34" t="s">
        <v>105</v>
      </c>
      <c r="F20" s="55">
        <v>10</v>
      </c>
      <c r="G20" s="185">
        <v>9.7108726501464844</v>
      </c>
      <c r="H20" s="185">
        <v>9.5969562530517578</v>
      </c>
      <c r="I20" s="185">
        <v>9.8850955963134766</v>
      </c>
      <c r="J20" s="126">
        <v>0.81700000000000006</v>
      </c>
      <c r="K20" s="604">
        <v>0.57100000000000006</v>
      </c>
      <c r="L20" s="255"/>
    </row>
    <row r="21" spans="3:12" x14ac:dyDescent="0.2">
      <c r="C21" s="2" t="s">
        <v>208</v>
      </c>
      <c r="D21" s="2" t="s">
        <v>94</v>
      </c>
      <c r="E21" s="2" t="s">
        <v>74</v>
      </c>
      <c r="F21" s="18">
        <v>109</v>
      </c>
      <c r="G21" s="41">
        <v>66</v>
      </c>
      <c r="H21" s="41">
        <v>59</v>
      </c>
      <c r="I21" s="41">
        <v>49</v>
      </c>
      <c r="J21" s="126"/>
      <c r="K21" s="604"/>
      <c r="L21" s="255"/>
    </row>
    <row r="22" spans="3:12" x14ac:dyDescent="0.2">
      <c r="F22" s="18"/>
      <c r="G22" s="603"/>
      <c r="H22" s="603"/>
      <c r="I22" s="603"/>
      <c r="J22" s="126"/>
      <c r="K22" s="604"/>
      <c r="L22" s="255"/>
    </row>
    <row r="23" spans="3:12" x14ac:dyDescent="0.2">
      <c r="C23" s="2" t="s">
        <v>208</v>
      </c>
      <c r="D23" s="2" t="s">
        <v>68</v>
      </c>
      <c r="E23" s="34" t="s">
        <v>221</v>
      </c>
      <c r="F23" s="59">
        <v>0.06</v>
      </c>
      <c r="G23" s="705">
        <v>8.3955638110637665E-2</v>
      </c>
      <c r="H23" s="705">
        <v>6.1691645532846451E-2</v>
      </c>
      <c r="I23" s="705">
        <v>8.8672630488872528E-2</v>
      </c>
      <c r="J23" s="709">
        <v>0.107</v>
      </c>
      <c r="K23" s="708">
        <v>4.3999999999999997E-2</v>
      </c>
      <c r="L23" s="255"/>
    </row>
    <row r="24" spans="3:12" x14ac:dyDescent="0.2">
      <c r="C24" s="2" t="s">
        <v>208</v>
      </c>
      <c r="D24" s="2" t="s">
        <v>68</v>
      </c>
      <c r="E24" s="34" t="s">
        <v>222</v>
      </c>
      <c r="F24" s="59">
        <v>0.1</v>
      </c>
      <c r="G24" s="705">
        <v>0.11842954158782959</v>
      </c>
      <c r="H24" s="705">
        <v>0.11255108565092087</v>
      </c>
      <c r="I24" s="705">
        <v>0.15292176604270935</v>
      </c>
      <c r="J24" s="709">
        <v>0.73199999999999998</v>
      </c>
      <c r="K24" s="708">
        <v>2.5000000000000001E-2</v>
      </c>
      <c r="L24" s="255"/>
    </row>
    <row r="25" spans="3:12" x14ac:dyDescent="0.2">
      <c r="C25" s="2" t="s">
        <v>208</v>
      </c>
      <c r="D25" s="2" t="s">
        <v>68</v>
      </c>
      <c r="E25" s="34" t="s">
        <v>223</v>
      </c>
      <c r="F25" s="59">
        <v>0.17</v>
      </c>
      <c r="G25" s="705">
        <v>0.18955574929714203</v>
      </c>
      <c r="H25" s="705">
        <v>0.17468512058258057</v>
      </c>
      <c r="I25" s="705">
        <v>0.16343098878860474</v>
      </c>
      <c r="J25" s="709">
        <v>0.44800000000000001</v>
      </c>
      <c r="K25" s="708">
        <v>0.57000000000000006</v>
      </c>
      <c r="L25" s="255"/>
    </row>
    <row r="26" spans="3:12" x14ac:dyDescent="0.2">
      <c r="C26" s="2" t="s">
        <v>208</v>
      </c>
      <c r="D26" s="2" t="s">
        <v>68</v>
      </c>
      <c r="E26" s="34" t="s">
        <v>224</v>
      </c>
      <c r="F26" s="59">
        <v>0.33</v>
      </c>
      <c r="G26" s="705">
        <v>0.30701532959938049</v>
      </c>
      <c r="H26" s="705">
        <v>0.33829808235168457</v>
      </c>
      <c r="I26" s="705">
        <v>0.3007165789604187</v>
      </c>
      <c r="J26" s="709">
        <v>0.183</v>
      </c>
      <c r="K26" s="708">
        <v>0.123</v>
      </c>
      <c r="L26" s="255"/>
    </row>
    <row r="27" spans="3:12" x14ac:dyDescent="0.2">
      <c r="C27" s="2" t="s">
        <v>208</v>
      </c>
      <c r="D27" s="2" t="s">
        <v>68</v>
      </c>
      <c r="E27" s="34" t="s">
        <v>225</v>
      </c>
      <c r="F27" s="59">
        <v>0.34</v>
      </c>
      <c r="G27" s="705">
        <v>0.30104374885559082</v>
      </c>
      <c r="H27" s="705">
        <v>0.31277406215667725</v>
      </c>
      <c r="I27" s="705">
        <v>0.29425802826881409</v>
      </c>
      <c r="J27" s="709">
        <v>0.59699999999999998</v>
      </c>
      <c r="K27" s="708">
        <v>0.435</v>
      </c>
      <c r="L27" s="255"/>
    </row>
    <row r="28" spans="3:12" x14ac:dyDescent="0.2">
      <c r="C28" s="2" t="s">
        <v>208</v>
      </c>
      <c r="D28" s="2" t="s">
        <v>68</v>
      </c>
      <c r="E28" s="34" t="s">
        <v>105</v>
      </c>
      <c r="F28" s="55">
        <v>9</v>
      </c>
      <c r="G28" s="185">
        <v>8.1763620376586914</v>
      </c>
      <c r="H28" s="185">
        <v>8.2966537475585938</v>
      </c>
      <c r="I28" s="185">
        <v>8.0340242385864258</v>
      </c>
      <c r="J28" s="126">
        <v>0.44900000000000001</v>
      </c>
      <c r="K28" s="604">
        <v>0.109</v>
      </c>
      <c r="L28" s="255"/>
    </row>
    <row r="29" spans="3:12" x14ac:dyDescent="0.2">
      <c r="C29" s="2" t="s">
        <v>208</v>
      </c>
      <c r="D29" s="2" t="s">
        <v>68</v>
      </c>
      <c r="E29" s="2" t="s">
        <v>74</v>
      </c>
      <c r="F29" s="18">
        <v>1172</v>
      </c>
      <c r="G29" s="41">
        <v>964</v>
      </c>
      <c r="H29" s="41">
        <v>838</v>
      </c>
      <c r="I29" s="41">
        <v>789</v>
      </c>
      <c r="J29" s="126"/>
      <c r="K29" s="604"/>
      <c r="L29" s="255"/>
    </row>
    <row r="30" spans="3:12" x14ac:dyDescent="0.2">
      <c r="F30" s="18"/>
      <c r="G30" s="603"/>
      <c r="H30" s="603"/>
      <c r="I30" s="603"/>
      <c r="J30" s="126"/>
      <c r="K30" s="604"/>
      <c r="L30" s="255"/>
    </row>
    <row r="31" spans="3:12" x14ac:dyDescent="0.2">
      <c r="C31" s="2" t="s">
        <v>209</v>
      </c>
      <c r="D31" s="2" t="s">
        <v>95</v>
      </c>
      <c r="E31" s="34" t="s">
        <v>221</v>
      </c>
      <c r="F31" s="59">
        <v>0.06</v>
      </c>
      <c r="G31" s="705">
        <v>6.5634742379188538E-2</v>
      </c>
      <c r="H31" s="705">
        <v>3.7651650607585907E-2</v>
      </c>
      <c r="I31" s="705">
        <v>4.8742491751909256E-2</v>
      </c>
      <c r="J31" s="709">
        <v>0</v>
      </c>
      <c r="K31" s="708">
        <v>0.123</v>
      </c>
      <c r="L31" s="255"/>
    </row>
    <row r="32" spans="3:12" x14ac:dyDescent="0.2">
      <c r="C32" s="2" t="s">
        <v>209</v>
      </c>
      <c r="D32" s="2" t="s">
        <v>95</v>
      </c>
      <c r="E32" s="34" t="s">
        <v>222</v>
      </c>
      <c r="F32" s="59">
        <v>0.14000000000000001</v>
      </c>
      <c r="G32" s="705">
        <v>0.11646105349063873</v>
      </c>
      <c r="H32" s="705">
        <v>0.10002443194389343</v>
      </c>
      <c r="I32" s="705">
        <v>0.12859107553958893</v>
      </c>
      <c r="J32" s="709">
        <v>0.11900000000000001</v>
      </c>
      <c r="K32" s="708">
        <v>1.0999999999999999E-2</v>
      </c>
      <c r="L32" s="255"/>
    </row>
    <row r="33" spans="3:12" x14ac:dyDescent="0.2">
      <c r="C33" s="2" t="s">
        <v>209</v>
      </c>
      <c r="D33" s="2" t="s">
        <v>95</v>
      </c>
      <c r="E33" s="34" t="s">
        <v>223</v>
      </c>
      <c r="F33" s="59">
        <v>0.15</v>
      </c>
      <c r="G33" s="705">
        <v>0.12484382838010788</v>
      </c>
      <c r="H33" s="705">
        <v>0.1181885302066803</v>
      </c>
      <c r="I33" s="705">
        <v>0.14908453822135925</v>
      </c>
      <c r="J33" s="709">
        <v>0.54700000000000004</v>
      </c>
      <c r="K33" s="708">
        <v>9.0000000000000011E-3</v>
      </c>
      <c r="L33" s="255"/>
    </row>
    <row r="34" spans="3:12" x14ac:dyDescent="0.2">
      <c r="C34" s="2" t="s">
        <v>209</v>
      </c>
      <c r="D34" s="2" t="s">
        <v>95</v>
      </c>
      <c r="E34" s="34" t="s">
        <v>224</v>
      </c>
      <c r="F34" s="59">
        <v>0.64</v>
      </c>
      <c r="G34" s="705">
        <v>0.68124222755432129</v>
      </c>
      <c r="H34" s="705">
        <v>0.73119914531707764</v>
      </c>
      <c r="I34" s="705">
        <v>0.66655051708221436</v>
      </c>
      <c r="J34" s="709">
        <v>1E-3</v>
      </c>
      <c r="K34" s="708">
        <v>0</v>
      </c>
      <c r="L34" s="255"/>
    </row>
    <row r="35" spans="3:12" x14ac:dyDescent="0.2">
      <c r="C35" s="2" t="s">
        <v>209</v>
      </c>
      <c r="D35" s="2" t="s">
        <v>95</v>
      </c>
      <c r="E35" s="34" t="s">
        <v>225</v>
      </c>
      <c r="F35" s="59">
        <v>0.02</v>
      </c>
      <c r="G35" s="706">
        <v>1.1818177998065948E-2</v>
      </c>
      <c r="H35" s="706">
        <v>1.2936224229633808E-2</v>
      </c>
      <c r="I35" s="706">
        <v>7.0313746109604836E-3</v>
      </c>
      <c r="J35" s="709">
        <v>0.75900000000000001</v>
      </c>
      <c r="K35" s="708">
        <v>7.9000000000000001E-2</v>
      </c>
      <c r="L35" s="255"/>
    </row>
    <row r="36" spans="3:12" x14ac:dyDescent="0.2">
      <c r="C36" s="2" t="s">
        <v>209</v>
      </c>
      <c r="D36" s="2" t="s">
        <v>95</v>
      </c>
      <c r="E36" s="34" t="s">
        <v>105</v>
      </c>
      <c r="F36" s="55">
        <v>7</v>
      </c>
      <c r="G36" s="185">
        <v>7.0531501770019531</v>
      </c>
      <c r="H36" s="185">
        <v>7.3025031089782715</v>
      </c>
      <c r="I36" s="185">
        <v>7.0839753150939941</v>
      </c>
      <c r="J36" s="126">
        <v>0</v>
      </c>
      <c r="K36" s="604">
        <v>0</v>
      </c>
      <c r="L36" s="255"/>
    </row>
    <row r="37" spans="3:12" x14ac:dyDescent="0.2">
      <c r="C37" s="2" t="s">
        <v>209</v>
      </c>
      <c r="D37" s="2" t="s">
        <v>95</v>
      </c>
      <c r="E37" s="2" t="s">
        <v>74</v>
      </c>
      <c r="F37" s="18">
        <v>1947</v>
      </c>
      <c r="G37" s="41">
        <v>1924</v>
      </c>
      <c r="H37" s="41">
        <v>1769</v>
      </c>
      <c r="I37" s="41">
        <v>1683</v>
      </c>
      <c r="J37" s="126"/>
      <c r="K37" s="604"/>
      <c r="L37" s="255"/>
    </row>
    <row r="38" spans="3:12" x14ac:dyDescent="0.2">
      <c r="F38" s="18"/>
      <c r="G38" s="603"/>
      <c r="H38" s="603"/>
      <c r="I38" s="603"/>
      <c r="J38" s="126"/>
      <c r="K38" s="604"/>
      <c r="L38" s="255"/>
    </row>
    <row r="39" spans="3:12" x14ac:dyDescent="0.2">
      <c r="C39" s="2" t="s">
        <v>209</v>
      </c>
      <c r="D39" s="2" t="s">
        <v>96</v>
      </c>
      <c r="E39" s="34" t="s">
        <v>221</v>
      </c>
      <c r="F39" s="59">
        <v>0.08</v>
      </c>
      <c r="G39" s="705">
        <v>9.3389898538589478E-2</v>
      </c>
      <c r="H39" s="705">
        <v>4.3757475912570953E-2</v>
      </c>
      <c r="I39" s="705">
        <v>8.3232976496219635E-2</v>
      </c>
      <c r="J39" s="709">
        <v>0</v>
      </c>
      <c r="K39" s="708">
        <v>2E-3</v>
      </c>
      <c r="L39" s="255"/>
    </row>
    <row r="40" spans="3:12" x14ac:dyDescent="0.2">
      <c r="C40" s="2" t="s">
        <v>209</v>
      </c>
      <c r="D40" s="2" t="s">
        <v>96</v>
      </c>
      <c r="E40" s="34" t="s">
        <v>222</v>
      </c>
      <c r="F40" s="59">
        <v>0.19</v>
      </c>
      <c r="G40" s="705">
        <v>0.20544072985649109</v>
      </c>
      <c r="H40" s="705">
        <v>0.17894969880580902</v>
      </c>
      <c r="I40" s="705">
        <v>0.20224727690219879</v>
      </c>
      <c r="J40" s="709">
        <v>0.159</v>
      </c>
      <c r="K40" s="708">
        <v>0.248</v>
      </c>
      <c r="L40" s="255"/>
    </row>
    <row r="41" spans="3:12" x14ac:dyDescent="0.2">
      <c r="C41" s="2" t="s">
        <v>209</v>
      </c>
      <c r="D41" s="2" t="s">
        <v>96</v>
      </c>
      <c r="E41" s="34" t="s">
        <v>223</v>
      </c>
      <c r="F41" s="59">
        <v>0.22</v>
      </c>
      <c r="G41" s="705">
        <v>0.19943889975547791</v>
      </c>
      <c r="H41" s="705">
        <v>0.19668266177177429</v>
      </c>
      <c r="I41" s="705">
        <v>0.20367206633090973</v>
      </c>
      <c r="J41" s="709">
        <v>0.88500000000000001</v>
      </c>
      <c r="K41" s="708">
        <v>0.73299999999999998</v>
      </c>
      <c r="L41" s="255"/>
    </row>
    <row r="42" spans="3:12" x14ac:dyDescent="0.2">
      <c r="C42" s="2" t="s">
        <v>209</v>
      </c>
      <c r="D42" s="2" t="s">
        <v>96</v>
      </c>
      <c r="E42" s="34" t="s">
        <v>224</v>
      </c>
      <c r="F42" s="59">
        <v>0.5</v>
      </c>
      <c r="G42" s="705">
        <v>0.48997622728347778</v>
      </c>
      <c r="H42" s="705">
        <v>0.56730401515960693</v>
      </c>
      <c r="I42" s="705">
        <v>0.5066457986831665</v>
      </c>
      <c r="J42" s="709">
        <v>1E-3</v>
      </c>
      <c r="K42" s="708">
        <v>1.8000000000000002E-2</v>
      </c>
      <c r="L42" s="255"/>
    </row>
    <row r="43" spans="3:12" x14ac:dyDescent="0.2">
      <c r="C43" s="2" t="s">
        <v>209</v>
      </c>
      <c r="D43" s="2" t="s">
        <v>96</v>
      </c>
      <c r="E43" s="34" t="s">
        <v>225</v>
      </c>
      <c r="F43" s="553">
        <v>0.01</v>
      </c>
      <c r="G43" s="706">
        <v>1.1754248291254044E-2</v>
      </c>
      <c r="H43" s="706">
        <v>1.3306153938174248E-2</v>
      </c>
      <c r="I43" s="706" t="s">
        <v>92</v>
      </c>
      <c r="J43" s="709">
        <v>0.76900000000000002</v>
      </c>
      <c r="K43" s="708">
        <v>5.2999999999999999E-2</v>
      </c>
      <c r="L43" s="255"/>
    </row>
    <row r="44" spans="3:12" x14ac:dyDescent="0.2">
      <c r="C44" s="2" t="s">
        <v>209</v>
      </c>
      <c r="D44" s="2" t="s">
        <v>96</v>
      </c>
      <c r="E44" s="34" t="s">
        <v>105</v>
      </c>
      <c r="F44" s="55">
        <v>7</v>
      </c>
      <c r="G44" s="185">
        <v>6.4750304222106934</v>
      </c>
      <c r="H44" s="185">
        <v>6.8766746520996094</v>
      </c>
      <c r="I44" s="185">
        <v>6.5464816093444824</v>
      </c>
      <c r="J44" s="126">
        <v>0</v>
      </c>
      <c r="K44" s="604">
        <v>1E-3</v>
      </c>
      <c r="L44" s="255"/>
    </row>
    <row r="45" spans="3:12" x14ac:dyDescent="0.2">
      <c r="C45" s="2" t="s">
        <v>209</v>
      </c>
      <c r="D45" s="2" t="s">
        <v>96</v>
      </c>
      <c r="E45" s="2" t="s">
        <v>74</v>
      </c>
      <c r="F45" s="18">
        <v>1134</v>
      </c>
      <c r="G45" s="41">
        <v>997</v>
      </c>
      <c r="H45" s="41">
        <v>799</v>
      </c>
      <c r="I45" s="41">
        <v>738</v>
      </c>
      <c r="J45" s="126"/>
      <c r="K45" s="604"/>
      <c r="L45" s="255"/>
    </row>
    <row r="46" spans="3:12" x14ac:dyDescent="0.2">
      <c r="F46" s="18"/>
      <c r="G46" s="603"/>
      <c r="H46" s="603"/>
      <c r="I46" s="603"/>
      <c r="J46" s="126"/>
      <c r="K46" s="604"/>
      <c r="L46" s="255"/>
    </row>
    <row r="47" spans="3:12" x14ac:dyDescent="0.2">
      <c r="C47" s="2" t="s">
        <v>209</v>
      </c>
      <c r="D47" s="2" t="s">
        <v>70</v>
      </c>
      <c r="E47" s="34" t="s">
        <v>221</v>
      </c>
      <c r="F47" s="59">
        <v>0.06</v>
      </c>
      <c r="G47" s="705">
        <v>7.3664382100105286E-2</v>
      </c>
      <c r="H47" s="705">
        <v>3.9834275841712952E-2</v>
      </c>
      <c r="I47" s="705">
        <v>5.8966614305973053E-2</v>
      </c>
      <c r="J47" s="709">
        <v>0</v>
      </c>
      <c r="K47" s="708">
        <v>2E-3</v>
      </c>
      <c r="L47" s="255"/>
    </row>
    <row r="48" spans="3:12" x14ac:dyDescent="0.2">
      <c r="C48" s="2" t="s">
        <v>209</v>
      </c>
      <c r="D48" s="2" t="s">
        <v>70</v>
      </c>
      <c r="E48" s="34" t="s">
        <v>222</v>
      </c>
      <c r="F48" s="59">
        <v>0.16</v>
      </c>
      <c r="G48" s="705">
        <v>0.14334921538829803</v>
      </c>
      <c r="H48" s="705">
        <v>0.12294942885637283</v>
      </c>
      <c r="I48" s="705">
        <v>0.14767718315124512</v>
      </c>
      <c r="J48" s="709">
        <v>2.5000000000000001E-2</v>
      </c>
      <c r="K48" s="708">
        <v>0.01</v>
      </c>
      <c r="L48" s="255"/>
    </row>
    <row r="49" spans="3:12" x14ac:dyDescent="0.2">
      <c r="C49" s="2" t="s">
        <v>209</v>
      </c>
      <c r="D49" s="2" t="s">
        <v>70</v>
      </c>
      <c r="E49" s="34" t="s">
        <v>223</v>
      </c>
      <c r="F49" s="59">
        <v>0.17</v>
      </c>
      <c r="G49" s="705">
        <v>0.14923052489757538</v>
      </c>
      <c r="H49" s="705">
        <v>0.14185792207717896</v>
      </c>
      <c r="I49" s="705">
        <v>0.16103401780128479</v>
      </c>
      <c r="J49" s="709">
        <v>0.434</v>
      </c>
      <c r="K49" s="708">
        <v>5.5E-2</v>
      </c>
      <c r="L49" s="255"/>
    </row>
    <row r="50" spans="3:12" x14ac:dyDescent="0.2">
      <c r="C50" s="2" t="s">
        <v>209</v>
      </c>
      <c r="D50" s="2" t="s">
        <v>70</v>
      </c>
      <c r="E50" s="34" t="s">
        <v>224</v>
      </c>
      <c r="F50" s="59">
        <v>0.59</v>
      </c>
      <c r="G50" s="705">
        <v>0.62028038501739502</v>
      </c>
      <c r="H50" s="705">
        <v>0.68142300844192505</v>
      </c>
      <c r="I50" s="705">
        <v>0.62548583745956421</v>
      </c>
      <c r="J50" s="709">
        <v>0</v>
      </c>
      <c r="K50" s="708">
        <v>0</v>
      </c>
      <c r="L50" s="255"/>
    </row>
    <row r="51" spans="3:12" x14ac:dyDescent="0.2">
      <c r="C51" s="2" t="s">
        <v>209</v>
      </c>
      <c r="D51" s="2" t="s">
        <v>70</v>
      </c>
      <c r="E51" s="34" t="s">
        <v>225</v>
      </c>
      <c r="F51" s="59">
        <v>0.02</v>
      </c>
      <c r="G51" s="705">
        <v>1.3475482352077961E-2</v>
      </c>
      <c r="H51" s="705">
        <v>1.3935351744294167E-2</v>
      </c>
      <c r="I51" s="706">
        <v>6.8363579921424389E-3</v>
      </c>
      <c r="J51" s="709">
        <v>0.88</v>
      </c>
      <c r="K51" s="708">
        <v>1.0999999999999999E-2</v>
      </c>
      <c r="L51" s="255"/>
    </row>
    <row r="52" spans="3:12" x14ac:dyDescent="0.2">
      <c r="C52" s="2" t="s">
        <v>209</v>
      </c>
      <c r="D52" s="2" t="s">
        <v>70</v>
      </c>
      <c r="E52" s="34" t="s">
        <v>105</v>
      </c>
      <c r="F52" s="55">
        <v>7</v>
      </c>
      <c r="G52" s="185">
        <v>6.8824567794799805</v>
      </c>
      <c r="H52" s="185">
        <v>7.1799488067626953</v>
      </c>
      <c r="I52" s="185">
        <v>6.9424943923950195</v>
      </c>
      <c r="J52" s="126">
        <v>0</v>
      </c>
      <c r="K52" s="604">
        <v>0</v>
      </c>
      <c r="L52" s="255"/>
    </row>
    <row r="53" spans="3:12" x14ac:dyDescent="0.2">
      <c r="C53" s="2" t="s">
        <v>209</v>
      </c>
      <c r="D53" s="2" t="s">
        <v>70</v>
      </c>
      <c r="E53" s="2" t="s">
        <v>74</v>
      </c>
      <c r="F53" s="18">
        <v>3184</v>
      </c>
      <c r="G53" s="41">
        <v>3077</v>
      </c>
      <c r="H53" s="41">
        <v>2705</v>
      </c>
      <c r="I53" s="41">
        <v>2549</v>
      </c>
      <c r="J53" s="178"/>
      <c r="K53" s="713"/>
      <c r="L53" s="255"/>
    </row>
    <row r="54" spans="3:12" x14ac:dyDescent="0.2">
      <c r="F54" s="22"/>
      <c r="G54" s="22"/>
      <c r="H54" s="214"/>
      <c r="I54" s="250"/>
      <c r="J54" s="214"/>
    </row>
    <row r="56" spans="3:12" x14ac:dyDescent="0.2">
      <c r="C56" s="79" t="s">
        <v>226</v>
      </c>
    </row>
    <row r="57" spans="3:12" x14ac:dyDescent="0.2">
      <c r="C57" s="77" t="s">
        <v>595</v>
      </c>
    </row>
    <row r="59" spans="3:12" x14ac:dyDescent="0.2">
      <c r="C59" s="2" t="s">
        <v>75</v>
      </c>
    </row>
    <row r="60" spans="3:12" x14ac:dyDescent="0.2">
      <c r="C60" s="2" t="s">
        <v>388</v>
      </c>
    </row>
    <row r="61" spans="3:12" x14ac:dyDescent="0.2">
      <c r="C61" s="2" t="s">
        <v>672</v>
      </c>
    </row>
    <row r="62" spans="3:12" x14ac:dyDescent="0.2">
      <c r="C62" s="2" t="s">
        <v>588</v>
      </c>
    </row>
    <row r="63" spans="3:12" x14ac:dyDescent="0.2">
      <c r="C63" s="2" t="s">
        <v>589</v>
      </c>
    </row>
  </sheetData>
  <mergeCells count="3">
    <mergeCell ref="F5:I5"/>
    <mergeCell ref="J5:J6"/>
    <mergeCell ref="K5:K6"/>
  </mergeCells>
  <conditionalFormatting sqref="J7:K53">
    <cfRule type="cellIs" dxfId="22" priority="1" operator="between">
      <formula>0</formula>
      <formula>0.05</formula>
    </cfRule>
  </conditionalFormatting>
  <hyperlinks>
    <hyperlink ref="A1" location="Contents!A1" display="Contents" xr:uid="{00000000-0004-0000-35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ADD77-C804-4BC5-9887-84E0C34EC4C9}">
  <sheetPr codeName="Sheet59"/>
  <dimension ref="A1:J19"/>
  <sheetViews>
    <sheetView workbookViewId="0"/>
  </sheetViews>
  <sheetFormatPr defaultColWidth="9.140625" defaultRowHeight="12.75" x14ac:dyDescent="0.2"/>
  <cols>
    <col min="1" max="2" width="9.140625" style="2"/>
    <col min="3" max="3" width="21.42578125" style="2" customWidth="1"/>
    <col min="4" max="4" width="32.42578125" style="2" bestFit="1" customWidth="1"/>
    <col min="5" max="9" width="17.5703125" style="2" customWidth="1"/>
    <col min="10" max="11" width="14.85546875" style="2" customWidth="1"/>
    <col min="12" max="16384" width="9.140625" style="2"/>
  </cols>
  <sheetData>
    <row r="1" spans="1:10" x14ac:dyDescent="0.2">
      <c r="A1" s="3" t="s">
        <v>66</v>
      </c>
    </row>
    <row r="2" spans="1:10" x14ac:dyDescent="0.2">
      <c r="B2" s="4" t="s">
        <v>647</v>
      </c>
    </row>
    <row r="3" spans="1:10" x14ac:dyDescent="0.2">
      <c r="B3" s="2" t="s">
        <v>67</v>
      </c>
    </row>
    <row r="4" spans="1:10" x14ac:dyDescent="0.2">
      <c r="E4" s="21"/>
      <c r="F4" s="141"/>
      <c r="G4" s="141"/>
      <c r="H4" s="141"/>
    </row>
    <row r="5" spans="1:10" ht="51" x14ac:dyDescent="0.2">
      <c r="C5" s="5"/>
      <c r="D5" s="5"/>
      <c r="E5" s="14" t="s">
        <v>227</v>
      </c>
      <c r="F5" s="11" t="s">
        <v>228</v>
      </c>
      <c r="G5" s="11" t="s">
        <v>229</v>
      </c>
      <c r="H5" s="13" t="s">
        <v>230</v>
      </c>
      <c r="I5" s="11" t="s">
        <v>74</v>
      </c>
      <c r="J5" s="7"/>
    </row>
    <row r="6" spans="1:10" x14ac:dyDescent="0.2">
      <c r="C6" s="2" t="s">
        <v>208</v>
      </c>
      <c r="D6" s="2" t="s">
        <v>266</v>
      </c>
      <c r="E6" s="548">
        <v>6.6249839961528778E-2</v>
      </c>
      <c r="F6" s="546">
        <v>0.49681252241134638</v>
      </c>
      <c r="G6" s="546">
        <v>7.3361910879611969E-2</v>
      </c>
      <c r="H6" s="546">
        <v>0.36357572674751282</v>
      </c>
      <c r="I6" s="96">
        <v>767</v>
      </c>
    </row>
    <row r="7" spans="1:10" x14ac:dyDescent="0.2">
      <c r="C7" s="2" t="s">
        <v>208</v>
      </c>
      <c r="D7" s="2" t="s">
        <v>94</v>
      </c>
      <c r="E7" s="554" t="s">
        <v>92</v>
      </c>
      <c r="F7" s="547">
        <v>0.60792285203933716</v>
      </c>
      <c r="G7" s="555" t="s">
        <v>92</v>
      </c>
      <c r="H7" s="555">
        <v>0.2211492508649826</v>
      </c>
      <c r="I7" s="38">
        <v>50</v>
      </c>
    </row>
    <row r="8" spans="1:10" x14ac:dyDescent="0.2">
      <c r="C8" s="2" t="s">
        <v>208</v>
      </c>
      <c r="D8" s="2" t="s">
        <v>68</v>
      </c>
      <c r="E8" s="549">
        <v>6.6845923662185669E-2</v>
      </c>
      <c r="F8" s="547">
        <v>0.50106978416442871</v>
      </c>
      <c r="G8" s="547">
        <v>7.3965728282928467E-2</v>
      </c>
      <c r="H8" s="547">
        <v>0.35811856389045721</v>
      </c>
      <c r="I8" s="38">
        <v>817</v>
      </c>
    </row>
    <row r="9" spans="1:10" x14ac:dyDescent="0.2">
      <c r="C9" s="2" t="s">
        <v>209</v>
      </c>
      <c r="D9" s="2" t="s">
        <v>95</v>
      </c>
      <c r="E9" s="549">
        <v>8.9749924838542938E-2</v>
      </c>
      <c r="F9" s="547">
        <v>0.65828019380569458</v>
      </c>
      <c r="G9" s="547">
        <v>5.0428256392478943E-2</v>
      </c>
      <c r="H9" s="547">
        <v>0.2015416473150253</v>
      </c>
      <c r="I9" s="38">
        <v>1779</v>
      </c>
    </row>
    <row r="10" spans="1:10" x14ac:dyDescent="0.2">
      <c r="C10" s="2" t="s">
        <v>209</v>
      </c>
      <c r="D10" s="2" t="s">
        <v>96</v>
      </c>
      <c r="E10" s="549">
        <v>7.289973646402359E-2</v>
      </c>
      <c r="F10" s="547">
        <v>0.68226742744445801</v>
      </c>
      <c r="G10" s="555">
        <v>3.935207799077034E-2</v>
      </c>
      <c r="H10" s="547">
        <v>0.20548078417778021</v>
      </c>
      <c r="I10" s="38">
        <v>766</v>
      </c>
    </row>
    <row r="11" spans="1:10" x14ac:dyDescent="0.2">
      <c r="C11" s="2" t="s">
        <v>209</v>
      </c>
      <c r="D11" s="2" t="s">
        <v>70</v>
      </c>
      <c r="E11" s="549">
        <v>8.4288798272609711E-2</v>
      </c>
      <c r="F11" s="547">
        <v>0.66421526670455933</v>
      </c>
      <c r="G11" s="547">
        <v>4.7350160777568817E-2</v>
      </c>
      <c r="H11" s="547">
        <v>0.20414577424526209</v>
      </c>
      <c r="I11" s="38">
        <v>2678</v>
      </c>
    </row>
    <row r="12" spans="1:10" x14ac:dyDescent="0.2">
      <c r="E12" s="22"/>
      <c r="F12" s="22"/>
      <c r="G12" s="22"/>
      <c r="H12" s="22"/>
      <c r="I12" s="22"/>
    </row>
    <row r="14" spans="1:10" x14ac:dyDescent="0.2">
      <c r="C14" s="79" t="s">
        <v>231</v>
      </c>
    </row>
    <row r="15" spans="1:10" x14ac:dyDescent="0.2">
      <c r="C15" s="81" t="s">
        <v>232</v>
      </c>
    </row>
    <row r="17" spans="3:3" x14ac:dyDescent="0.2">
      <c r="C17" s="2" t="s">
        <v>75</v>
      </c>
    </row>
    <row r="18" spans="3:3" x14ac:dyDescent="0.2">
      <c r="C18" s="2" t="s">
        <v>388</v>
      </c>
    </row>
    <row r="19" spans="3:3" x14ac:dyDescent="0.2">
      <c r="C19" s="2" t="s">
        <v>596</v>
      </c>
    </row>
  </sheetData>
  <hyperlinks>
    <hyperlink ref="A1" location="Contents!A1" display="Contents" xr:uid="{00000000-0004-0000-36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1FA7E-ED9E-4DEF-AA87-E2C5C9762498}">
  <sheetPr codeName="Sheet5"/>
  <dimension ref="A1:R29"/>
  <sheetViews>
    <sheetView showGridLines="0" zoomScaleNormal="100" workbookViewId="0"/>
  </sheetViews>
  <sheetFormatPr defaultColWidth="9.140625" defaultRowHeight="12.75" x14ac:dyDescent="0.2"/>
  <cols>
    <col min="1" max="2" width="9.140625" style="255"/>
    <col min="3" max="3" width="34.28515625" style="255" bestFit="1" customWidth="1"/>
    <col min="4" max="8" width="13.5703125" style="255" customWidth="1"/>
    <col min="9" max="14" width="13.7109375" style="255" customWidth="1"/>
    <col min="15" max="16384" width="9.140625" style="255"/>
  </cols>
  <sheetData>
    <row r="1" spans="1:18" x14ac:dyDescent="0.2">
      <c r="A1" s="331" t="s">
        <v>66</v>
      </c>
    </row>
    <row r="2" spans="1:18" x14ac:dyDescent="0.2">
      <c r="B2" s="329" t="s">
        <v>435</v>
      </c>
    </row>
    <row r="3" spans="1:18" x14ac:dyDescent="0.2">
      <c r="B3" s="255" t="s">
        <v>67</v>
      </c>
    </row>
    <row r="4" spans="1:18" x14ac:dyDescent="0.2">
      <c r="C4" s="330"/>
      <c r="D4" s="731" t="s">
        <v>264</v>
      </c>
      <c r="E4" s="735"/>
      <c r="F4" s="735"/>
      <c r="G4" s="735"/>
      <c r="H4" s="733"/>
      <c r="I4" s="731" t="s">
        <v>166</v>
      </c>
      <c r="J4" s="735"/>
      <c r="K4" s="735"/>
      <c r="L4" s="735"/>
      <c r="M4" s="733"/>
      <c r="N4" s="250"/>
    </row>
    <row r="5" spans="1:18" x14ac:dyDescent="0.2">
      <c r="D5" s="731" t="s">
        <v>77</v>
      </c>
      <c r="E5" s="735"/>
      <c r="F5" s="735"/>
      <c r="G5" s="735"/>
      <c r="H5" s="733"/>
      <c r="I5" s="731" t="s">
        <v>77</v>
      </c>
      <c r="J5" s="735"/>
      <c r="K5" s="735"/>
      <c r="L5" s="735"/>
      <c r="M5" s="733"/>
      <c r="N5" s="250"/>
    </row>
    <row r="6" spans="1:18" ht="25.5" x14ac:dyDescent="0.2">
      <c r="D6" s="14" t="s">
        <v>87</v>
      </c>
      <c r="E6" s="11" t="s">
        <v>88</v>
      </c>
      <c r="F6" s="11" t="s">
        <v>89</v>
      </c>
      <c r="G6" s="11" t="s">
        <v>90</v>
      </c>
      <c r="H6" s="11" t="s">
        <v>91</v>
      </c>
      <c r="I6" s="16" t="s">
        <v>87</v>
      </c>
      <c r="J6" s="257" t="s">
        <v>88</v>
      </c>
      <c r="K6" s="257" t="s">
        <v>89</v>
      </c>
      <c r="L6" s="257" t="s">
        <v>90</v>
      </c>
      <c r="M6" s="257" t="s">
        <v>91</v>
      </c>
      <c r="N6" s="14" t="s">
        <v>74</v>
      </c>
    </row>
    <row r="7" spans="1:18" ht="15" x14ac:dyDescent="0.2">
      <c r="C7" s="17" t="s">
        <v>68</v>
      </c>
      <c r="D7" s="96">
        <v>2575.917786359787</v>
      </c>
      <c r="E7" s="67">
        <v>2029.0939333438871</v>
      </c>
      <c r="F7" s="67">
        <v>1853.8222134113309</v>
      </c>
      <c r="G7" s="67">
        <v>1614.3532269001009</v>
      </c>
      <c r="H7" s="67">
        <v>1651.591931581497</v>
      </c>
      <c r="I7" s="293">
        <f>D7/(D$7+D$10+D$14)</f>
        <v>0.28333558123525782</v>
      </c>
      <c r="J7" s="338">
        <f t="shared" ref="J7:M14" si="0">E7/(E$7+E$10+E$14)</f>
        <v>0.18662104231072354</v>
      </c>
      <c r="K7" s="338">
        <f t="shared" si="0"/>
        <v>0.16366502275949651</v>
      </c>
      <c r="L7" s="338">
        <f t="shared" si="0"/>
        <v>0.13792179846011951</v>
      </c>
      <c r="M7" s="338">
        <f t="shared" si="0"/>
        <v>0.14109282937717829</v>
      </c>
      <c r="N7" s="96">
        <v>1898</v>
      </c>
      <c r="P7" s="259"/>
      <c r="Q7" s="259"/>
      <c r="R7" s="259"/>
    </row>
    <row r="8" spans="1:18" ht="15" x14ac:dyDescent="0.2">
      <c r="C8" s="347" t="s">
        <v>265</v>
      </c>
      <c r="D8" s="38">
        <v>2435.1728959083562</v>
      </c>
      <c r="E8" s="348">
        <v>1933.5834136009221</v>
      </c>
      <c r="F8" s="348">
        <v>1775.4716334342961</v>
      </c>
      <c r="G8" s="348">
        <v>1576.9860768318181</v>
      </c>
      <c r="H8" s="348">
        <v>1625.006281375885</v>
      </c>
      <c r="I8" s="298">
        <f t="shared" ref="I8:I14" si="1">D8/(D$7+D$10+D$14)</f>
        <v>0.26785448337059992</v>
      </c>
      <c r="J8" s="349">
        <f t="shared" si="0"/>
        <v>0.17783669159478738</v>
      </c>
      <c r="K8" s="349">
        <f t="shared" si="0"/>
        <v>0.15674782791611166</v>
      </c>
      <c r="L8" s="349">
        <f t="shared" si="0"/>
        <v>0.13472934686100879</v>
      </c>
      <c r="M8" s="349">
        <f t="shared" si="0"/>
        <v>0.13882166024840328</v>
      </c>
      <c r="N8" s="38">
        <v>1805</v>
      </c>
      <c r="P8" s="259"/>
      <c r="Q8" s="259"/>
      <c r="R8" s="259"/>
    </row>
    <row r="9" spans="1:18" ht="15" x14ac:dyDescent="0.2">
      <c r="C9" s="347" t="s">
        <v>69</v>
      </c>
      <c r="D9" s="38">
        <v>140.7448904514313</v>
      </c>
      <c r="E9" s="455">
        <v>95.510519742965698</v>
      </c>
      <c r="F9" s="455">
        <v>78.350579977035522</v>
      </c>
      <c r="G9" s="455">
        <v>37.367150068283081</v>
      </c>
      <c r="H9" s="455" t="s">
        <v>92</v>
      </c>
      <c r="I9" s="298">
        <f t="shared" si="1"/>
        <v>1.5481097864657968E-2</v>
      </c>
      <c r="J9" s="456">
        <f t="shared" si="0"/>
        <v>8.7843507159362112E-3</v>
      </c>
      <c r="K9" s="456">
        <f t="shared" si="0"/>
        <v>6.9171948433849172E-3</v>
      </c>
      <c r="L9" s="456">
        <f t="shared" si="0"/>
        <v>3.1924515991107209E-3</v>
      </c>
      <c r="M9" s="456" t="s">
        <v>92</v>
      </c>
      <c r="N9" s="38">
        <v>93</v>
      </c>
      <c r="P9" s="259"/>
      <c r="Q9" s="259"/>
      <c r="R9" s="259"/>
    </row>
    <row r="10" spans="1:18" ht="15" x14ac:dyDescent="0.2">
      <c r="C10" s="347" t="s">
        <v>70</v>
      </c>
      <c r="D10" s="38">
        <v>3315.0722939968109</v>
      </c>
      <c r="E10" s="348">
        <v>4062.6685526371002</v>
      </c>
      <c r="F10" s="348">
        <v>4292.6707799434662</v>
      </c>
      <c r="G10" s="348">
        <v>4596.4992005825043</v>
      </c>
      <c r="H10" s="348">
        <v>4947.6331124305734</v>
      </c>
      <c r="I10" s="298">
        <f t="shared" si="1"/>
        <v>0.36463816517368225</v>
      </c>
      <c r="J10" s="349">
        <f t="shared" si="0"/>
        <v>0.37365418495272756</v>
      </c>
      <c r="K10" s="349">
        <f t="shared" si="0"/>
        <v>0.3789792008186425</v>
      </c>
      <c r="L10" s="349">
        <f t="shared" si="0"/>
        <v>0.39270057246527929</v>
      </c>
      <c r="M10" s="349">
        <f t="shared" si="0"/>
        <v>0.4226683003256112</v>
      </c>
      <c r="N10" s="38">
        <v>5252</v>
      </c>
      <c r="P10" s="259"/>
      <c r="Q10" s="259"/>
      <c r="R10" s="259"/>
    </row>
    <row r="11" spans="1:18" ht="15" x14ac:dyDescent="0.2">
      <c r="C11" s="347" t="s">
        <v>281</v>
      </c>
      <c r="D11" s="38">
        <v>2203.9769704341888</v>
      </c>
      <c r="E11" s="348">
        <v>2893.8026528358459</v>
      </c>
      <c r="F11" s="348">
        <v>2807.3806974887848</v>
      </c>
      <c r="G11" s="348">
        <v>2945.4639000892639</v>
      </c>
      <c r="H11" s="348">
        <v>3352.2895143032069</v>
      </c>
      <c r="I11" s="298">
        <f t="shared" si="1"/>
        <v>0.24242431154201147</v>
      </c>
      <c r="J11" s="349">
        <f t="shared" si="0"/>
        <v>0.26615055046948222</v>
      </c>
      <c r="K11" s="349">
        <f t="shared" si="0"/>
        <v>0.24785010257460152</v>
      </c>
      <c r="L11" s="349">
        <f t="shared" si="0"/>
        <v>0.25164485171547163</v>
      </c>
      <c r="M11" s="349">
        <f t="shared" si="0"/>
        <v>0.28638067516567245</v>
      </c>
      <c r="N11" s="38">
        <v>3433</v>
      </c>
      <c r="P11" s="259"/>
      <c r="Q11" s="259"/>
    </row>
    <row r="12" spans="1:18" ht="15" x14ac:dyDescent="0.2">
      <c r="C12" s="347" t="s">
        <v>342</v>
      </c>
      <c r="D12" s="38">
        <v>831.26678514480591</v>
      </c>
      <c r="E12" s="348">
        <v>922.77254772186279</v>
      </c>
      <c r="F12" s="348">
        <v>1249.819674253464</v>
      </c>
      <c r="G12" s="348">
        <v>1462.4094591140749</v>
      </c>
      <c r="H12" s="348">
        <v>1433.151829719543</v>
      </c>
      <c r="I12" s="298">
        <f t="shared" si="1"/>
        <v>9.1434384660004378E-2</v>
      </c>
      <c r="J12" s="349">
        <f t="shared" si="0"/>
        <v>8.486978933882125E-2</v>
      </c>
      <c r="K12" s="349">
        <f t="shared" si="0"/>
        <v>0.11034055151143732</v>
      </c>
      <c r="L12" s="349">
        <f t="shared" si="0"/>
        <v>0.12494052684703139</v>
      </c>
      <c r="M12" s="349">
        <f t="shared" si="0"/>
        <v>0.12243184452262658</v>
      </c>
      <c r="N12" s="38">
        <v>1540</v>
      </c>
      <c r="P12" s="259"/>
      <c r="Q12" s="259"/>
      <c r="R12" s="259"/>
    </row>
    <row r="13" spans="1:18" ht="15" x14ac:dyDescent="0.2">
      <c r="C13" s="347" t="s">
        <v>71</v>
      </c>
      <c r="D13" s="38">
        <v>279.82853841781622</v>
      </c>
      <c r="E13" s="348">
        <v>246.09335207939151</v>
      </c>
      <c r="F13" s="348">
        <v>235.47040820121771</v>
      </c>
      <c r="G13" s="348">
        <v>188.62584137916559</v>
      </c>
      <c r="H13" s="348">
        <v>162.19176840782171</v>
      </c>
      <c r="I13" s="298">
        <f t="shared" si="1"/>
        <v>3.0779468971666387E-2</v>
      </c>
      <c r="J13" s="349">
        <f t="shared" si="0"/>
        <v>2.2633845144424083E-2</v>
      </c>
      <c r="K13" s="349">
        <f t="shared" si="0"/>
        <v>2.0788546732603674E-2</v>
      </c>
      <c r="L13" s="349">
        <f t="shared" si="0"/>
        <v>1.6115193902776298E-2</v>
      </c>
      <c r="M13" s="349">
        <f t="shared" si="0"/>
        <v>1.3855780637311984E-2</v>
      </c>
      <c r="N13" s="38">
        <v>279</v>
      </c>
      <c r="P13" s="259"/>
      <c r="Q13" s="259"/>
    </row>
    <row r="14" spans="1:18" x14ac:dyDescent="0.2">
      <c r="C14" s="347" t="s">
        <v>72</v>
      </c>
      <c r="D14" s="38">
        <v>3200.412330627441</v>
      </c>
      <c r="E14" s="348">
        <v>4781.0410747528076</v>
      </c>
      <c r="F14" s="348">
        <v>5180.43674492836</v>
      </c>
      <c r="G14" s="348">
        <v>5493.9922375679016</v>
      </c>
      <c r="H14" s="348">
        <v>5106.4862871170044</v>
      </c>
      <c r="I14" s="298">
        <f t="shared" si="1"/>
        <v>0.35202625359105993</v>
      </c>
      <c r="J14" s="349">
        <f t="shared" si="0"/>
        <v>0.43972477273654886</v>
      </c>
      <c r="K14" s="349">
        <f>F14/(F$7+F$10+F$14)</f>
        <v>0.45735577642186098</v>
      </c>
      <c r="L14" s="349">
        <f t="shared" si="0"/>
        <v>0.46937762907460123</v>
      </c>
      <c r="M14" s="349">
        <f t="shared" si="0"/>
        <v>0.43623887029721059</v>
      </c>
      <c r="N14" s="38">
        <v>4561</v>
      </c>
    </row>
    <row r="15" spans="1:18" x14ac:dyDescent="0.2">
      <c r="D15" s="254"/>
      <c r="E15" s="254"/>
      <c r="F15" s="254"/>
      <c r="G15" s="254"/>
      <c r="H15" s="254"/>
      <c r="I15" s="294"/>
      <c r="J15" s="294"/>
      <c r="K15" s="294"/>
      <c r="L15" s="294"/>
      <c r="M15" s="294"/>
      <c r="N15" s="254"/>
    </row>
    <row r="16" spans="1:18" x14ac:dyDescent="0.2">
      <c r="D16" s="254"/>
      <c r="E16" s="254"/>
      <c r="F16" s="254"/>
      <c r="G16" s="254"/>
      <c r="H16" s="254"/>
      <c r="I16" s="294"/>
      <c r="J16" s="294"/>
      <c r="K16" s="294"/>
      <c r="L16" s="294"/>
      <c r="M16" s="294"/>
      <c r="N16" s="254"/>
    </row>
    <row r="17" spans="3:14" x14ac:dyDescent="0.2">
      <c r="C17" s="186" t="s">
        <v>75</v>
      </c>
      <c r="D17" s="254"/>
      <c r="E17" s="254"/>
      <c r="F17" s="254"/>
      <c r="G17" s="254"/>
      <c r="H17" s="254"/>
      <c r="I17" s="294"/>
      <c r="J17" s="294"/>
      <c r="K17" s="294"/>
      <c r="L17" s="294"/>
      <c r="M17" s="294"/>
      <c r="N17" s="254"/>
    </row>
    <row r="18" spans="3:14" x14ac:dyDescent="0.2">
      <c r="C18" s="2" t="s">
        <v>388</v>
      </c>
    </row>
    <row r="19" spans="3:14" x14ac:dyDescent="0.2">
      <c r="C19" s="72" t="s">
        <v>437</v>
      </c>
    </row>
    <row r="23" spans="3:14" x14ac:dyDescent="0.2">
      <c r="I23" s="274"/>
    </row>
    <row r="29" spans="3:14" x14ac:dyDescent="0.2">
      <c r="J29" s="274"/>
    </row>
  </sheetData>
  <mergeCells count="4">
    <mergeCell ref="D5:H5"/>
    <mergeCell ref="I5:M5"/>
    <mergeCell ref="D4:H4"/>
    <mergeCell ref="I4:M4"/>
  </mergeCells>
  <conditionalFormatting sqref="P11:Q11 P12:R12">
    <cfRule type="cellIs" dxfId="116" priority="9" operator="equal">
      <formula>"Err"</formula>
    </cfRule>
    <cfRule type="cellIs" dxfId="115" priority="10" operator="equal">
      <formula>"OK"</formula>
    </cfRule>
  </conditionalFormatting>
  <conditionalFormatting sqref="P13:Q13">
    <cfRule type="cellIs" dxfId="114" priority="7" operator="equal">
      <formula>"Err"</formula>
    </cfRule>
    <cfRule type="cellIs" dxfId="113" priority="8" operator="equal">
      <formula>"OK"</formula>
    </cfRule>
  </conditionalFormatting>
  <conditionalFormatting sqref="P7:R10">
    <cfRule type="cellIs" dxfId="112" priority="11" operator="equal">
      <formula>"Err"</formula>
    </cfRule>
    <cfRule type="cellIs" dxfId="111" priority="12" operator="equal">
      <formula>"OK"</formula>
    </cfRule>
  </conditionalFormatting>
  <hyperlinks>
    <hyperlink ref="A1" location="Contents!A1" display="Contents"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25F8D-408A-489D-979E-B00AF29825B1}">
  <dimension ref="A1:P27"/>
  <sheetViews>
    <sheetView zoomScaleNormal="100" workbookViewId="0"/>
  </sheetViews>
  <sheetFormatPr defaultColWidth="9.140625" defaultRowHeight="12.75" x14ac:dyDescent="0.2"/>
  <cols>
    <col min="1" max="2" width="9.140625" style="557"/>
    <col min="3" max="3" width="21.42578125" style="557" customWidth="1"/>
    <col min="4" max="4" width="32.42578125" style="557" bestFit="1" customWidth="1"/>
    <col min="5" max="5" width="14.7109375" style="557" customWidth="1"/>
    <col min="6" max="6" width="15.42578125" style="557" customWidth="1"/>
    <col min="7" max="11" width="14.7109375" style="557" customWidth="1"/>
    <col min="12" max="12" width="13.85546875" style="557" customWidth="1"/>
    <col min="13" max="14" width="14.7109375" style="557" customWidth="1"/>
    <col min="15" max="16384" width="9.140625" style="557"/>
  </cols>
  <sheetData>
    <row r="1" spans="1:16" x14ac:dyDescent="0.2">
      <c r="A1" s="556" t="s">
        <v>66</v>
      </c>
    </row>
    <row r="2" spans="1:16" x14ac:dyDescent="0.2">
      <c r="B2" s="558" t="s">
        <v>654</v>
      </c>
    </row>
    <row r="3" spans="1:16" x14ac:dyDescent="0.2">
      <c r="B3" s="557" t="s">
        <v>67</v>
      </c>
      <c r="E3" s="767" t="s">
        <v>235</v>
      </c>
      <c r="F3" s="768"/>
      <c r="G3" s="768"/>
      <c r="H3" s="768"/>
      <c r="I3" s="768"/>
      <c r="J3" s="768"/>
      <c r="K3" s="768"/>
      <c r="L3" s="768"/>
      <c r="M3" s="769"/>
    </row>
    <row r="4" spans="1:16" ht="93" customHeight="1" x14ac:dyDescent="0.2">
      <c r="C4" s="559"/>
      <c r="E4" s="560" t="s">
        <v>233</v>
      </c>
      <c r="F4" s="559" t="s">
        <v>234</v>
      </c>
      <c r="G4" s="559" t="s">
        <v>648</v>
      </c>
      <c r="H4" s="559" t="s">
        <v>271</v>
      </c>
      <c r="I4" s="559" t="s">
        <v>272</v>
      </c>
      <c r="J4" s="559" t="s">
        <v>273</v>
      </c>
      <c r="K4" s="559" t="s">
        <v>274</v>
      </c>
      <c r="L4" s="559" t="s">
        <v>275</v>
      </c>
      <c r="M4" s="559" t="s">
        <v>276</v>
      </c>
      <c r="N4" s="560" t="s">
        <v>74</v>
      </c>
    </row>
    <row r="5" spans="1:16" x14ac:dyDescent="0.2">
      <c r="C5" s="561" t="s">
        <v>208</v>
      </c>
      <c r="D5" s="561" t="s">
        <v>266</v>
      </c>
      <c r="E5" s="69">
        <v>0.86154037714004517</v>
      </c>
      <c r="F5" s="68">
        <v>1.5952326357364651E-2</v>
      </c>
      <c r="G5" s="68">
        <v>1.598458178341389E-2</v>
      </c>
      <c r="H5" s="68">
        <v>3.8779590278863907E-2</v>
      </c>
      <c r="I5" s="68">
        <v>1.3318962417542929E-2</v>
      </c>
      <c r="J5" s="595" t="s">
        <v>277</v>
      </c>
      <c r="K5" s="595" t="s">
        <v>277</v>
      </c>
      <c r="L5" s="68">
        <v>3.0886786989867692E-3</v>
      </c>
      <c r="M5" s="68">
        <v>5.1335498690605157E-2</v>
      </c>
      <c r="N5" s="562">
        <v>548</v>
      </c>
      <c r="P5" s="563"/>
    </row>
    <row r="6" spans="1:16" x14ac:dyDescent="0.2">
      <c r="C6" s="557" t="s">
        <v>208</v>
      </c>
      <c r="D6" s="557" t="s">
        <v>94</v>
      </c>
      <c r="E6" s="596">
        <v>0.80412030220031738</v>
      </c>
      <c r="F6" s="597">
        <v>8.4908818826079369E-3</v>
      </c>
      <c r="G6" s="597">
        <v>1.113276463001966E-2</v>
      </c>
      <c r="H6" s="597">
        <v>2.1869197487831119E-2</v>
      </c>
      <c r="I6" s="597">
        <v>6.6278381273150444E-3</v>
      </c>
      <c r="J6" s="598" t="s">
        <v>277</v>
      </c>
      <c r="K6" s="598" t="s">
        <v>277</v>
      </c>
      <c r="L6" s="597">
        <v>2.515066415071487E-3</v>
      </c>
      <c r="M6" s="597">
        <v>0.14524392783641821</v>
      </c>
      <c r="N6" s="565">
        <v>68</v>
      </c>
      <c r="P6" s="563"/>
    </row>
    <row r="7" spans="1:16" x14ac:dyDescent="0.2">
      <c r="C7" s="557" t="s">
        <v>208</v>
      </c>
      <c r="D7" s="557" t="s">
        <v>68</v>
      </c>
      <c r="E7" s="596">
        <v>0.85715466737747192</v>
      </c>
      <c r="F7" s="597">
        <v>1.53824258595705E-2</v>
      </c>
      <c r="G7" s="597">
        <v>1.561400294303894E-2</v>
      </c>
      <c r="H7" s="597">
        <v>3.748798742890358E-2</v>
      </c>
      <c r="I7" s="597">
        <v>1.2807899154722691E-2</v>
      </c>
      <c r="J7" s="598" t="s">
        <v>277</v>
      </c>
      <c r="K7" s="598" t="s">
        <v>277</v>
      </c>
      <c r="L7" s="597">
        <v>3.044866723939776E-3</v>
      </c>
      <c r="M7" s="597">
        <v>5.8508157730102539E-2</v>
      </c>
      <c r="N7" s="565">
        <v>616</v>
      </c>
      <c r="P7" s="563"/>
    </row>
    <row r="8" spans="1:16" x14ac:dyDescent="0.2">
      <c r="E8" s="596"/>
      <c r="F8" s="597"/>
      <c r="G8" s="597"/>
      <c r="H8" s="597"/>
      <c r="I8" s="597"/>
      <c r="J8" s="597"/>
      <c r="K8" s="597"/>
      <c r="L8" s="597"/>
      <c r="M8" s="597"/>
      <c r="N8" s="565"/>
      <c r="P8" s="563"/>
    </row>
    <row r="9" spans="1:16" x14ac:dyDescent="0.2">
      <c r="C9" s="557" t="s">
        <v>209</v>
      </c>
      <c r="D9" s="557" t="s">
        <v>95</v>
      </c>
      <c r="E9" s="596">
        <v>0.72136670351028442</v>
      </c>
      <c r="F9" s="597">
        <v>9.2801116406917572E-2</v>
      </c>
      <c r="G9" s="597">
        <v>4.0317412465810783E-2</v>
      </c>
      <c r="H9" s="597">
        <v>2.954800054430962E-2</v>
      </c>
      <c r="I9" s="597">
        <v>1.418079156428576E-2</v>
      </c>
      <c r="J9" s="597">
        <v>1.6693586483597759E-2</v>
      </c>
      <c r="K9" s="597">
        <v>1.9712483510375019E-2</v>
      </c>
      <c r="L9" s="597">
        <v>6.6164294257760048E-3</v>
      </c>
      <c r="M9" s="597">
        <v>5.8763474225997918E-2</v>
      </c>
      <c r="N9" s="565">
        <v>844</v>
      </c>
      <c r="P9" s="563"/>
    </row>
    <row r="10" spans="1:16" x14ac:dyDescent="0.2">
      <c r="C10" s="557" t="s">
        <v>209</v>
      </c>
      <c r="D10" s="557" t="s">
        <v>96</v>
      </c>
      <c r="E10" s="596">
        <v>0.80923724174499512</v>
      </c>
      <c r="F10" s="597">
        <v>6.0744892805814743E-2</v>
      </c>
      <c r="G10" s="597">
        <v>1.8198274075984951E-2</v>
      </c>
      <c r="H10" s="597">
        <v>2.7057407423853871E-2</v>
      </c>
      <c r="I10" s="597">
        <v>8.979051373898983E-3</v>
      </c>
      <c r="J10" s="597">
        <v>4.3126814998686314E-3</v>
      </c>
      <c r="K10" s="597">
        <v>1.45531902089715E-2</v>
      </c>
      <c r="L10" s="597">
        <v>2.1998472511768341E-3</v>
      </c>
      <c r="M10" s="597">
        <v>5.4717402905225747E-2</v>
      </c>
      <c r="N10" s="565">
        <v>678</v>
      </c>
      <c r="P10" s="563"/>
    </row>
    <row r="11" spans="1:16" x14ac:dyDescent="0.2">
      <c r="C11" s="557" t="s">
        <v>209</v>
      </c>
      <c r="D11" s="557" t="s">
        <v>70</v>
      </c>
      <c r="E11" s="596">
        <v>0.76069456338882446</v>
      </c>
      <c r="F11" s="597">
        <v>7.7865943312644958E-2</v>
      </c>
      <c r="G11" s="597">
        <v>3.0844943597912788E-2</v>
      </c>
      <c r="H11" s="597">
        <v>2.823702804744244E-2</v>
      </c>
      <c r="I11" s="597">
        <v>1.1733958497643471E-2</v>
      </c>
      <c r="J11" s="597">
        <v>1.129808835685253E-2</v>
      </c>
      <c r="K11" s="597">
        <v>1.7497090622782711E-2</v>
      </c>
      <c r="L11" s="597">
        <v>4.6430062502622596E-3</v>
      </c>
      <c r="M11" s="597">
        <v>5.7185359299182892E-2</v>
      </c>
      <c r="N11" s="565">
        <v>1603</v>
      </c>
      <c r="P11" s="563"/>
    </row>
    <row r="12" spans="1:16" x14ac:dyDescent="0.2">
      <c r="E12" s="596"/>
      <c r="F12" s="597"/>
      <c r="G12" s="597"/>
      <c r="H12" s="597"/>
      <c r="I12" s="597"/>
      <c r="J12" s="597"/>
      <c r="K12" s="597"/>
      <c r="L12" s="597"/>
      <c r="M12" s="597"/>
      <c r="N12" s="565"/>
      <c r="P12" s="563"/>
    </row>
    <row r="13" spans="1:16" x14ac:dyDescent="0.2">
      <c r="C13" s="557" t="s">
        <v>72</v>
      </c>
      <c r="D13" s="557" t="s">
        <v>108</v>
      </c>
      <c r="E13" s="596">
        <v>0.77231144905090332</v>
      </c>
      <c r="F13" s="598" t="s">
        <v>277</v>
      </c>
      <c r="G13" s="597">
        <v>9.1316640377044678E-2</v>
      </c>
      <c r="H13" s="597">
        <v>4.729878157377243E-2</v>
      </c>
      <c r="I13" s="597">
        <v>1.41580980271101E-2</v>
      </c>
      <c r="J13" s="598" t="s">
        <v>277</v>
      </c>
      <c r="K13" s="598" t="s">
        <v>277</v>
      </c>
      <c r="L13" s="597">
        <v>1.7475363565608859E-3</v>
      </c>
      <c r="M13" s="597">
        <v>7.3167502880096436E-2</v>
      </c>
      <c r="N13" s="565">
        <v>296</v>
      </c>
      <c r="P13" s="563"/>
    </row>
    <row r="14" spans="1:16" x14ac:dyDescent="0.2">
      <c r="E14" s="589"/>
      <c r="F14" s="589"/>
      <c r="G14" s="589"/>
      <c r="H14" s="589"/>
      <c r="I14" s="589"/>
      <c r="J14" s="589"/>
      <c r="K14" s="589"/>
      <c r="L14" s="589"/>
      <c r="M14" s="589"/>
      <c r="N14" s="599"/>
      <c r="P14" s="563"/>
    </row>
    <row r="15" spans="1:16" ht="15" x14ac:dyDescent="0.2">
      <c r="E15" s="564"/>
      <c r="F15" s="564"/>
      <c r="G15" s="564"/>
      <c r="H15" s="564"/>
      <c r="I15" s="564"/>
      <c r="L15" s="564"/>
      <c r="M15" s="564"/>
      <c r="P15" s="563"/>
    </row>
    <row r="16" spans="1:16" x14ac:dyDescent="0.2">
      <c r="E16" s="563"/>
      <c r="P16" s="563"/>
    </row>
    <row r="17" spans="3:13" x14ac:dyDescent="0.2">
      <c r="C17" s="566" t="s">
        <v>236</v>
      </c>
    </row>
    <row r="18" spans="3:13" x14ac:dyDescent="0.2">
      <c r="C18" s="566" t="s">
        <v>110</v>
      </c>
    </row>
    <row r="19" spans="3:13" x14ac:dyDescent="0.2">
      <c r="C19" s="566"/>
    </row>
    <row r="20" spans="3:13" x14ac:dyDescent="0.2">
      <c r="C20" s="557" t="s">
        <v>75</v>
      </c>
      <c r="M20" s="567"/>
    </row>
    <row r="21" spans="3:13" x14ac:dyDescent="0.2">
      <c r="C21" s="2" t="s">
        <v>388</v>
      </c>
    </row>
    <row r="22" spans="3:13" x14ac:dyDescent="0.2">
      <c r="C22" s="2" t="s">
        <v>649</v>
      </c>
    </row>
    <row r="23" spans="3:13" x14ac:dyDescent="0.2">
      <c r="C23" s="2" t="s">
        <v>650</v>
      </c>
    </row>
    <row r="24" spans="3:13" x14ac:dyDescent="0.2">
      <c r="C24" s="2" t="s">
        <v>597</v>
      </c>
    </row>
    <row r="25" spans="3:13" x14ac:dyDescent="0.2">
      <c r="C25" s="2" t="s">
        <v>651</v>
      </c>
    </row>
    <row r="26" spans="3:13" x14ac:dyDescent="0.2">
      <c r="C26" s="2" t="s">
        <v>652</v>
      </c>
    </row>
    <row r="27" spans="3:13" x14ac:dyDescent="0.2">
      <c r="C27" s="2" t="s">
        <v>653</v>
      </c>
    </row>
  </sheetData>
  <mergeCells count="1">
    <mergeCell ref="E3:M3"/>
  </mergeCells>
  <conditionalFormatting sqref="E15:I15">
    <cfRule type="cellIs" dxfId="21" priority="13" operator="equal">
      <formula>"Err"</formula>
    </cfRule>
    <cfRule type="cellIs" dxfId="20" priority="14" operator="equal">
      <formula>"OK"</formula>
    </cfRule>
  </conditionalFormatting>
  <conditionalFormatting sqref="E13:M13">
    <cfRule type="cellIs" dxfId="19" priority="3" operator="equal">
      <formula>"Err"</formula>
    </cfRule>
    <cfRule type="cellIs" dxfId="18" priority="4" operator="equal">
      <formula>"OK"</formula>
    </cfRule>
  </conditionalFormatting>
  <conditionalFormatting sqref="J5:K7">
    <cfRule type="cellIs" dxfId="17" priority="1" operator="equal">
      <formula>"Err"</formula>
    </cfRule>
    <cfRule type="cellIs" dxfId="16" priority="2" operator="equal">
      <formula>"OK"</formula>
    </cfRule>
  </conditionalFormatting>
  <conditionalFormatting sqref="L15:M15">
    <cfRule type="cellIs" dxfId="15" priority="11" operator="equal">
      <formula>"Err"</formula>
    </cfRule>
    <cfRule type="cellIs" dxfId="14" priority="12" operator="equal">
      <formula>"OK"</formula>
    </cfRule>
  </conditionalFormatting>
  <hyperlinks>
    <hyperlink ref="A1" location="Contents!A1" display="Contents" xr:uid="{00000000-0004-0000-37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E80A6-6C2D-4F8A-A89F-F6FB485FEABA}">
  <sheetPr codeName="Sheet61"/>
  <dimension ref="A1:F21"/>
  <sheetViews>
    <sheetView workbookViewId="0"/>
  </sheetViews>
  <sheetFormatPr defaultColWidth="9.140625" defaultRowHeight="12.75" x14ac:dyDescent="0.2"/>
  <cols>
    <col min="1" max="2" width="9.140625" style="2"/>
    <col min="3" max="3" width="32.42578125" style="2" bestFit="1" customWidth="1"/>
    <col min="4" max="4" width="12.42578125" style="2" customWidth="1"/>
    <col min="5" max="5" width="12.5703125" style="2" customWidth="1"/>
    <col min="6" max="6" width="20.28515625" style="2" customWidth="1"/>
    <col min="7" max="16384" width="9.140625" style="2"/>
  </cols>
  <sheetData>
    <row r="1" spans="1:6" x14ac:dyDescent="0.2">
      <c r="A1" s="3" t="s">
        <v>66</v>
      </c>
    </row>
    <row r="2" spans="1:6" x14ac:dyDescent="0.2">
      <c r="B2" s="704" t="s">
        <v>656</v>
      </c>
    </row>
    <row r="3" spans="1:6" x14ac:dyDescent="0.2">
      <c r="B3" s="2" t="s">
        <v>67</v>
      </c>
    </row>
    <row r="4" spans="1:6" x14ac:dyDescent="0.2">
      <c r="D4" s="600"/>
      <c r="E4" s="600"/>
    </row>
    <row r="5" spans="1:6" ht="25.5" x14ac:dyDescent="0.2">
      <c r="C5" s="28"/>
      <c r="D5" s="180" t="s">
        <v>598</v>
      </c>
      <c r="E5" s="16" t="s">
        <v>74</v>
      </c>
    </row>
    <row r="6" spans="1:6" x14ac:dyDescent="0.2">
      <c r="C6" s="2" t="s">
        <v>266</v>
      </c>
      <c r="D6" s="724">
        <v>1.5264424495399E-2</v>
      </c>
      <c r="E6" s="96">
        <v>1417</v>
      </c>
      <c r="F6" s="258"/>
    </row>
    <row r="7" spans="1:6" x14ac:dyDescent="0.2">
      <c r="C7" s="2" t="s">
        <v>94</v>
      </c>
      <c r="D7" s="725">
        <v>3.1992786098271608E-3</v>
      </c>
      <c r="E7" s="38">
        <v>84</v>
      </c>
      <c r="F7" s="258"/>
    </row>
    <row r="8" spans="1:6" x14ac:dyDescent="0.2">
      <c r="C8" s="2" t="s">
        <v>68</v>
      </c>
      <c r="D8" s="725">
        <v>1.416722591966391E-2</v>
      </c>
      <c r="E8" s="38">
        <v>1501</v>
      </c>
      <c r="F8" s="258"/>
    </row>
    <row r="9" spans="1:6" x14ac:dyDescent="0.2">
      <c r="C9" s="2" t="s">
        <v>95</v>
      </c>
      <c r="D9" s="726">
        <v>6.1837650835514069E-2</v>
      </c>
      <c r="E9" s="38">
        <v>4239</v>
      </c>
      <c r="F9" s="258"/>
    </row>
    <row r="10" spans="1:6" x14ac:dyDescent="0.2">
      <c r="C10" s="2" t="s">
        <v>96</v>
      </c>
      <c r="D10" s="726">
        <v>5.0353184342384338E-2</v>
      </c>
      <c r="E10" s="38">
        <v>2036</v>
      </c>
      <c r="F10" s="258"/>
    </row>
    <row r="11" spans="1:6" x14ac:dyDescent="0.2">
      <c r="C11" s="2" t="s">
        <v>70</v>
      </c>
      <c r="D11" s="726">
        <v>5.6173067539930337E-2</v>
      </c>
      <c r="E11" s="38">
        <v>6613</v>
      </c>
      <c r="F11" s="258"/>
    </row>
    <row r="12" spans="1:6" x14ac:dyDescent="0.2">
      <c r="C12" s="2" t="s">
        <v>215</v>
      </c>
      <c r="D12" s="726">
        <v>9.2085495591163635E-2</v>
      </c>
      <c r="E12" s="38">
        <v>127</v>
      </c>
      <c r="F12" s="258"/>
    </row>
    <row r="14" spans="1:6" x14ac:dyDescent="0.2">
      <c r="C14" s="2" t="s">
        <v>216</v>
      </c>
    </row>
    <row r="15" spans="1:6" x14ac:dyDescent="0.2">
      <c r="C15" s="2" t="s">
        <v>599</v>
      </c>
    </row>
    <row r="17" spans="3:3" x14ac:dyDescent="0.2">
      <c r="C17" s="2" t="s">
        <v>75</v>
      </c>
    </row>
    <row r="18" spans="3:3" x14ac:dyDescent="0.2">
      <c r="C18" s="2" t="s">
        <v>388</v>
      </c>
    </row>
    <row r="19" spans="3:3" x14ac:dyDescent="0.2">
      <c r="C19" s="168" t="s">
        <v>537</v>
      </c>
    </row>
    <row r="20" spans="3:3" x14ac:dyDescent="0.2">
      <c r="C20" s="232" t="s">
        <v>659</v>
      </c>
    </row>
    <row r="21" spans="3:3" x14ac:dyDescent="0.2">
      <c r="C21" s="2" t="s">
        <v>655</v>
      </c>
    </row>
  </sheetData>
  <hyperlinks>
    <hyperlink ref="A1" location="Contents!A1" display="Contents" xr:uid="{00000000-0004-0000-38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2A35B-F3FA-403A-8060-2E670C76CF97}">
  <dimension ref="A1:Q26"/>
  <sheetViews>
    <sheetView zoomScale="85" zoomScaleNormal="85" workbookViewId="0"/>
  </sheetViews>
  <sheetFormatPr defaultColWidth="9.140625" defaultRowHeight="12.75" x14ac:dyDescent="0.2"/>
  <cols>
    <col min="1" max="2" width="9.140625" style="606"/>
    <col min="3" max="3" width="40.5703125" style="606" customWidth="1"/>
    <col min="4" max="6" width="12.42578125" style="606" customWidth="1"/>
    <col min="7" max="12" width="12.5703125" style="606" customWidth="1"/>
    <col min="13" max="14" width="19.140625" style="606" customWidth="1"/>
    <col min="15" max="15" width="9.140625" style="606"/>
    <col min="16" max="17" width="13.42578125" style="606" customWidth="1"/>
    <col min="18" max="16384" width="9.140625" style="606"/>
  </cols>
  <sheetData>
    <row r="1" spans="1:17" x14ac:dyDescent="0.2">
      <c r="A1" s="605" t="s">
        <v>66</v>
      </c>
    </row>
    <row r="2" spans="1:17" x14ac:dyDescent="0.2">
      <c r="B2" s="691" t="s">
        <v>657</v>
      </c>
    </row>
    <row r="3" spans="1:17" x14ac:dyDescent="0.2">
      <c r="B3" s="606" t="s">
        <v>67</v>
      </c>
    </row>
    <row r="4" spans="1:17" x14ac:dyDescent="0.2">
      <c r="M4" s="770"/>
      <c r="N4" s="770"/>
    </row>
    <row r="5" spans="1:17" ht="38.25" customHeight="1" x14ac:dyDescent="0.2">
      <c r="D5" s="771" t="s">
        <v>269</v>
      </c>
      <c r="E5" s="772"/>
      <c r="F5" s="772"/>
      <c r="G5" s="773" t="s">
        <v>270</v>
      </c>
      <c r="H5" s="774"/>
      <c r="I5" s="774"/>
      <c r="J5" s="773" t="s">
        <v>347</v>
      </c>
      <c r="K5" s="774"/>
      <c r="L5" s="775"/>
      <c r="M5" s="773" t="s">
        <v>314</v>
      </c>
      <c r="N5" s="774" t="s">
        <v>315</v>
      </c>
      <c r="P5" s="770"/>
      <c r="Q5" s="770"/>
    </row>
    <row r="6" spans="1:17" x14ac:dyDescent="0.2">
      <c r="D6" s="607">
        <v>2022</v>
      </c>
      <c r="E6" s="608">
        <v>2023</v>
      </c>
      <c r="F6" s="608">
        <v>2024</v>
      </c>
      <c r="G6" s="607">
        <v>2022</v>
      </c>
      <c r="H6" s="608">
        <v>2023</v>
      </c>
      <c r="I6" s="608">
        <v>2024</v>
      </c>
      <c r="J6" s="607">
        <v>2022</v>
      </c>
      <c r="K6" s="608">
        <v>2023</v>
      </c>
      <c r="L6" s="609">
        <v>2024</v>
      </c>
      <c r="M6" s="773"/>
      <c r="N6" s="774"/>
      <c r="P6" s="608"/>
      <c r="Q6" s="608"/>
    </row>
    <row r="7" spans="1:17" x14ac:dyDescent="0.2">
      <c r="C7" s="610" t="s">
        <v>266</v>
      </c>
      <c r="D7" s="611">
        <v>16.57</v>
      </c>
      <c r="E7" s="612">
        <v>20.239999999999998</v>
      </c>
      <c r="F7" s="612">
        <v>21.646308965257941</v>
      </c>
      <c r="G7" s="611">
        <v>13</v>
      </c>
      <c r="H7" s="612">
        <v>16.38</v>
      </c>
      <c r="I7" s="612">
        <v>17.806268692016602</v>
      </c>
      <c r="J7" s="613">
        <v>2436</v>
      </c>
      <c r="K7" s="614">
        <v>1413</v>
      </c>
      <c r="L7" s="615">
        <v>1447</v>
      </c>
      <c r="M7" s="616">
        <v>0</v>
      </c>
      <c r="N7" s="616">
        <v>5.0000000000000001E-3</v>
      </c>
      <c r="P7" s="617"/>
      <c r="Q7" s="618"/>
    </row>
    <row r="8" spans="1:17" x14ac:dyDescent="0.2">
      <c r="C8" s="606" t="s">
        <v>94</v>
      </c>
      <c r="D8" s="619">
        <v>12.4</v>
      </c>
      <c r="E8" s="618">
        <v>19.75</v>
      </c>
      <c r="F8" s="618">
        <v>23.685490545403891</v>
      </c>
      <c r="G8" s="619">
        <v>10.34</v>
      </c>
      <c r="H8" s="618">
        <v>15.87</v>
      </c>
      <c r="I8" s="618">
        <v>18.09954833984375</v>
      </c>
      <c r="J8" s="620">
        <v>137</v>
      </c>
      <c r="K8" s="621">
        <v>224</v>
      </c>
      <c r="L8" s="622">
        <v>86</v>
      </c>
      <c r="M8" s="623">
        <v>0</v>
      </c>
      <c r="N8" s="623">
        <v>3.3000000000000002E-2</v>
      </c>
      <c r="P8" s="617"/>
      <c r="Q8" s="618"/>
    </row>
    <row r="9" spans="1:17" x14ac:dyDescent="0.2">
      <c r="C9" s="606" t="s">
        <v>68</v>
      </c>
      <c r="D9" s="619">
        <v>16.09</v>
      </c>
      <c r="E9" s="618">
        <v>20.149999999999999</v>
      </c>
      <c r="F9" s="618">
        <v>21.830190947275501</v>
      </c>
      <c r="G9" s="619">
        <v>12.82</v>
      </c>
      <c r="H9" s="618">
        <v>16.14</v>
      </c>
      <c r="I9" s="618">
        <v>17.94871711730957</v>
      </c>
      <c r="J9" s="620">
        <v>2573</v>
      </c>
      <c r="K9" s="621">
        <v>1637</v>
      </c>
      <c r="L9" s="622">
        <v>1533</v>
      </c>
      <c r="M9" s="623">
        <v>0</v>
      </c>
      <c r="N9" s="623">
        <v>1E-3</v>
      </c>
      <c r="P9" s="617"/>
      <c r="Q9" s="618"/>
    </row>
    <row r="10" spans="1:17" x14ac:dyDescent="0.2">
      <c r="C10" s="606" t="s">
        <v>95</v>
      </c>
      <c r="D10" s="619">
        <v>10.65</v>
      </c>
      <c r="E10" s="618">
        <v>12.13</v>
      </c>
      <c r="F10" s="618">
        <v>13.036692161562851</v>
      </c>
      <c r="G10" s="619">
        <v>10</v>
      </c>
      <c r="H10" s="618">
        <v>11</v>
      </c>
      <c r="I10" s="618">
        <v>12.13333320617676</v>
      </c>
      <c r="J10" s="620">
        <v>4672</v>
      </c>
      <c r="K10" s="621">
        <v>3736</v>
      </c>
      <c r="L10" s="622">
        <v>4491</v>
      </c>
      <c r="M10" s="623">
        <v>0</v>
      </c>
      <c r="N10" s="623">
        <v>0</v>
      </c>
      <c r="P10" s="624"/>
      <c r="Q10" s="618"/>
    </row>
    <row r="11" spans="1:17" x14ac:dyDescent="0.2">
      <c r="C11" s="606" t="s">
        <v>96</v>
      </c>
      <c r="D11" s="619">
        <v>11.45</v>
      </c>
      <c r="E11" s="618">
        <v>11.97</v>
      </c>
      <c r="F11" s="618">
        <v>13.4856989977248</v>
      </c>
      <c r="G11" s="619">
        <v>10</v>
      </c>
      <c r="H11" s="618">
        <v>11</v>
      </c>
      <c r="I11" s="618">
        <v>12.35000038146973</v>
      </c>
      <c r="J11" s="620">
        <v>2789</v>
      </c>
      <c r="K11" s="621">
        <v>1962</v>
      </c>
      <c r="L11" s="622">
        <v>2093</v>
      </c>
      <c r="M11" s="623">
        <v>0.40500000000000003</v>
      </c>
      <c r="N11" s="623">
        <v>0</v>
      </c>
      <c r="P11" s="624"/>
      <c r="Q11" s="618"/>
    </row>
    <row r="12" spans="1:17" x14ac:dyDescent="0.2">
      <c r="C12" s="606" t="s">
        <v>70</v>
      </c>
      <c r="D12" s="619">
        <v>11.03</v>
      </c>
      <c r="E12" s="618">
        <v>12.22</v>
      </c>
      <c r="F12" s="618">
        <v>13.27387301453188</v>
      </c>
      <c r="G12" s="619">
        <v>10</v>
      </c>
      <c r="H12" s="618">
        <v>11</v>
      </c>
      <c r="I12" s="618">
        <v>12.25</v>
      </c>
      <c r="J12" s="620">
        <v>7875</v>
      </c>
      <c r="K12" s="621">
        <v>5975</v>
      </c>
      <c r="L12" s="622">
        <v>6940</v>
      </c>
      <c r="M12" s="623">
        <v>0</v>
      </c>
      <c r="N12" s="623">
        <v>0</v>
      </c>
      <c r="P12" s="624"/>
      <c r="Q12" s="618"/>
    </row>
    <row r="13" spans="1:17" s="684" customFormat="1" x14ac:dyDescent="0.2">
      <c r="C13" s="684" t="s">
        <v>215</v>
      </c>
      <c r="D13" s="685">
        <v>10.02</v>
      </c>
      <c r="E13" s="686">
        <v>10.210000000000001</v>
      </c>
      <c r="F13" s="686">
        <v>11.74270598954954</v>
      </c>
      <c r="G13" s="685">
        <v>10</v>
      </c>
      <c r="H13" s="686">
        <v>10.42</v>
      </c>
      <c r="I13" s="686">
        <v>11.5</v>
      </c>
      <c r="J13" s="687">
        <v>140</v>
      </c>
      <c r="K13" s="688">
        <v>156</v>
      </c>
      <c r="L13" s="689">
        <v>140</v>
      </c>
      <c r="M13" s="690"/>
      <c r="N13" s="690">
        <v>0</v>
      </c>
    </row>
    <row r="15" spans="1:17" x14ac:dyDescent="0.2">
      <c r="C15" s="606" t="s">
        <v>216</v>
      </c>
    </row>
    <row r="16" spans="1:17" x14ac:dyDescent="0.2">
      <c r="C16" s="606" t="s">
        <v>599</v>
      </c>
    </row>
    <row r="18" spans="3:3" x14ac:dyDescent="0.2">
      <c r="C18" s="606" t="s">
        <v>75</v>
      </c>
    </row>
    <row r="19" spans="3:3" x14ac:dyDescent="0.2">
      <c r="C19" s="2" t="s">
        <v>388</v>
      </c>
    </row>
    <row r="20" spans="3:3" x14ac:dyDescent="0.2">
      <c r="C20" s="168" t="s">
        <v>537</v>
      </c>
    </row>
    <row r="21" spans="3:3" x14ac:dyDescent="0.2">
      <c r="C21" s="606" t="s">
        <v>658</v>
      </c>
    </row>
    <row r="22" spans="3:3" x14ac:dyDescent="0.2">
      <c r="C22" s="606" t="s">
        <v>600</v>
      </c>
    </row>
    <row r="23" spans="3:3" x14ac:dyDescent="0.2">
      <c r="C23" s="606" t="s">
        <v>601</v>
      </c>
    </row>
    <row r="24" spans="3:3" x14ac:dyDescent="0.2">
      <c r="C24" s="606" t="s">
        <v>660</v>
      </c>
    </row>
    <row r="25" spans="3:3" x14ac:dyDescent="0.2">
      <c r="C25" s="606" t="s">
        <v>661</v>
      </c>
    </row>
    <row r="26" spans="3:3" x14ac:dyDescent="0.2">
      <c r="C26" s="606" t="s">
        <v>662</v>
      </c>
    </row>
  </sheetData>
  <mergeCells count="7">
    <mergeCell ref="P5:Q5"/>
    <mergeCell ref="M4:N4"/>
    <mergeCell ref="D5:F5"/>
    <mergeCell ref="G5:I5"/>
    <mergeCell ref="J5:L5"/>
    <mergeCell ref="M5:M6"/>
    <mergeCell ref="N5:N6"/>
  </mergeCells>
  <conditionalFormatting sqref="M7:N13">
    <cfRule type="cellIs" dxfId="13" priority="3" operator="between">
      <formula>0</formula>
      <formula>0.05</formula>
    </cfRule>
  </conditionalFormatting>
  <hyperlinks>
    <hyperlink ref="A1" location="Contents!A1" display="Contents" xr:uid="{E356B060-3574-4A91-A974-8602E35B3B7C}"/>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6A993-9B88-4458-9403-4E08B17473FE}">
  <sheetPr codeName="Sheet63"/>
  <dimension ref="A1:G42"/>
  <sheetViews>
    <sheetView workbookViewId="0"/>
  </sheetViews>
  <sheetFormatPr defaultColWidth="9.140625" defaultRowHeight="12.75" x14ac:dyDescent="0.2"/>
  <cols>
    <col min="1" max="2" width="9.140625" style="2"/>
    <col min="3" max="3" width="32.42578125" style="2" bestFit="1" customWidth="1"/>
    <col min="4" max="4" width="14.42578125" style="2" customWidth="1"/>
    <col min="5" max="7" width="14.7109375" style="2" customWidth="1"/>
    <col min="8" max="16384" width="9.140625" style="2"/>
  </cols>
  <sheetData>
    <row r="1" spans="1:7" x14ac:dyDescent="0.2">
      <c r="A1" s="3" t="s">
        <v>66</v>
      </c>
    </row>
    <row r="2" spans="1:7" x14ac:dyDescent="0.2">
      <c r="B2" s="4" t="s">
        <v>372</v>
      </c>
    </row>
    <row r="3" spans="1:7" x14ac:dyDescent="0.2">
      <c r="B3" s="2" t="s">
        <v>67</v>
      </c>
    </row>
    <row r="4" spans="1:7" x14ac:dyDescent="0.2">
      <c r="G4" s="144"/>
    </row>
    <row r="5" spans="1:7" ht="51" x14ac:dyDescent="0.2">
      <c r="C5" s="5"/>
      <c r="D5" s="10" t="s">
        <v>98</v>
      </c>
      <c r="E5" s="12" t="s">
        <v>99</v>
      </c>
      <c r="F5" s="11" t="s">
        <v>74</v>
      </c>
      <c r="G5" s="14" t="s">
        <v>313</v>
      </c>
    </row>
    <row r="6" spans="1:7" x14ac:dyDescent="0.2">
      <c r="C6" s="2" t="s">
        <v>266</v>
      </c>
      <c r="D6" s="362">
        <v>2021</v>
      </c>
      <c r="E6" s="423">
        <v>0.80423420667648315</v>
      </c>
      <c r="F6" s="252">
        <v>590</v>
      </c>
      <c r="G6" s="67"/>
    </row>
    <row r="7" spans="1:7" x14ac:dyDescent="0.2">
      <c r="C7" s="2" t="s">
        <v>266</v>
      </c>
      <c r="D7" s="362">
        <v>2022</v>
      </c>
      <c r="E7" s="424">
        <v>0.74463194608688354</v>
      </c>
      <c r="F7" s="253">
        <v>618</v>
      </c>
      <c r="G7" s="367"/>
    </row>
    <row r="8" spans="1:7" x14ac:dyDescent="0.2">
      <c r="C8" s="2" t="s">
        <v>266</v>
      </c>
      <c r="D8" s="362">
        <v>2023</v>
      </c>
      <c r="E8" s="424">
        <v>0.77375501394271851</v>
      </c>
      <c r="F8" s="253">
        <v>617</v>
      </c>
      <c r="G8" s="380">
        <v>0.25</v>
      </c>
    </row>
    <row r="9" spans="1:7" x14ac:dyDescent="0.2">
      <c r="C9" s="2" t="s">
        <v>266</v>
      </c>
      <c r="D9" s="362">
        <v>2024</v>
      </c>
      <c r="E9" s="424">
        <v>0.87711846828460693</v>
      </c>
      <c r="F9" s="253">
        <v>429</v>
      </c>
      <c r="G9" s="380">
        <v>0</v>
      </c>
    </row>
    <row r="10" spans="1:7" x14ac:dyDescent="0.2">
      <c r="C10" s="2" t="s">
        <v>94</v>
      </c>
      <c r="D10" s="362">
        <v>2021</v>
      </c>
      <c r="E10" s="424">
        <v>0.97353023290634155</v>
      </c>
      <c r="F10" s="253">
        <v>185</v>
      </c>
      <c r="G10" s="380"/>
    </row>
    <row r="11" spans="1:7" x14ac:dyDescent="0.2">
      <c r="C11" s="2" t="s">
        <v>94</v>
      </c>
      <c r="D11" s="362">
        <v>2022</v>
      </c>
      <c r="E11" s="424">
        <v>0.98021155595779419</v>
      </c>
      <c r="F11" s="253">
        <v>146</v>
      </c>
      <c r="G11" s="380"/>
    </row>
    <row r="12" spans="1:7" x14ac:dyDescent="0.2">
      <c r="C12" s="2" t="s">
        <v>94</v>
      </c>
      <c r="D12" s="362">
        <v>2023</v>
      </c>
      <c r="E12" s="424">
        <v>0.95773816108703613</v>
      </c>
      <c r="F12" s="253">
        <v>121</v>
      </c>
      <c r="G12" s="380">
        <v>0.30399999999999999</v>
      </c>
    </row>
    <row r="13" spans="1:7" x14ac:dyDescent="0.2">
      <c r="C13" s="2" t="s">
        <v>94</v>
      </c>
      <c r="D13" s="362">
        <v>2024</v>
      </c>
      <c r="E13" s="424">
        <v>0.98955875635147095</v>
      </c>
      <c r="F13" s="253">
        <v>79</v>
      </c>
      <c r="G13" s="380">
        <v>0.13800000000000001</v>
      </c>
    </row>
    <row r="14" spans="1:7" x14ac:dyDescent="0.2">
      <c r="C14" s="2" t="s">
        <v>68</v>
      </c>
      <c r="D14" s="362">
        <v>2021</v>
      </c>
      <c r="E14" s="424">
        <v>0.82532405853271484</v>
      </c>
      <c r="F14" s="253">
        <v>775</v>
      </c>
      <c r="G14" s="380"/>
    </row>
    <row r="15" spans="1:7" x14ac:dyDescent="0.2">
      <c r="C15" s="2" t="s">
        <v>68</v>
      </c>
      <c r="D15" s="362">
        <v>2022</v>
      </c>
      <c r="E15" s="424">
        <v>0.77752363681793213</v>
      </c>
      <c r="F15" s="253">
        <v>764</v>
      </c>
      <c r="G15" s="380"/>
    </row>
    <row r="16" spans="1:7" x14ac:dyDescent="0.2">
      <c r="C16" s="2" t="s">
        <v>68</v>
      </c>
      <c r="D16" s="362">
        <v>2023</v>
      </c>
      <c r="E16" s="424">
        <v>0.79680246114730835</v>
      </c>
      <c r="F16" s="253">
        <v>738</v>
      </c>
      <c r="G16" s="380">
        <v>0.39</v>
      </c>
    </row>
    <row r="17" spans="3:7" x14ac:dyDescent="0.2">
      <c r="C17" s="2" t="s">
        <v>68</v>
      </c>
      <c r="D17" s="362">
        <v>2024</v>
      </c>
      <c r="E17" s="424">
        <v>0.8915068507194519</v>
      </c>
      <c r="F17" s="253">
        <v>508</v>
      </c>
      <c r="G17" s="380">
        <v>0</v>
      </c>
    </row>
    <row r="18" spans="3:7" x14ac:dyDescent="0.2">
      <c r="C18" s="2" t="s">
        <v>95</v>
      </c>
      <c r="D18" s="362">
        <v>2021</v>
      </c>
      <c r="E18" s="424">
        <v>0.84588128328323364</v>
      </c>
      <c r="F18" s="253">
        <v>3483</v>
      </c>
      <c r="G18" s="380"/>
    </row>
    <row r="19" spans="3:7" x14ac:dyDescent="0.2">
      <c r="C19" s="2" t="s">
        <v>95</v>
      </c>
      <c r="D19" s="362">
        <v>2022</v>
      </c>
      <c r="E19" s="424">
        <v>0.84789496660232544</v>
      </c>
      <c r="F19" s="253">
        <v>4425</v>
      </c>
      <c r="G19" s="380"/>
    </row>
    <row r="20" spans="3:7" x14ac:dyDescent="0.2">
      <c r="C20" s="2" t="s">
        <v>95</v>
      </c>
      <c r="D20" s="362">
        <v>2023</v>
      </c>
      <c r="E20" s="424">
        <v>0.83638292551040649</v>
      </c>
      <c r="F20" s="253">
        <v>4040</v>
      </c>
      <c r="G20" s="380">
        <v>0.155</v>
      </c>
    </row>
    <row r="21" spans="3:7" x14ac:dyDescent="0.2">
      <c r="C21" s="2" t="s">
        <v>95</v>
      </c>
      <c r="D21" s="362">
        <v>2024</v>
      </c>
      <c r="E21" s="424">
        <v>0.96435254812240601</v>
      </c>
      <c r="F21" s="253">
        <v>3163</v>
      </c>
      <c r="G21" s="380">
        <v>0</v>
      </c>
    </row>
    <row r="22" spans="3:7" x14ac:dyDescent="0.2">
      <c r="C22" s="2" t="s">
        <v>96</v>
      </c>
      <c r="D22" s="362">
        <v>2021</v>
      </c>
      <c r="E22" s="424">
        <v>0.85952746868133545</v>
      </c>
      <c r="F22" s="253">
        <v>1762</v>
      </c>
      <c r="G22" s="380"/>
    </row>
    <row r="23" spans="3:7" x14ac:dyDescent="0.2">
      <c r="C23" s="2" t="s">
        <v>96</v>
      </c>
      <c r="D23" s="362">
        <v>2022</v>
      </c>
      <c r="E23" s="424">
        <v>0.86397606134414673</v>
      </c>
      <c r="F23" s="253">
        <v>2303</v>
      </c>
      <c r="G23" s="380"/>
    </row>
    <row r="24" spans="3:7" x14ac:dyDescent="0.2">
      <c r="C24" s="2" t="s">
        <v>96</v>
      </c>
      <c r="D24" s="362">
        <v>2023</v>
      </c>
      <c r="E24" s="424">
        <v>0.86705023050308228</v>
      </c>
      <c r="F24" s="253">
        <v>1986</v>
      </c>
      <c r="G24" s="380">
        <v>0.76900000000000002</v>
      </c>
    </row>
    <row r="25" spans="3:7" x14ac:dyDescent="0.2">
      <c r="C25" s="2" t="s">
        <v>96</v>
      </c>
      <c r="D25" s="362">
        <v>2024</v>
      </c>
      <c r="E25" s="424">
        <v>0.96390730142593384</v>
      </c>
      <c r="F25" s="253">
        <v>1411</v>
      </c>
      <c r="G25" s="380">
        <v>0</v>
      </c>
    </row>
    <row r="26" spans="3:7" x14ac:dyDescent="0.2">
      <c r="C26" s="2" t="s">
        <v>70</v>
      </c>
      <c r="D26" s="362">
        <v>2021</v>
      </c>
      <c r="E26" s="424">
        <v>0.85351192951202393</v>
      </c>
      <c r="F26" s="253">
        <v>5564</v>
      </c>
      <c r="G26" s="380"/>
    </row>
    <row r="27" spans="3:7" x14ac:dyDescent="0.2">
      <c r="C27" s="2" t="s">
        <v>70</v>
      </c>
      <c r="D27" s="362">
        <v>2022</v>
      </c>
      <c r="E27" s="424">
        <v>0.8549923300743103</v>
      </c>
      <c r="F27" s="253">
        <v>7097</v>
      </c>
      <c r="G27" s="380"/>
    </row>
    <row r="28" spans="3:7" x14ac:dyDescent="0.2">
      <c r="C28" s="2" t="s">
        <v>70</v>
      </c>
      <c r="D28" s="362">
        <v>2023</v>
      </c>
      <c r="E28" s="424">
        <v>0.84666234254837036</v>
      </c>
      <c r="F28" s="253">
        <v>6361</v>
      </c>
      <c r="G28" s="380">
        <v>0.184</v>
      </c>
    </row>
    <row r="29" spans="3:7" x14ac:dyDescent="0.2">
      <c r="C29" s="2" t="s">
        <v>70</v>
      </c>
      <c r="D29" s="362">
        <v>2024</v>
      </c>
      <c r="E29" s="424">
        <v>0.964866042137146</v>
      </c>
      <c r="F29" s="253">
        <v>4820</v>
      </c>
      <c r="G29" s="380">
        <v>0</v>
      </c>
    </row>
    <row r="30" spans="3:7" x14ac:dyDescent="0.2">
      <c r="C30" s="2" t="s">
        <v>108</v>
      </c>
      <c r="D30" s="362">
        <v>2021</v>
      </c>
      <c r="E30" s="424">
        <v>0.26442021131515503</v>
      </c>
      <c r="F30" s="253">
        <v>1163</v>
      </c>
      <c r="G30" s="380"/>
    </row>
    <row r="31" spans="3:7" x14ac:dyDescent="0.2">
      <c r="C31" s="2" t="s">
        <v>108</v>
      </c>
      <c r="D31" s="362">
        <v>2022</v>
      </c>
      <c r="E31" s="424">
        <v>0.25334003567695618</v>
      </c>
      <c r="F31" s="253">
        <v>4115</v>
      </c>
      <c r="G31" s="380"/>
    </row>
    <row r="32" spans="3:7" x14ac:dyDescent="0.2">
      <c r="C32" s="2" t="s">
        <v>108</v>
      </c>
      <c r="D32" s="362">
        <v>2023</v>
      </c>
      <c r="E32" s="424">
        <v>0.23522372543811801</v>
      </c>
      <c r="F32" s="253">
        <v>4025</v>
      </c>
      <c r="G32" s="380">
        <v>7.2000000000000008E-2</v>
      </c>
    </row>
    <row r="33" spans="3:7" x14ac:dyDescent="0.2">
      <c r="C33" s="2" t="s">
        <v>108</v>
      </c>
      <c r="D33" s="362">
        <v>2024</v>
      </c>
      <c r="E33" s="424">
        <v>0.78145575523376465</v>
      </c>
      <c r="F33" s="253">
        <v>3722</v>
      </c>
      <c r="G33" s="380">
        <v>0</v>
      </c>
    </row>
    <row r="35" spans="3:7" x14ac:dyDescent="0.2">
      <c r="C35" s="2" t="s">
        <v>319</v>
      </c>
    </row>
    <row r="36" spans="3:7" x14ac:dyDescent="0.2">
      <c r="C36" s="2" t="s">
        <v>320</v>
      </c>
    </row>
    <row r="37" spans="3:7" x14ac:dyDescent="0.2">
      <c r="C37" s="2" t="s">
        <v>283</v>
      </c>
    </row>
    <row r="39" spans="3:7" x14ac:dyDescent="0.2">
      <c r="C39" s="2" t="s">
        <v>75</v>
      </c>
    </row>
    <row r="40" spans="3:7" x14ac:dyDescent="0.2">
      <c r="C40" s="2" t="s">
        <v>388</v>
      </c>
    </row>
    <row r="41" spans="3:7" x14ac:dyDescent="0.2">
      <c r="C41" s="2" t="s">
        <v>605</v>
      </c>
    </row>
    <row r="42" spans="3:7" x14ac:dyDescent="0.2">
      <c r="C42" s="2" t="s">
        <v>602</v>
      </c>
    </row>
  </sheetData>
  <conditionalFormatting sqref="G6:G33">
    <cfRule type="cellIs" dxfId="12" priority="23" operator="between">
      <formula>0</formula>
      <formula>0.05</formula>
    </cfRule>
  </conditionalFormatting>
  <hyperlinks>
    <hyperlink ref="A1" location="Contents!A1" display="Contents" xr:uid="{00000000-0004-0000-3A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93159-A125-415D-A48D-FFEC882B5A10}">
  <sheetPr codeName="Sheet64"/>
  <dimension ref="A1:E23"/>
  <sheetViews>
    <sheetView workbookViewId="0"/>
  </sheetViews>
  <sheetFormatPr defaultColWidth="9.140625" defaultRowHeight="12.75" x14ac:dyDescent="0.2"/>
  <cols>
    <col min="1" max="2" width="9.140625" style="2"/>
    <col min="3" max="3" width="32.42578125" style="2" bestFit="1" customWidth="1"/>
    <col min="4" max="5" width="14.7109375" style="2" customWidth="1"/>
    <col min="6" max="16384" width="9.140625" style="2"/>
  </cols>
  <sheetData>
    <row r="1" spans="1:5" x14ac:dyDescent="0.2">
      <c r="A1" s="3" t="s">
        <v>66</v>
      </c>
    </row>
    <row r="2" spans="1:5" x14ac:dyDescent="0.2">
      <c r="B2" s="4" t="s">
        <v>663</v>
      </c>
    </row>
    <row r="3" spans="1:5" x14ac:dyDescent="0.2">
      <c r="B3" s="2" t="s">
        <v>67</v>
      </c>
    </row>
    <row r="5" spans="1:5" x14ac:dyDescent="0.2">
      <c r="C5" s="5"/>
      <c r="D5" s="110" t="s">
        <v>99</v>
      </c>
      <c r="E5" s="16" t="s">
        <v>74</v>
      </c>
    </row>
    <row r="6" spans="1:5" x14ac:dyDescent="0.2">
      <c r="C6" s="2" t="s">
        <v>266</v>
      </c>
      <c r="D6" s="593">
        <v>0.64109456539154053</v>
      </c>
      <c r="E6" s="96">
        <v>413</v>
      </c>
    </row>
    <row r="7" spans="1:5" x14ac:dyDescent="0.2">
      <c r="C7" s="2" t="s">
        <v>94</v>
      </c>
      <c r="D7" s="594">
        <v>0.75650370121002197</v>
      </c>
      <c r="E7" s="38">
        <v>76</v>
      </c>
    </row>
    <row r="8" spans="1:5" x14ac:dyDescent="0.2">
      <c r="C8" s="2" t="s">
        <v>68</v>
      </c>
      <c r="D8" s="594">
        <v>0.65576499700546265</v>
      </c>
      <c r="E8" s="38">
        <v>489</v>
      </c>
    </row>
    <row r="9" spans="1:5" x14ac:dyDescent="0.2">
      <c r="C9" s="2" t="s">
        <v>95</v>
      </c>
      <c r="D9" s="594">
        <v>0.67043805122375488</v>
      </c>
      <c r="E9" s="38">
        <v>3032</v>
      </c>
    </row>
    <row r="10" spans="1:5" x14ac:dyDescent="0.2">
      <c r="C10" s="2" t="s">
        <v>96</v>
      </c>
      <c r="D10" s="594">
        <v>0.67383038997650146</v>
      </c>
      <c r="E10" s="38">
        <v>1349</v>
      </c>
    </row>
    <row r="11" spans="1:5" x14ac:dyDescent="0.2">
      <c r="C11" s="2" t="s">
        <v>70</v>
      </c>
      <c r="D11" s="594">
        <v>0.67135459184646606</v>
      </c>
      <c r="E11" s="38">
        <v>4616</v>
      </c>
    </row>
    <row r="12" spans="1:5" x14ac:dyDescent="0.2">
      <c r="C12" s="2" t="s">
        <v>108</v>
      </c>
      <c r="D12" s="594">
        <v>0.63604104518890381</v>
      </c>
      <c r="E12" s="38">
        <v>3554</v>
      </c>
    </row>
    <row r="14" spans="1:5" x14ac:dyDescent="0.2">
      <c r="C14" s="2" t="s">
        <v>316</v>
      </c>
    </row>
    <row r="15" spans="1:5" x14ac:dyDescent="0.2">
      <c r="C15" s="2" t="s">
        <v>283</v>
      </c>
    </row>
    <row r="17" spans="3:3" x14ac:dyDescent="0.2">
      <c r="C17" s="2" t="s">
        <v>75</v>
      </c>
    </row>
    <row r="18" spans="3:3" x14ac:dyDescent="0.2">
      <c r="C18" s="2" t="s">
        <v>388</v>
      </c>
    </row>
    <row r="19" spans="3:3" x14ac:dyDescent="0.2">
      <c r="C19" s="2" t="s">
        <v>664</v>
      </c>
    </row>
    <row r="20" spans="3:3" x14ac:dyDescent="0.2">
      <c r="C20" s="2" t="s">
        <v>603</v>
      </c>
    </row>
    <row r="22" spans="3:3" x14ac:dyDescent="0.2">
      <c r="C22" s="155"/>
    </row>
    <row r="23" spans="3:3" x14ac:dyDescent="0.2">
      <c r="C23" s="155"/>
    </row>
  </sheetData>
  <hyperlinks>
    <hyperlink ref="A1" location="Contents!A1" display="Contents" xr:uid="{00000000-0004-0000-3B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F966A-BD49-42F7-AD84-EA027AB0020D}">
  <sheetPr codeName="Sheet66"/>
  <dimension ref="A1:I43"/>
  <sheetViews>
    <sheetView workbookViewId="0"/>
  </sheetViews>
  <sheetFormatPr defaultColWidth="9.140625" defaultRowHeight="12.75" x14ac:dyDescent="0.2"/>
  <cols>
    <col min="1" max="2" width="9.140625" style="2"/>
    <col min="3" max="3" width="32.42578125" style="2" bestFit="1" customWidth="1"/>
    <col min="4" max="4" width="12.140625" style="2" customWidth="1"/>
    <col min="5" max="7" width="14.7109375" style="2" customWidth="1"/>
    <col min="8" max="16384" width="9.140625" style="2"/>
  </cols>
  <sheetData>
    <row r="1" spans="1:9" x14ac:dyDescent="0.2">
      <c r="A1" s="3" t="s">
        <v>66</v>
      </c>
    </row>
    <row r="2" spans="1:9" x14ac:dyDescent="0.2">
      <c r="B2" s="4" t="s">
        <v>373</v>
      </c>
    </row>
    <row r="3" spans="1:9" x14ac:dyDescent="0.2">
      <c r="B3" s="2" t="s">
        <v>67</v>
      </c>
    </row>
    <row r="4" spans="1:9" x14ac:dyDescent="0.2">
      <c r="G4" s="144"/>
    </row>
    <row r="5" spans="1:9" ht="51" x14ac:dyDescent="0.2">
      <c r="C5" s="5"/>
      <c r="D5" s="10" t="s">
        <v>98</v>
      </c>
      <c r="E5" s="12" t="s">
        <v>99</v>
      </c>
      <c r="F5" s="11" t="s">
        <v>74</v>
      </c>
      <c r="G5" s="14" t="s">
        <v>313</v>
      </c>
    </row>
    <row r="6" spans="1:9" x14ac:dyDescent="0.2">
      <c r="C6" s="2" t="s">
        <v>266</v>
      </c>
      <c r="D6" s="362">
        <v>2021</v>
      </c>
      <c r="E6" s="425">
        <v>0.9130440354347229</v>
      </c>
      <c r="F6" s="252">
        <v>2340</v>
      </c>
      <c r="G6" s="67"/>
    </row>
    <row r="7" spans="1:9" x14ac:dyDescent="0.2">
      <c r="C7" s="2" t="s">
        <v>266</v>
      </c>
      <c r="D7" s="362">
        <v>2022</v>
      </c>
      <c r="E7" s="426">
        <v>0.91230648756027222</v>
      </c>
      <c r="F7" s="253">
        <v>2665</v>
      </c>
      <c r="G7" s="367"/>
    </row>
    <row r="8" spans="1:9" x14ac:dyDescent="0.2">
      <c r="C8" s="2" t="s">
        <v>266</v>
      </c>
      <c r="D8" s="362">
        <v>2023</v>
      </c>
      <c r="E8" s="426">
        <v>0.93061453104019165</v>
      </c>
      <c r="F8" s="253">
        <v>2484</v>
      </c>
      <c r="G8" s="380">
        <v>0.02</v>
      </c>
    </row>
    <row r="9" spans="1:9" x14ac:dyDescent="0.2">
      <c r="C9" s="2" t="s">
        <v>266</v>
      </c>
      <c r="D9" s="362">
        <v>2024</v>
      </c>
      <c r="E9" s="426">
        <v>0.90850841999053955</v>
      </c>
      <c r="F9" s="253">
        <v>1658</v>
      </c>
      <c r="G9" s="380">
        <v>1.4E-2</v>
      </c>
      <c r="I9" s="326"/>
    </row>
    <row r="10" spans="1:9" x14ac:dyDescent="0.2">
      <c r="C10" s="2" t="s">
        <v>94</v>
      </c>
      <c r="D10" s="362">
        <v>2021</v>
      </c>
      <c r="E10" s="426">
        <v>0.99528980255126953</v>
      </c>
      <c r="F10" s="253">
        <v>226</v>
      </c>
      <c r="G10" s="380"/>
      <c r="I10" s="155"/>
    </row>
    <row r="11" spans="1:9" x14ac:dyDescent="0.2">
      <c r="C11" s="2" t="s">
        <v>94</v>
      </c>
      <c r="D11" s="362">
        <v>2022</v>
      </c>
      <c r="E11" s="426">
        <v>0.99487322568893433</v>
      </c>
      <c r="F11" s="253">
        <v>173</v>
      </c>
      <c r="G11" s="380"/>
      <c r="I11" s="155"/>
    </row>
    <row r="12" spans="1:9" x14ac:dyDescent="0.2">
      <c r="C12" s="2" t="s">
        <v>94</v>
      </c>
      <c r="D12" s="362">
        <v>2023</v>
      </c>
      <c r="E12" s="426">
        <v>0.97729712724685669</v>
      </c>
      <c r="F12" s="253">
        <v>139</v>
      </c>
      <c r="G12" s="380">
        <v>0.21</v>
      </c>
      <c r="I12" s="155"/>
    </row>
    <row r="13" spans="1:9" x14ac:dyDescent="0.2">
      <c r="C13" s="2" t="s">
        <v>94</v>
      </c>
      <c r="D13" s="362">
        <v>2024</v>
      </c>
      <c r="E13" s="426">
        <v>0.99088454246520996</v>
      </c>
      <c r="F13" s="253">
        <v>92</v>
      </c>
      <c r="G13" s="380">
        <v>0.39400000000000002</v>
      </c>
      <c r="I13" s="155"/>
    </row>
    <row r="14" spans="1:9" x14ac:dyDescent="0.2">
      <c r="C14" s="2" t="s">
        <v>68</v>
      </c>
      <c r="D14" s="362">
        <v>2021</v>
      </c>
      <c r="E14" s="426">
        <v>0.91641443967819214</v>
      </c>
      <c r="F14" s="253">
        <v>2566</v>
      </c>
      <c r="G14" s="380"/>
      <c r="I14" s="155"/>
    </row>
    <row r="15" spans="1:9" x14ac:dyDescent="0.2">
      <c r="C15" s="2" t="s">
        <v>68</v>
      </c>
      <c r="D15" s="362">
        <v>2022</v>
      </c>
      <c r="E15" s="426">
        <v>0.91564607620239258</v>
      </c>
      <c r="F15" s="253">
        <v>2838</v>
      </c>
      <c r="G15" s="380"/>
    </row>
    <row r="16" spans="1:9" x14ac:dyDescent="0.2">
      <c r="C16" s="2" t="s">
        <v>68</v>
      </c>
      <c r="D16" s="362">
        <v>2023</v>
      </c>
      <c r="E16" s="426">
        <v>0.93245863914489746</v>
      </c>
      <c r="F16" s="253">
        <v>2623</v>
      </c>
      <c r="G16" s="380">
        <v>2.7E-2</v>
      </c>
    </row>
    <row r="17" spans="3:7" x14ac:dyDescent="0.2">
      <c r="C17" s="2" t="s">
        <v>68</v>
      </c>
      <c r="D17" s="362">
        <v>2024</v>
      </c>
      <c r="E17" s="426">
        <v>0.91195988655090332</v>
      </c>
      <c r="F17" s="253">
        <v>1750</v>
      </c>
      <c r="G17" s="380">
        <v>1.7999999999999999E-2</v>
      </c>
    </row>
    <row r="18" spans="3:7" x14ac:dyDescent="0.2">
      <c r="C18" s="2" t="s">
        <v>95</v>
      </c>
      <c r="D18" s="362">
        <v>2021</v>
      </c>
      <c r="E18" s="426">
        <v>0.95177692174911499</v>
      </c>
      <c r="F18" s="253">
        <v>3640</v>
      </c>
      <c r="G18" s="380"/>
    </row>
    <row r="19" spans="3:7" x14ac:dyDescent="0.2">
      <c r="C19" s="2" t="s">
        <v>95</v>
      </c>
      <c r="D19" s="362">
        <v>2022</v>
      </c>
      <c r="E19" s="426">
        <v>0.95631474256515503</v>
      </c>
      <c r="F19" s="253">
        <v>4612</v>
      </c>
      <c r="G19" s="380"/>
    </row>
    <row r="20" spans="3:7" x14ac:dyDescent="0.2">
      <c r="C20" s="2" t="s">
        <v>95</v>
      </c>
      <c r="D20" s="362">
        <v>2023</v>
      </c>
      <c r="E20" s="426">
        <v>0.95208138227462769</v>
      </c>
      <c r="F20" s="253">
        <v>4195</v>
      </c>
      <c r="G20" s="380">
        <v>0.35499999999999998</v>
      </c>
    </row>
    <row r="21" spans="3:7" x14ac:dyDescent="0.2">
      <c r="C21" s="2" t="s">
        <v>95</v>
      </c>
      <c r="D21" s="362">
        <v>2024</v>
      </c>
      <c r="E21" s="426">
        <v>0.96335315704345703</v>
      </c>
      <c r="F21" s="253">
        <v>3138</v>
      </c>
      <c r="G21" s="380">
        <v>0.02</v>
      </c>
    </row>
    <row r="22" spans="3:7" x14ac:dyDescent="0.2">
      <c r="C22" s="2" t="s">
        <v>96</v>
      </c>
      <c r="D22" s="362">
        <v>2021</v>
      </c>
      <c r="E22" s="426">
        <v>0.96144950389862061</v>
      </c>
      <c r="F22" s="253">
        <v>1922</v>
      </c>
      <c r="G22" s="380"/>
    </row>
    <row r="23" spans="3:7" x14ac:dyDescent="0.2">
      <c r="C23" s="2" t="s">
        <v>96</v>
      </c>
      <c r="D23" s="362">
        <v>2022</v>
      </c>
      <c r="E23" s="426">
        <v>0.9724234938621521</v>
      </c>
      <c r="F23" s="253">
        <v>2478</v>
      </c>
      <c r="G23" s="380"/>
    </row>
    <row r="24" spans="3:7" x14ac:dyDescent="0.2">
      <c r="C24" s="2" t="s">
        <v>96</v>
      </c>
      <c r="D24" s="362">
        <v>2023</v>
      </c>
      <c r="E24" s="426">
        <v>0.97279262542724609</v>
      </c>
      <c r="F24" s="253">
        <v>2134</v>
      </c>
      <c r="G24" s="380">
        <v>0.94100000000000006</v>
      </c>
    </row>
    <row r="25" spans="3:7" x14ac:dyDescent="0.2">
      <c r="C25" s="2" t="s">
        <v>96</v>
      </c>
      <c r="D25" s="362">
        <v>2024</v>
      </c>
      <c r="E25" s="426">
        <v>0.97791552543640137</v>
      </c>
      <c r="F25" s="253">
        <v>1485</v>
      </c>
      <c r="G25" s="380">
        <v>0.34</v>
      </c>
    </row>
    <row r="26" spans="3:7" x14ac:dyDescent="0.2">
      <c r="C26" s="2" t="s">
        <v>70</v>
      </c>
      <c r="D26" s="362">
        <v>2021</v>
      </c>
      <c r="E26" s="426">
        <v>0.95434415340423584</v>
      </c>
      <c r="F26" s="253">
        <v>5911</v>
      </c>
      <c r="G26" s="380"/>
    </row>
    <row r="27" spans="3:7" x14ac:dyDescent="0.2">
      <c r="C27" s="2" t="s">
        <v>70</v>
      </c>
      <c r="D27" s="362">
        <v>2022</v>
      </c>
      <c r="E27" s="426">
        <v>0.96082955598831177</v>
      </c>
      <c r="F27" s="253">
        <v>7486</v>
      </c>
      <c r="G27" s="380"/>
    </row>
    <row r="28" spans="3:7" x14ac:dyDescent="0.2">
      <c r="C28" s="2" t="s">
        <v>70</v>
      </c>
      <c r="D28" s="362">
        <v>2023</v>
      </c>
      <c r="E28" s="426">
        <v>0.95793122053146362</v>
      </c>
      <c r="F28" s="253">
        <v>6680</v>
      </c>
      <c r="G28" s="380">
        <v>0.39700000000000002</v>
      </c>
    </row>
    <row r="29" spans="3:7" x14ac:dyDescent="0.2">
      <c r="C29" s="2" t="s">
        <v>70</v>
      </c>
      <c r="D29" s="362">
        <v>2024</v>
      </c>
      <c r="E29" s="426">
        <v>0.96731346845626831</v>
      </c>
      <c r="F29" s="253">
        <v>4880</v>
      </c>
      <c r="G29" s="380">
        <v>0.01</v>
      </c>
    </row>
    <row r="30" spans="3:7" x14ac:dyDescent="0.2">
      <c r="C30" s="2" t="s">
        <v>108</v>
      </c>
      <c r="D30" s="362">
        <v>2021</v>
      </c>
      <c r="E30" s="426">
        <v>0.59391409158706665</v>
      </c>
      <c r="F30" s="253">
        <v>1295</v>
      </c>
      <c r="G30" s="380"/>
    </row>
    <row r="31" spans="3:7" x14ac:dyDescent="0.2">
      <c r="C31" s="2" t="s">
        <v>108</v>
      </c>
      <c r="D31" s="362">
        <v>2022</v>
      </c>
      <c r="E31" s="426">
        <v>0.5968928337097168</v>
      </c>
      <c r="F31" s="253">
        <v>4292</v>
      </c>
      <c r="G31" s="380"/>
    </row>
    <row r="32" spans="3:7" x14ac:dyDescent="0.2">
      <c r="C32" s="2" t="s">
        <v>108</v>
      </c>
      <c r="D32" s="362">
        <v>2023</v>
      </c>
      <c r="E32" s="426">
        <v>0.62111157178878784</v>
      </c>
      <c r="F32" s="253">
        <v>4204</v>
      </c>
      <c r="G32" s="380">
        <v>3.3000000000000002E-2</v>
      </c>
    </row>
    <row r="33" spans="3:7" x14ac:dyDescent="0.2">
      <c r="C33" s="2" t="s">
        <v>108</v>
      </c>
      <c r="D33" s="362">
        <v>2024</v>
      </c>
      <c r="E33" s="426">
        <v>0.62710040807723999</v>
      </c>
      <c r="F33" s="253">
        <v>3776</v>
      </c>
      <c r="G33" s="380">
        <v>0.60599999999999998</v>
      </c>
    </row>
    <row r="35" spans="3:7" x14ac:dyDescent="0.2">
      <c r="C35" s="2" t="s">
        <v>317</v>
      </c>
    </row>
    <row r="36" spans="3:7" x14ac:dyDescent="0.2">
      <c r="C36" s="2" t="s">
        <v>318</v>
      </c>
    </row>
    <row r="37" spans="3:7" x14ac:dyDescent="0.2">
      <c r="C37" s="2" t="s">
        <v>606</v>
      </c>
    </row>
    <row r="39" spans="3:7" x14ac:dyDescent="0.2">
      <c r="C39" s="2" t="s">
        <v>75</v>
      </c>
    </row>
    <row r="40" spans="3:7" x14ac:dyDescent="0.2">
      <c r="C40" s="2" t="s">
        <v>388</v>
      </c>
    </row>
    <row r="41" spans="3:7" x14ac:dyDescent="0.2">
      <c r="C41" s="2" t="s">
        <v>604</v>
      </c>
    </row>
    <row r="42" spans="3:7" x14ac:dyDescent="0.2">
      <c r="C42" s="115"/>
    </row>
    <row r="43" spans="3:7" x14ac:dyDescent="0.2">
      <c r="C43" s="255"/>
    </row>
  </sheetData>
  <conditionalFormatting sqref="G6:G33">
    <cfRule type="cellIs" dxfId="11" priority="21" operator="between">
      <formula>0</formula>
      <formula>0.05</formula>
    </cfRule>
  </conditionalFormatting>
  <hyperlinks>
    <hyperlink ref="A1" location="Contents!A1" display="Contents" xr:uid="{00000000-0004-0000-3D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8554D-FE87-4347-B00D-B10F0E53F542}">
  <sheetPr codeName="Sheet69"/>
  <dimension ref="A1:G43"/>
  <sheetViews>
    <sheetView workbookViewId="0"/>
  </sheetViews>
  <sheetFormatPr defaultColWidth="9.140625" defaultRowHeight="12.75" x14ac:dyDescent="0.2"/>
  <cols>
    <col min="1" max="1" width="9" style="2" customWidth="1"/>
    <col min="2" max="2" width="9.140625" style="2"/>
    <col min="3" max="3" width="32.42578125" style="2" bestFit="1" customWidth="1"/>
    <col min="4" max="4" width="12.85546875" style="2" customWidth="1"/>
    <col min="5" max="6" width="14.7109375" style="2" customWidth="1"/>
    <col min="7" max="7" width="18.42578125" style="2" customWidth="1"/>
    <col min="8" max="16384" width="9.140625" style="2"/>
  </cols>
  <sheetData>
    <row r="1" spans="1:7" x14ac:dyDescent="0.2">
      <c r="A1" s="3" t="s">
        <v>66</v>
      </c>
    </row>
    <row r="2" spans="1:7" x14ac:dyDescent="0.2">
      <c r="B2" s="4" t="s">
        <v>371</v>
      </c>
    </row>
    <row r="3" spans="1:7" x14ac:dyDescent="0.2">
      <c r="B3" s="2" t="s">
        <v>67</v>
      </c>
    </row>
    <row r="4" spans="1:7" x14ac:dyDescent="0.2">
      <c r="G4" s="144"/>
    </row>
    <row r="5" spans="1:7" ht="38.25" x14ac:dyDescent="0.2">
      <c r="C5" s="5"/>
      <c r="D5" s="10" t="s">
        <v>98</v>
      </c>
      <c r="E5" s="12" t="s">
        <v>99</v>
      </c>
      <c r="F5" s="11" t="s">
        <v>74</v>
      </c>
      <c r="G5" s="14" t="s">
        <v>313</v>
      </c>
    </row>
    <row r="6" spans="1:7" x14ac:dyDescent="0.2">
      <c r="C6" s="2" t="s">
        <v>266</v>
      </c>
      <c r="D6" s="362">
        <v>2021</v>
      </c>
      <c r="E6" s="427">
        <v>0.72263056039810181</v>
      </c>
      <c r="F6" s="96">
        <v>2335</v>
      </c>
      <c r="G6" s="96"/>
    </row>
    <row r="7" spans="1:7" x14ac:dyDescent="0.2">
      <c r="C7" s="2" t="s">
        <v>266</v>
      </c>
      <c r="D7" s="362">
        <v>2022</v>
      </c>
      <c r="E7" s="428">
        <v>0.7340884804725647</v>
      </c>
      <c r="F7" s="38">
        <v>2666</v>
      </c>
      <c r="G7" s="38"/>
    </row>
    <row r="8" spans="1:7" x14ac:dyDescent="0.2">
      <c r="C8" s="2" t="s">
        <v>266</v>
      </c>
      <c r="D8" s="362">
        <v>2023</v>
      </c>
      <c r="E8" s="428">
        <v>0.78666388988494873</v>
      </c>
      <c r="F8" s="38">
        <v>2473</v>
      </c>
      <c r="G8" s="126">
        <v>0</v>
      </c>
    </row>
    <row r="9" spans="1:7" x14ac:dyDescent="0.2">
      <c r="C9" s="2" t="s">
        <v>266</v>
      </c>
      <c r="D9" s="362">
        <v>2024</v>
      </c>
      <c r="E9" s="428">
        <v>0.81449759006500244</v>
      </c>
      <c r="F9" s="38">
        <v>1652</v>
      </c>
      <c r="G9" s="126">
        <v>0.03</v>
      </c>
    </row>
    <row r="10" spans="1:7" x14ac:dyDescent="0.2">
      <c r="C10" s="2" t="s">
        <v>94</v>
      </c>
      <c r="D10" s="362">
        <v>2021</v>
      </c>
      <c r="E10" s="428">
        <v>0.98125523328781128</v>
      </c>
      <c r="F10" s="38">
        <v>226</v>
      </c>
      <c r="G10" s="126"/>
    </row>
    <row r="11" spans="1:7" x14ac:dyDescent="0.2">
      <c r="C11" s="2" t="s">
        <v>94</v>
      </c>
      <c r="D11" s="362">
        <v>2022</v>
      </c>
      <c r="E11" s="428">
        <v>0.98357844352722168</v>
      </c>
      <c r="F11" s="38">
        <v>173</v>
      </c>
      <c r="G11" s="126"/>
    </row>
    <row r="12" spans="1:7" x14ac:dyDescent="0.2">
      <c r="C12" s="2" t="s">
        <v>94</v>
      </c>
      <c r="D12" s="362">
        <v>2023</v>
      </c>
      <c r="E12" s="428">
        <v>0.97182667255401611</v>
      </c>
      <c r="F12" s="38">
        <v>140</v>
      </c>
      <c r="G12" s="126">
        <v>0.48799999999999999</v>
      </c>
    </row>
    <row r="13" spans="1:7" x14ac:dyDescent="0.2">
      <c r="C13" s="2" t="s">
        <v>94</v>
      </c>
      <c r="D13" s="362">
        <v>2024</v>
      </c>
      <c r="E13" s="428">
        <v>0.97861188650131226</v>
      </c>
      <c r="F13" s="38">
        <v>92</v>
      </c>
      <c r="G13" s="126">
        <v>0.74299999999999999</v>
      </c>
    </row>
    <row r="14" spans="1:7" x14ac:dyDescent="0.2">
      <c r="C14" s="2" t="s">
        <v>68</v>
      </c>
      <c r="D14" s="362">
        <v>2021</v>
      </c>
      <c r="E14" s="428">
        <v>0.73324626684188843</v>
      </c>
      <c r="F14" s="38">
        <v>2561</v>
      </c>
      <c r="G14" s="126"/>
    </row>
    <row r="15" spans="1:7" x14ac:dyDescent="0.2">
      <c r="C15" s="2" t="s">
        <v>68</v>
      </c>
      <c r="D15" s="362">
        <v>2022</v>
      </c>
      <c r="E15" s="428">
        <v>0.74417012929916382</v>
      </c>
      <c r="F15" s="38">
        <v>2839</v>
      </c>
      <c r="G15" s="126"/>
    </row>
    <row r="16" spans="1:7" x14ac:dyDescent="0.2">
      <c r="C16" s="2" t="s">
        <v>68</v>
      </c>
      <c r="D16" s="362">
        <v>2023</v>
      </c>
      <c r="E16" s="428">
        <v>0.79405701160430908</v>
      </c>
      <c r="F16" s="38">
        <v>2613</v>
      </c>
      <c r="G16" s="126">
        <v>0</v>
      </c>
    </row>
    <row r="17" spans="3:7" x14ac:dyDescent="0.2">
      <c r="C17" s="2" t="s">
        <v>68</v>
      </c>
      <c r="D17" s="362">
        <v>2024</v>
      </c>
      <c r="E17" s="428">
        <v>0.8213958740234375</v>
      </c>
      <c r="F17" s="38">
        <v>1744</v>
      </c>
      <c r="G17" s="126">
        <v>2.7E-2</v>
      </c>
    </row>
    <row r="18" spans="3:7" x14ac:dyDescent="0.2">
      <c r="C18" s="2" t="s">
        <v>95</v>
      </c>
      <c r="D18" s="362">
        <v>2021</v>
      </c>
      <c r="E18" s="428">
        <v>0.91042327880859375</v>
      </c>
      <c r="F18" s="38">
        <v>3641</v>
      </c>
      <c r="G18" s="126"/>
    </row>
    <row r="19" spans="3:7" x14ac:dyDescent="0.2">
      <c r="C19" s="2" t="s">
        <v>95</v>
      </c>
      <c r="D19" s="362">
        <v>2022</v>
      </c>
      <c r="E19" s="428">
        <v>0.92944777011871338</v>
      </c>
      <c r="F19" s="38">
        <v>4604</v>
      </c>
      <c r="G19" s="126"/>
    </row>
    <row r="20" spans="3:7" x14ac:dyDescent="0.2">
      <c r="C20" s="2" t="s">
        <v>95</v>
      </c>
      <c r="D20" s="362">
        <v>2023</v>
      </c>
      <c r="E20" s="428">
        <v>0.93374592065811157</v>
      </c>
      <c r="F20" s="38">
        <v>4187</v>
      </c>
      <c r="G20" s="126">
        <v>0.439</v>
      </c>
    </row>
    <row r="21" spans="3:7" x14ac:dyDescent="0.2">
      <c r="C21" s="2" t="s">
        <v>95</v>
      </c>
      <c r="D21" s="362">
        <v>2024</v>
      </c>
      <c r="E21" s="428">
        <v>0.95591849088668823</v>
      </c>
      <c r="F21" s="38">
        <v>3111</v>
      </c>
      <c r="G21" s="126">
        <v>0</v>
      </c>
    </row>
    <row r="22" spans="3:7" x14ac:dyDescent="0.2">
      <c r="C22" s="2" t="s">
        <v>96</v>
      </c>
      <c r="D22" s="362">
        <v>2021</v>
      </c>
      <c r="E22" s="428">
        <v>0.88152652978897095</v>
      </c>
      <c r="F22" s="38">
        <v>1920</v>
      </c>
      <c r="G22" s="126"/>
    </row>
    <row r="23" spans="3:7" x14ac:dyDescent="0.2">
      <c r="C23" s="2" t="s">
        <v>96</v>
      </c>
      <c r="D23" s="362">
        <v>2022</v>
      </c>
      <c r="E23" s="428">
        <v>0.9151146411895752</v>
      </c>
      <c r="F23" s="38">
        <v>2477</v>
      </c>
      <c r="G23" s="126"/>
    </row>
    <row r="24" spans="3:7" x14ac:dyDescent="0.2">
      <c r="C24" s="2" t="s">
        <v>96</v>
      </c>
      <c r="D24" s="362">
        <v>2023</v>
      </c>
      <c r="E24" s="428">
        <v>0.93042945861816406</v>
      </c>
      <c r="F24" s="38">
        <v>2133</v>
      </c>
      <c r="G24" s="126">
        <v>5.7000000000000002E-2</v>
      </c>
    </row>
    <row r="25" spans="3:7" x14ac:dyDescent="0.2">
      <c r="C25" s="2" t="s">
        <v>96</v>
      </c>
      <c r="D25" s="362">
        <v>2024</v>
      </c>
      <c r="E25" s="428">
        <v>0.93197828531265259</v>
      </c>
      <c r="F25" s="38">
        <v>1478</v>
      </c>
      <c r="G25" s="126">
        <v>0.86099999999999999</v>
      </c>
    </row>
    <row r="26" spans="3:7" x14ac:dyDescent="0.2">
      <c r="C26" s="2" t="s">
        <v>70</v>
      </c>
      <c r="D26" s="362">
        <v>2021</v>
      </c>
      <c r="E26" s="428">
        <v>0.90111678838729858</v>
      </c>
      <c r="F26" s="38">
        <v>5908</v>
      </c>
      <c r="G26" s="126"/>
    </row>
    <row r="27" spans="3:7" x14ac:dyDescent="0.2">
      <c r="C27" s="2" t="s">
        <v>70</v>
      </c>
      <c r="D27" s="362">
        <v>2022</v>
      </c>
      <c r="E27" s="428">
        <v>0.92203694581985474</v>
      </c>
      <c r="F27" s="38">
        <v>7476</v>
      </c>
      <c r="G27" s="126"/>
    </row>
    <row r="28" spans="3:7" x14ac:dyDescent="0.2">
      <c r="C28" s="2" t="s">
        <v>70</v>
      </c>
      <c r="D28" s="362">
        <v>2023</v>
      </c>
      <c r="E28" s="428">
        <v>0.92976462841033936</v>
      </c>
      <c r="F28" s="38">
        <v>6672</v>
      </c>
      <c r="G28" s="126">
        <v>8.7999999999999995E-2</v>
      </c>
    </row>
    <row r="29" spans="3:7" x14ac:dyDescent="0.2">
      <c r="C29" s="2" t="s">
        <v>70</v>
      </c>
      <c r="D29" s="362">
        <v>2024</v>
      </c>
      <c r="E29" s="428">
        <v>0.94524478912353516</v>
      </c>
      <c r="F29" s="38">
        <v>4841</v>
      </c>
      <c r="G29" s="126">
        <v>1E-3</v>
      </c>
    </row>
    <row r="30" spans="3:7" x14ac:dyDescent="0.2">
      <c r="C30" s="2" t="s">
        <v>108</v>
      </c>
      <c r="D30" s="362">
        <v>2021</v>
      </c>
      <c r="E30" s="428">
        <v>0.69309169054031372</v>
      </c>
      <c r="F30" s="38">
        <v>1294</v>
      </c>
      <c r="G30" s="126"/>
    </row>
    <row r="31" spans="3:7" x14ac:dyDescent="0.2">
      <c r="C31" s="2" t="s">
        <v>108</v>
      </c>
      <c r="D31" s="362">
        <v>2022</v>
      </c>
      <c r="E31" s="428">
        <v>0.69833731651306152</v>
      </c>
      <c r="F31" s="38">
        <v>4309</v>
      </c>
      <c r="G31" s="126"/>
    </row>
    <row r="32" spans="3:7" x14ac:dyDescent="0.2">
      <c r="C32" s="2" t="s">
        <v>108</v>
      </c>
      <c r="D32" s="362">
        <v>2023</v>
      </c>
      <c r="E32" s="428">
        <v>0.71759945154190063</v>
      </c>
      <c r="F32" s="253">
        <v>4234</v>
      </c>
      <c r="G32" s="380">
        <v>7.0000000000000007E-2</v>
      </c>
    </row>
    <row r="33" spans="3:7" x14ac:dyDescent="0.2">
      <c r="C33" s="2" t="s">
        <v>108</v>
      </c>
      <c r="D33" s="362">
        <v>2024</v>
      </c>
      <c r="E33" s="428">
        <v>0.70325303077697754</v>
      </c>
      <c r="F33" s="38">
        <v>3782</v>
      </c>
      <c r="G33" s="21">
        <v>0.189</v>
      </c>
    </row>
    <row r="35" spans="3:7" x14ac:dyDescent="0.2">
      <c r="C35" s="2" t="s">
        <v>321</v>
      </c>
    </row>
    <row r="36" spans="3:7" x14ac:dyDescent="0.2">
      <c r="C36" s="2" t="s">
        <v>322</v>
      </c>
    </row>
    <row r="37" spans="3:7" x14ac:dyDescent="0.2">
      <c r="C37" s="2" t="s">
        <v>606</v>
      </c>
    </row>
    <row r="39" spans="3:7" x14ac:dyDescent="0.2">
      <c r="C39" s="2" t="s">
        <v>75</v>
      </c>
    </row>
    <row r="40" spans="3:7" x14ac:dyDescent="0.2">
      <c r="C40" s="2" t="s">
        <v>388</v>
      </c>
    </row>
    <row r="41" spans="3:7" x14ac:dyDescent="0.2">
      <c r="C41" s="2" t="s">
        <v>665</v>
      </c>
    </row>
    <row r="43" spans="3:7" x14ac:dyDescent="0.2">
      <c r="C43" s="255"/>
    </row>
  </sheetData>
  <conditionalFormatting sqref="G6:G33">
    <cfRule type="cellIs" dxfId="10" priority="21" operator="between">
      <formula>0</formula>
      <formula>0.05</formula>
    </cfRule>
  </conditionalFormatting>
  <hyperlinks>
    <hyperlink ref="A1" location="Contents!A1" display="Contents" xr:uid="{00000000-0004-0000-4000-000000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C07E8-047F-411B-A460-AF030F05EE27}">
  <sheetPr codeName="Sheet72"/>
  <dimension ref="A1:HH119"/>
  <sheetViews>
    <sheetView workbookViewId="0"/>
  </sheetViews>
  <sheetFormatPr defaultColWidth="9.140625" defaultRowHeight="12.75" x14ac:dyDescent="0.2"/>
  <cols>
    <col min="1" max="2" width="9.140625" style="2"/>
    <col min="3" max="3" width="32.42578125" style="2" bestFit="1" customWidth="1"/>
    <col min="4" max="12" width="14.7109375" style="2" customWidth="1"/>
    <col min="13" max="16384" width="9.140625" style="2"/>
  </cols>
  <sheetData>
    <row r="1" spans="1:215" x14ac:dyDescent="0.2">
      <c r="A1" s="3" t="s">
        <v>66</v>
      </c>
    </row>
    <row r="2" spans="1:215" x14ac:dyDescent="0.2">
      <c r="B2" s="4" t="s">
        <v>374</v>
      </c>
    </row>
    <row r="3" spans="1:215" x14ac:dyDescent="0.2">
      <c r="B3" s="2" t="s">
        <v>67</v>
      </c>
    </row>
    <row r="4" spans="1:215" x14ac:dyDescent="0.2">
      <c r="D4" s="731" t="s">
        <v>237</v>
      </c>
      <c r="E4" s="776"/>
      <c r="F4" s="776"/>
      <c r="G4" s="731" t="s">
        <v>238</v>
      </c>
      <c r="H4" s="776"/>
      <c r="I4" s="776"/>
      <c r="J4" s="731" t="s">
        <v>239</v>
      </c>
      <c r="K4" s="776"/>
      <c r="L4" s="776"/>
    </row>
    <row r="5" spans="1:215" ht="63.75" x14ac:dyDescent="0.2">
      <c r="C5" s="5"/>
      <c r="D5" s="16" t="s">
        <v>240</v>
      </c>
      <c r="E5" s="133" t="s">
        <v>241</v>
      </c>
      <c r="F5" s="134" t="s">
        <v>74</v>
      </c>
      <c r="G5" s="16" t="s">
        <v>240</v>
      </c>
      <c r="H5" s="133" t="s">
        <v>241</v>
      </c>
      <c r="I5" s="134" t="s">
        <v>74</v>
      </c>
      <c r="J5" s="16" t="s">
        <v>240</v>
      </c>
      <c r="K5" s="133" t="s">
        <v>241</v>
      </c>
      <c r="L5" s="134" t="s">
        <v>74</v>
      </c>
      <c r="M5" s="171"/>
    </row>
    <row r="6" spans="1:215" ht="15" x14ac:dyDescent="0.25">
      <c r="C6" s="2" t="s">
        <v>266</v>
      </c>
      <c r="D6" s="417">
        <v>8.736913651227951E-2</v>
      </c>
      <c r="E6" s="411">
        <v>0.91263085603713989</v>
      </c>
      <c r="F6" s="67">
        <v>341</v>
      </c>
      <c r="G6" s="419">
        <v>2.7593629434704781E-2</v>
      </c>
      <c r="H6" s="412">
        <v>0.97240638732910156</v>
      </c>
      <c r="I6" s="67">
        <v>1330</v>
      </c>
      <c r="J6" s="421">
        <v>3.3084716647863388E-2</v>
      </c>
      <c r="K6" s="413">
        <v>0.9669153094291687</v>
      </c>
      <c r="L6" s="67">
        <v>1187</v>
      </c>
      <c r="M6" s="205"/>
      <c r="R6" s="1"/>
      <c r="AD6" s="1"/>
      <c r="AR6" s="1"/>
      <c r="AT6" s="1"/>
      <c r="AV6" s="1"/>
      <c r="AX6" s="1"/>
      <c r="AZ6" s="1"/>
      <c r="BB6" s="1"/>
      <c r="BK6" s="1"/>
      <c r="BT6" s="1"/>
      <c r="CE6" s="1"/>
      <c r="CN6" s="1"/>
      <c r="CP6" s="1"/>
      <c r="CR6" s="1"/>
      <c r="CS6" s="1"/>
      <c r="CT6" s="1"/>
      <c r="CU6" s="1"/>
      <c r="CV6" s="1"/>
      <c r="DB6" s="1"/>
      <c r="DC6" s="1"/>
      <c r="DD6" s="1"/>
      <c r="DE6" s="1"/>
      <c r="DF6" s="1"/>
      <c r="DO6" s="1"/>
      <c r="DQ6" s="1"/>
      <c r="DS6" s="1"/>
      <c r="DT6" s="1"/>
      <c r="DV6" s="1"/>
      <c r="DX6" s="1"/>
      <c r="DY6" s="1"/>
      <c r="EA6" s="1"/>
      <c r="EC6" s="1"/>
      <c r="ED6" s="1"/>
      <c r="EF6" s="1"/>
      <c r="EH6" s="1"/>
      <c r="EJ6" s="1"/>
      <c r="EK6" s="1"/>
      <c r="EM6" s="1"/>
      <c r="EO6" s="1"/>
      <c r="EQ6" s="1"/>
      <c r="ER6" s="1"/>
      <c r="ET6" s="1"/>
      <c r="EV6" s="1"/>
      <c r="EY6" s="1"/>
      <c r="FA6" s="1"/>
      <c r="FC6" s="1"/>
      <c r="FE6" s="1"/>
      <c r="FM6" s="1"/>
      <c r="FO6" s="1"/>
      <c r="HG6" s="1"/>
    </row>
    <row r="7" spans="1:215" ht="15" x14ac:dyDescent="0.25">
      <c r="C7" s="2" t="s">
        <v>94</v>
      </c>
      <c r="D7" s="418">
        <v>6.792711466550827E-2</v>
      </c>
      <c r="E7" s="414">
        <v>0.93207287788391113</v>
      </c>
      <c r="F7" s="367">
        <v>78</v>
      </c>
      <c r="G7" s="420">
        <v>3.1252458691596978E-2</v>
      </c>
      <c r="H7" s="415">
        <v>0.96874755620956421</v>
      </c>
      <c r="I7" s="367">
        <v>91</v>
      </c>
      <c r="J7" s="422">
        <v>0.11079338937997819</v>
      </c>
      <c r="K7" s="416">
        <v>0.88920658826828003</v>
      </c>
      <c r="L7" s="367">
        <v>90</v>
      </c>
      <c r="M7" s="205"/>
      <c r="R7" s="1"/>
      <c r="AD7" s="1"/>
      <c r="AR7" s="1"/>
      <c r="AT7" s="1"/>
      <c r="AV7" s="1"/>
      <c r="AX7" s="1"/>
      <c r="AZ7" s="1"/>
      <c r="BB7" s="1"/>
      <c r="BK7" s="1"/>
      <c r="BT7" s="1"/>
      <c r="CE7" s="1"/>
      <c r="CN7" s="1"/>
      <c r="CP7" s="1"/>
      <c r="CR7" s="1"/>
      <c r="CS7" s="1"/>
      <c r="CT7" s="1"/>
      <c r="CU7" s="1"/>
      <c r="CV7" s="1"/>
      <c r="DB7" s="1"/>
      <c r="DC7" s="1"/>
      <c r="DD7" s="1"/>
      <c r="DE7" s="1"/>
      <c r="DF7" s="1"/>
      <c r="DO7" s="1"/>
      <c r="DQ7" s="1"/>
      <c r="DS7" s="1"/>
      <c r="DT7" s="1"/>
      <c r="DV7" s="1"/>
      <c r="DX7" s="1"/>
      <c r="DY7" s="1"/>
      <c r="EA7" s="1"/>
      <c r="EC7" s="1"/>
      <c r="ED7" s="1"/>
      <c r="EF7" s="1"/>
      <c r="EH7" s="1"/>
      <c r="EJ7" s="1"/>
      <c r="EK7" s="1"/>
      <c r="EM7" s="1"/>
      <c r="EO7" s="1"/>
      <c r="EQ7" s="1"/>
      <c r="ER7" s="1"/>
      <c r="ET7" s="1"/>
      <c r="EV7" s="1"/>
      <c r="EY7" s="1"/>
      <c r="FA7" s="1"/>
      <c r="FC7" s="1"/>
      <c r="FE7" s="1"/>
      <c r="FM7" s="1"/>
      <c r="FO7" s="1"/>
      <c r="HG7" s="1"/>
    </row>
    <row r="8" spans="1:215" ht="15" x14ac:dyDescent="0.25">
      <c r="C8" s="2" t="s">
        <v>68</v>
      </c>
      <c r="D8" s="418">
        <v>8.4616728127002716E-2</v>
      </c>
      <c r="E8" s="414">
        <v>0.91538327932357788</v>
      </c>
      <c r="F8" s="367">
        <v>419</v>
      </c>
      <c r="G8" s="420">
        <v>2.776145376265049E-2</v>
      </c>
      <c r="H8" s="415">
        <v>0.97223854064941406</v>
      </c>
      <c r="I8" s="367">
        <v>1421</v>
      </c>
      <c r="J8" s="422">
        <v>3.7009280174970627E-2</v>
      </c>
      <c r="K8" s="416">
        <v>0.96299070119857788</v>
      </c>
      <c r="L8" s="367">
        <v>1277</v>
      </c>
      <c r="M8" s="205"/>
      <c r="R8" s="1"/>
      <c r="AD8" s="1"/>
      <c r="AR8" s="1"/>
      <c r="AT8" s="1"/>
      <c r="AV8" s="1"/>
      <c r="AX8" s="1"/>
      <c r="AZ8" s="1"/>
      <c r="BB8" s="1"/>
      <c r="BK8" s="1"/>
      <c r="BT8" s="1"/>
      <c r="CE8" s="1"/>
      <c r="CN8" s="1"/>
      <c r="CP8" s="1"/>
      <c r="CR8" s="1"/>
      <c r="CS8" s="1"/>
      <c r="CT8" s="1"/>
      <c r="CU8" s="1"/>
      <c r="CV8" s="1"/>
      <c r="DB8" s="1"/>
      <c r="DC8" s="1"/>
      <c r="DD8" s="1"/>
      <c r="DE8" s="1"/>
      <c r="DF8" s="1"/>
      <c r="DO8" s="1"/>
      <c r="DQ8" s="1"/>
      <c r="DS8" s="1"/>
      <c r="DT8" s="1"/>
      <c r="DV8" s="1"/>
      <c r="DX8" s="1"/>
      <c r="DY8" s="1"/>
      <c r="EA8" s="1"/>
      <c r="EC8" s="1"/>
      <c r="ED8" s="1"/>
      <c r="EF8" s="1"/>
      <c r="EH8" s="1"/>
      <c r="EJ8" s="1"/>
      <c r="EK8" s="1"/>
      <c r="EM8" s="1"/>
      <c r="EO8" s="1"/>
      <c r="EQ8" s="1"/>
      <c r="ER8" s="1"/>
      <c r="ET8" s="1"/>
      <c r="EV8" s="1"/>
      <c r="EY8" s="1"/>
      <c r="FA8" s="1"/>
      <c r="FC8" s="1"/>
      <c r="FE8" s="1"/>
      <c r="FM8" s="1"/>
      <c r="FO8" s="1"/>
      <c r="HG8" s="1"/>
    </row>
    <row r="9" spans="1:215" ht="15" x14ac:dyDescent="0.25">
      <c r="C9" s="2" t="s">
        <v>95</v>
      </c>
      <c r="D9" s="418">
        <v>0.6455957293510437</v>
      </c>
      <c r="E9" s="414">
        <v>0.35260447859764099</v>
      </c>
      <c r="F9" s="367">
        <v>2903</v>
      </c>
      <c r="G9" s="420">
        <v>0.6248779296875</v>
      </c>
      <c r="H9" s="415">
        <v>0.37512204051017761</v>
      </c>
      <c r="I9" s="367">
        <v>2873</v>
      </c>
      <c r="J9" s="422">
        <v>0.6842692494392395</v>
      </c>
      <c r="K9" s="416">
        <v>0.31501752138137817</v>
      </c>
      <c r="L9" s="367">
        <v>2833</v>
      </c>
      <c r="M9" s="205"/>
      <c r="R9" s="1"/>
      <c r="AD9" s="1"/>
      <c r="AR9" s="1"/>
      <c r="AT9" s="1"/>
      <c r="AV9" s="1"/>
      <c r="AX9" s="1"/>
      <c r="AZ9" s="1"/>
      <c r="BB9" s="1"/>
      <c r="BK9" s="1"/>
      <c r="BT9" s="1"/>
      <c r="CE9" s="1"/>
      <c r="CN9" s="1"/>
      <c r="CP9" s="1"/>
      <c r="CR9" s="1"/>
      <c r="CS9" s="1"/>
      <c r="CT9" s="1"/>
      <c r="CU9" s="1"/>
      <c r="CV9" s="1"/>
      <c r="DB9" s="1"/>
      <c r="DC9" s="1"/>
      <c r="DD9" s="1"/>
      <c r="DE9" s="1"/>
      <c r="DF9" s="1"/>
      <c r="DO9" s="1"/>
      <c r="DQ9" s="1"/>
      <c r="DS9" s="1"/>
      <c r="DT9" s="1"/>
      <c r="DV9" s="1"/>
      <c r="DX9" s="1"/>
      <c r="DY9" s="1"/>
      <c r="EA9" s="1"/>
      <c r="EC9" s="1"/>
      <c r="ED9" s="1"/>
      <c r="EF9" s="1"/>
      <c r="EH9" s="1"/>
      <c r="EJ9" s="1"/>
      <c r="EK9" s="1"/>
      <c r="EM9" s="1"/>
      <c r="EO9" s="1"/>
      <c r="EQ9" s="1"/>
      <c r="ER9" s="1"/>
      <c r="ET9" s="1"/>
      <c r="EV9" s="1"/>
      <c r="EY9" s="1"/>
      <c r="FA9" s="1"/>
      <c r="FC9" s="1"/>
      <c r="FE9" s="1"/>
      <c r="FM9" s="1"/>
      <c r="FO9" s="1"/>
      <c r="HG9" s="1"/>
    </row>
    <row r="10" spans="1:215" ht="15" x14ac:dyDescent="0.25">
      <c r="C10" s="2" t="s">
        <v>96</v>
      </c>
      <c r="D10" s="418">
        <v>0.18505625426769259</v>
      </c>
      <c r="E10" s="414">
        <v>0.81494373083114624</v>
      </c>
      <c r="F10" s="367">
        <v>1249</v>
      </c>
      <c r="G10" s="420">
        <v>0.18311578035354609</v>
      </c>
      <c r="H10" s="415">
        <v>0.81688421964645386</v>
      </c>
      <c r="I10" s="367">
        <v>1339</v>
      </c>
      <c r="J10" s="422">
        <v>0.2108411639928818</v>
      </c>
      <c r="K10" s="416">
        <v>0.78915882110595703</v>
      </c>
      <c r="L10" s="367">
        <v>1274</v>
      </c>
      <c r="M10" s="205"/>
      <c r="R10" s="1"/>
      <c r="AD10" s="1"/>
      <c r="AR10" s="1"/>
      <c r="AT10" s="1"/>
      <c r="AV10" s="1"/>
      <c r="AX10" s="1"/>
      <c r="AZ10" s="1"/>
      <c r="BB10" s="1"/>
      <c r="BK10" s="1"/>
      <c r="BT10" s="1"/>
      <c r="CE10" s="1"/>
      <c r="CN10" s="1"/>
      <c r="CP10" s="1"/>
      <c r="CR10" s="1"/>
      <c r="CS10" s="1"/>
      <c r="CT10" s="1"/>
      <c r="CU10" s="1"/>
      <c r="CV10" s="1"/>
      <c r="DB10" s="1"/>
      <c r="DC10" s="1"/>
      <c r="DD10" s="1"/>
      <c r="DE10" s="1"/>
      <c r="DF10" s="1"/>
      <c r="DO10" s="1"/>
      <c r="DQ10" s="1"/>
      <c r="DS10" s="1"/>
      <c r="DT10" s="1"/>
      <c r="DV10" s="1"/>
      <c r="DX10" s="1"/>
      <c r="DY10" s="1"/>
      <c r="EA10" s="1"/>
      <c r="EC10" s="1"/>
      <c r="ED10" s="1"/>
      <c r="EF10" s="1"/>
      <c r="EH10" s="1"/>
      <c r="EJ10" s="1"/>
      <c r="EK10" s="1"/>
      <c r="EM10" s="1"/>
      <c r="EO10" s="1"/>
      <c r="EQ10" s="1"/>
      <c r="ER10" s="1"/>
      <c r="ET10" s="1"/>
      <c r="EV10" s="1"/>
      <c r="EY10" s="1"/>
      <c r="FA10" s="1"/>
      <c r="FC10" s="1"/>
      <c r="FE10" s="1"/>
      <c r="FM10" s="1"/>
      <c r="FO10" s="1"/>
      <c r="HG10" s="1"/>
    </row>
    <row r="11" spans="1:215" ht="15" x14ac:dyDescent="0.25">
      <c r="C11" s="2" t="s">
        <v>70</v>
      </c>
      <c r="D11" s="418">
        <v>0.5105283260345459</v>
      </c>
      <c r="E11" s="414">
        <v>0.4882500171661377</v>
      </c>
      <c r="F11" s="367">
        <v>4370</v>
      </c>
      <c r="G11" s="420">
        <v>0.48750075697898859</v>
      </c>
      <c r="H11" s="415">
        <v>0.51249921321868896</v>
      </c>
      <c r="I11" s="367">
        <v>4431</v>
      </c>
      <c r="J11" s="422">
        <v>0.54077666997909546</v>
      </c>
      <c r="K11" s="416">
        <v>0.45874306559562678</v>
      </c>
      <c r="L11" s="367">
        <v>4305</v>
      </c>
      <c r="M11" s="205"/>
      <c r="R11" s="1"/>
      <c r="AD11" s="1"/>
      <c r="AR11" s="1"/>
      <c r="AT11" s="1"/>
      <c r="AV11" s="1"/>
      <c r="AX11" s="1"/>
      <c r="AZ11" s="1"/>
      <c r="BB11" s="1"/>
      <c r="BK11" s="1"/>
      <c r="BT11" s="1"/>
      <c r="CE11" s="1"/>
      <c r="CN11" s="1"/>
      <c r="CP11" s="1"/>
      <c r="CR11" s="1"/>
      <c r="CS11" s="1"/>
      <c r="CT11" s="1"/>
      <c r="CU11" s="1"/>
      <c r="CV11" s="1"/>
      <c r="DB11" s="1"/>
      <c r="DC11" s="1"/>
      <c r="DD11" s="1"/>
      <c r="DE11" s="1"/>
      <c r="DF11" s="1"/>
      <c r="DO11" s="1"/>
      <c r="DQ11" s="1"/>
      <c r="DS11" s="1"/>
      <c r="DT11" s="1"/>
      <c r="DV11" s="1"/>
      <c r="DX11" s="1"/>
      <c r="DY11" s="1"/>
      <c r="EA11" s="1"/>
      <c r="EC11" s="1"/>
      <c r="ED11" s="1"/>
      <c r="EF11" s="1"/>
      <c r="EH11" s="1"/>
      <c r="EJ11" s="1"/>
      <c r="EK11" s="1"/>
      <c r="EM11" s="1"/>
      <c r="EO11" s="1"/>
      <c r="EQ11" s="1"/>
      <c r="ER11" s="1"/>
      <c r="ET11" s="1"/>
      <c r="EV11" s="1"/>
      <c r="EY11" s="1"/>
      <c r="FA11" s="1"/>
      <c r="FC11" s="1"/>
      <c r="FE11" s="1"/>
      <c r="FM11" s="1"/>
      <c r="FO11" s="1"/>
      <c r="HG11" s="1"/>
    </row>
    <row r="12" spans="1:215" ht="15" x14ac:dyDescent="0.25">
      <c r="C12" s="2" t="s">
        <v>108</v>
      </c>
      <c r="D12" s="418">
        <v>0.40566974878311157</v>
      </c>
      <c r="E12" s="414">
        <v>0.59433025121688843</v>
      </c>
      <c r="F12" s="367">
        <v>808</v>
      </c>
      <c r="G12" s="420">
        <v>0.44962018728256231</v>
      </c>
      <c r="H12" s="415">
        <v>0.54842108488082886</v>
      </c>
      <c r="I12" s="367">
        <v>650</v>
      </c>
      <c r="J12" s="422">
        <v>0.46111693978309631</v>
      </c>
      <c r="K12" s="416">
        <v>0.53653573989868164</v>
      </c>
      <c r="L12" s="367">
        <v>724</v>
      </c>
      <c r="M12" s="205"/>
      <c r="R12" s="1"/>
      <c r="AD12" s="1"/>
      <c r="AR12" s="1"/>
      <c r="AT12" s="1"/>
      <c r="AV12" s="1"/>
      <c r="AX12" s="1"/>
      <c r="AZ12" s="1"/>
      <c r="BB12" s="1"/>
      <c r="BK12" s="1"/>
      <c r="BT12" s="1"/>
      <c r="CE12" s="1"/>
      <c r="CN12" s="1"/>
      <c r="CP12" s="1"/>
      <c r="CR12" s="1"/>
      <c r="CS12" s="1"/>
      <c r="CT12" s="1"/>
      <c r="CU12" s="1"/>
      <c r="CV12" s="1"/>
      <c r="DB12" s="1"/>
      <c r="DC12" s="1"/>
      <c r="DD12" s="1"/>
      <c r="DE12" s="1"/>
      <c r="DF12" s="1"/>
      <c r="DO12" s="1"/>
      <c r="DQ12" s="1"/>
      <c r="DS12" s="1"/>
      <c r="DT12" s="1"/>
      <c r="DV12" s="1"/>
      <c r="DX12" s="1"/>
      <c r="DY12" s="1"/>
      <c r="EA12" s="1"/>
      <c r="EC12" s="1"/>
      <c r="ED12" s="1"/>
      <c r="EF12" s="1"/>
      <c r="EH12" s="1"/>
      <c r="EJ12" s="1"/>
      <c r="EK12" s="1"/>
      <c r="EM12" s="1"/>
      <c r="EO12" s="1"/>
      <c r="EQ12" s="1"/>
      <c r="ER12" s="1"/>
      <c r="ET12" s="1"/>
      <c r="EV12" s="1"/>
      <c r="EY12" s="1"/>
      <c r="FA12" s="1"/>
      <c r="FC12" s="1"/>
      <c r="FE12" s="1"/>
      <c r="FM12" s="1"/>
      <c r="FO12" s="1"/>
      <c r="HG12" s="1"/>
    </row>
    <row r="13" spans="1:215" ht="15" x14ac:dyDescent="0.25">
      <c r="D13" s="41"/>
      <c r="E13" s="163"/>
      <c r="F13" s="163"/>
      <c r="G13" s="163"/>
      <c r="H13" s="163"/>
      <c r="I13" s="163"/>
      <c r="J13" s="163"/>
      <c r="K13" s="163"/>
      <c r="L13" s="163"/>
      <c r="M13" s="1"/>
      <c r="R13" s="1"/>
      <c r="AD13" s="1"/>
      <c r="AR13" s="1"/>
      <c r="AT13" s="1"/>
      <c r="AV13" s="1"/>
      <c r="AX13" s="1"/>
      <c r="AZ13" s="1"/>
      <c r="BB13" s="1"/>
      <c r="BK13" s="1"/>
      <c r="BT13" s="1"/>
      <c r="CE13" s="1"/>
      <c r="CN13" s="1"/>
      <c r="CP13" s="1"/>
      <c r="CR13" s="1"/>
      <c r="CS13" s="1"/>
      <c r="CT13" s="1"/>
      <c r="CU13" s="1"/>
      <c r="CV13" s="1"/>
      <c r="DB13" s="1"/>
      <c r="DC13" s="1"/>
      <c r="DD13" s="1"/>
      <c r="DE13" s="1"/>
      <c r="DF13" s="1"/>
      <c r="DO13" s="1"/>
      <c r="DQ13" s="1"/>
      <c r="DS13" s="1"/>
      <c r="DT13" s="1"/>
      <c r="DV13" s="1"/>
      <c r="DX13" s="1"/>
      <c r="DY13" s="1"/>
      <c r="EA13" s="1"/>
      <c r="EC13" s="1"/>
      <c r="ED13" s="1"/>
      <c r="EF13" s="1"/>
      <c r="EH13" s="1"/>
      <c r="EJ13" s="1"/>
      <c r="EK13" s="1"/>
      <c r="EM13" s="1"/>
      <c r="EO13" s="1"/>
      <c r="EQ13" s="1"/>
      <c r="ER13" s="1"/>
      <c r="ET13" s="1"/>
      <c r="EV13" s="1"/>
      <c r="EY13" s="1"/>
      <c r="FA13" s="1"/>
      <c r="FC13" s="1"/>
      <c r="FE13" s="1"/>
      <c r="FM13" s="1"/>
      <c r="FO13" s="1"/>
      <c r="HG13" s="1"/>
    </row>
    <row r="14" spans="1:215" ht="15" x14ac:dyDescent="0.25">
      <c r="D14" s="41"/>
      <c r="E14" s="197"/>
      <c r="F14" s="197"/>
      <c r="G14" s="197"/>
      <c r="H14" s="197"/>
      <c r="I14" s="197"/>
      <c r="J14" s="197"/>
      <c r="K14" s="197"/>
      <c r="L14" s="197"/>
      <c r="M14" s="1"/>
      <c r="R14" s="1"/>
      <c r="AD14" s="1"/>
      <c r="AR14" s="1"/>
      <c r="AT14" s="1"/>
      <c r="AV14" s="1"/>
      <c r="AX14" s="1"/>
      <c r="AZ14" s="1"/>
      <c r="BB14" s="1"/>
      <c r="BK14" s="1"/>
      <c r="BT14" s="1"/>
      <c r="CE14" s="1"/>
      <c r="CN14" s="1"/>
      <c r="CP14" s="1"/>
      <c r="CR14" s="1"/>
      <c r="CS14" s="1"/>
      <c r="CT14" s="1"/>
      <c r="CU14" s="1"/>
      <c r="CV14" s="1"/>
      <c r="DB14" s="1"/>
      <c r="DC14" s="1"/>
      <c r="DD14" s="1"/>
      <c r="DE14" s="1"/>
      <c r="DF14" s="1"/>
      <c r="DO14" s="1"/>
      <c r="DQ14" s="1"/>
      <c r="DS14" s="1"/>
      <c r="DT14" s="1"/>
      <c r="DV14" s="1"/>
      <c r="DX14" s="1"/>
      <c r="DY14" s="1"/>
      <c r="EA14" s="1"/>
      <c r="EC14" s="1"/>
      <c r="ED14" s="1"/>
      <c r="EF14" s="1"/>
      <c r="EH14" s="1"/>
      <c r="EJ14" s="1"/>
      <c r="EK14" s="1"/>
      <c r="EM14" s="1"/>
      <c r="EO14" s="1"/>
      <c r="EQ14" s="1"/>
      <c r="ER14" s="1"/>
      <c r="ET14" s="1"/>
      <c r="EV14" s="1"/>
      <c r="EY14" s="1"/>
      <c r="FA14" s="1"/>
      <c r="FC14" s="1"/>
      <c r="FE14" s="1"/>
      <c r="FM14" s="1"/>
      <c r="FO14" s="1"/>
      <c r="HG14" s="1"/>
    </row>
    <row r="15" spans="1:215" x14ac:dyDescent="0.2">
      <c r="C15" s="2" t="s">
        <v>242</v>
      </c>
    </row>
    <row r="16" spans="1:215" x14ac:dyDescent="0.2">
      <c r="C16" s="2" t="s">
        <v>666</v>
      </c>
    </row>
    <row r="17" spans="3:215" ht="15" x14ac:dyDescent="0.25">
      <c r="D17" s="1"/>
      <c r="E17" s="1"/>
      <c r="M17" s="1"/>
      <c r="R17" s="1"/>
      <c r="AD17" s="1"/>
      <c r="AR17" s="1"/>
      <c r="AT17" s="1"/>
      <c r="AV17" s="1"/>
      <c r="AX17" s="1"/>
      <c r="AZ17" s="1"/>
      <c r="BB17" s="1"/>
      <c r="BK17" s="1"/>
      <c r="BT17" s="1"/>
      <c r="CE17" s="1"/>
      <c r="CN17" s="1"/>
      <c r="CP17" s="1"/>
      <c r="CR17" s="1"/>
      <c r="CS17" s="1"/>
      <c r="CT17" s="1"/>
      <c r="CU17" s="1"/>
      <c r="CV17" s="1"/>
      <c r="DB17" s="1"/>
      <c r="DC17" s="1"/>
      <c r="DD17" s="1"/>
      <c r="DE17" s="1"/>
      <c r="DF17" s="1"/>
      <c r="DO17" s="1"/>
      <c r="DQ17" s="1"/>
      <c r="DS17" s="1"/>
      <c r="DT17" s="1"/>
      <c r="DV17" s="1"/>
      <c r="DX17" s="1"/>
      <c r="DY17" s="1"/>
      <c r="EA17" s="1"/>
      <c r="EC17" s="1"/>
      <c r="ED17" s="1"/>
      <c r="EF17" s="1"/>
      <c r="EH17" s="1"/>
      <c r="EJ17" s="1"/>
      <c r="EK17" s="1"/>
      <c r="EM17" s="1"/>
      <c r="EO17" s="1"/>
      <c r="EQ17" s="1"/>
      <c r="ER17" s="1"/>
      <c r="ET17" s="1"/>
      <c r="EV17" s="1"/>
      <c r="EY17" s="1"/>
      <c r="FA17" s="1"/>
      <c r="FC17" s="1"/>
      <c r="FE17" s="1"/>
      <c r="FM17" s="1"/>
      <c r="FO17" s="1"/>
      <c r="HG17" s="1"/>
    </row>
    <row r="18" spans="3:215" ht="13.5" customHeight="1" x14ac:dyDescent="0.2">
      <c r="C18" s="2" t="s">
        <v>75</v>
      </c>
    </row>
    <row r="19" spans="3:215" ht="13.5" customHeight="1" x14ac:dyDescent="0.2">
      <c r="C19" s="2" t="s">
        <v>388</v>
      </c>
    </row>
    <row r="20" spans="3:215" ht="13.5" customHeight="1" x14ac:dyDescent="0.25">
      <c r="C20" s="2" t="s">
        <v>607</v>
      </c>
      <c r="D20" s="1"/>
      <c r="E20" s="1"/>
      <c r="M20" s="1"/>
      <c r="R20" s="1"/>
      <c r="AD20" s="1"/>
      <c r="AR20" s="1"/>
      <c r="AT20" s="1"/>
      <c r="AV20" s="1"/>
      <c r="AX20" s="1"/>
      <c r="AZ20" s="1"/>
      <c r="BB20" s="1"/>
      <c r="BK20" s="1"/>
      <c r="BT20" s="1"/>
      <c r="CE20" s="1"/>
      <c r="CN20" s="1"/>
      <c r="CP20" s="1"/>
      <c r="CR20" s="1"/>
      <c r="CS20" s="1"/>
      <c r="CT20" s="1"/>
      <c r="CU20" s="1"/>
      <c r="CV20" s="1"/>
      <c r="DB20" s="1"/>
      <c r="DC20" s="1"/>
      <c r="DD20" s="1"/>
      <c r="DE20" s="1"/>
      <c r="DF20" s="1"/>
      <c r="DO20" s="1"/>
      <c r="DQ20" s="1"/>
      <c r="DS20" s="1"/>
      <c r="DT20" s="1"/>
      <c r="DV20" s="1"/>
      <c r="DX20" s="1"/>
      <c r="DY20" s="1"/>
      <c r="EA20" s="1"/>
      <c r="EC20" s="1"/>
      <c r="ED20" s="1"/>
      <c r="EF20" s="1"/>
      <c r="EH20" s="1"/>
      <c r="EJ20" s="1"/>
      <c r="EK20" s="1"/>
      <c r="EM20" s="1"/>
      <c r="EO20" s="1"/>
      <c r="EQ20" s="1"/>
      <c r="ER20" s="1"/>
      <c r="ET20" s="1"/>
      <c r="EV20" s="1"/>
      <c r="EY20" s="1"/>
      <c r="FA20" s="1"/>
      <c r="FC20" s="1"/>
      <c r="FE20" s="1"/>
      <c r="FM20" s="1"/>
      <c r="FO20" s="1"/>
      <c r="HG20" s="1"/>
    </row>
    <row r="21" spans="3:215" ht="15" x14ac:dyDescent="0.25">
      <c r="C21" s="2" t="s">
        <v>602</v>
      </c>
      <c r="D21" s="1"/>
      <c r="E21" s="1"/>
      <c r="M21" s="1"/>
      <c r="R21" s="1"/>
      <c r="AD21" s="1"/>
      <c r="AR21" s="1"/>
      <c r="AT21" s="1"/>
      <c r="AV21" s="1"/>
      <c r="AX21" s="1"/>
      <c r="AZ21" s="1"/>
      <c r="BB21" s="1"/>
      <c r="BK21" s="1"/>
      <c r="BT21" s="1"/>
      <c r="CE21" s="1"/>
      <c r="CN21" s="1"/>
      <c r="CP21" s="1"/>
      <c r="CR21" s="1"/>
      <c r="CS21" s="1"/>
      <c r="CT21" s="1"/>
      <c r="CU21" s="1"/>
      <c r="CV21" s="1"/>
      <c r="DB21" s="1"/>
      <c r="DC21" s="1"/>
      <c r="DD21" s="1"/>
      <c r="DE21" s="1"/>
      <c r="DF21" s="1"/>
      <c r="DO21" s="1"/>
      <c r="DQ21" s="1"/>
      <c r="DS21" s="1"/>
      <c r="DT21" s="1"/>
      <c r="DV21" s="1"/>
      <c r="DX21" s="1"/>
      <c r="DY21" s="1"/>
      <c r="EA21" s="1"/>
      <c r="EC21" s="1"/>
      <c r="ED21" s="1"/>
      <c r="EF21" s="1"/>
      <c r="EH21" s="1"/>
      <c r="EJ21" s="1"/>
      <c r="EK21" s="1"/>
      <c r="EM21" s="1"/>
      <c r="EO21" s="1"/>
      <c r="EQ21" s="1"/>
      <c r="ER21" s="1"/>
      <c r="ET21" s="1"/>
      <c r="EV21" s="1"/>
      <c r="EY21" s="1"/>
      <c r="FA21" s="1"/>
      <c r="FC21" s="1"/>
      <c r="FE21" s="1"/>
      <c r="FM21" s="1"/>
      <c r="FO21" s="1"/>
      <c r="HG21" s="1"/>
    </row>
    <row r="22" spans="3:215" ht="15" x14ac:dyDescent="0.25">
      <c r="C22" s="2" t="s">
        <v>673</v>
      </c>
      <c r="D22" s="1"/>
      <c r="E22" s="1"/>
      <c r="M22" s="1"/>
      <c r="R22" s="1"/>
      <c r="AD22" s="1"/>
      <c r="AR22" s="1"/>
      <c r="AT22" s="1"/>
      <c r="AV22" s="1"/>
      <c r="AX22" s="1"/>
      <c r="AZ22" s="1"/>
      <c r="BB22" s="1"/>
      <c r="BK22" s="1"/>
      <c r="BT22" s="1"/>
      <c r="CE22" s="1"/>
      <c r="CN22" s="1"/>
      <c r="CP22" s="1"/>
      <c r="CR22" s="1"/>
      <c r="CS22" s="1"/>
      <c r="CT22" s="1"/>
      <c r="CU22" s="1"/>
      <c r="CV22" s="1"/>
      <c r="DB22" s="1"/>
      <c r="DC22" s="1"/>
      <c r="DD22" s="1"/>
      <c r="DE22" s="1"/>
      <c r="DF22" s="1"/>
      <c r="DO22" s="1"/>
      <c r="DQ22" s="1"/>
      <c r="DS22" s="1"/>
      <c r="DT22" s="1"/>
      <c r="DV22" s="1"/>
      <c r="DX22" s="1"/>
      <c r="DY22" s="1"/>
      <c r="EA22" s="1"/>
      <c r="EC22" s="1"/>
      <c r="ED22" s="1"/>
      <c r="EF22" s="1"/>
      <c r="EH22" s="1"/>
      <c r="EJ22" s="1"/>
      <c r="EK22" s="1"/>
      <c r="EM22" s="1"/>
      <c r="EO22" s="1"/>
      <c r="EQ22" s="1"/>
      <c r="ER22" s="1"/>
      <c r="ET22" s="1"/>
      <c r="EV22" s="1"/>
      <c r="EY22" s="1"/>
      <c r="FA22" s="1"/>
      <c r="FC22" s="1"/>
      <c r="FE22" s="1"/>
      <c r="FM22" s="1"/>
      <c r="FO22" s="1"/>
      <c r="HG22" s="1"/>
    </row>
    <row r="23" spans="3:215" ht="15" x14ac:dyDescent="0.25">
      <c r="D23" s="1"/>
      <c r="E23" s="1"/>
      <c r="M23" s="1"/>
      <c r="R23" s="1"/>
      <c r="AD23" s="1"/>
      <c r="AR23" s="1"/>
      <c r="AT23" s="1"/>
      <c r="AV23" s="1"/>
      <c r="AX23" s="1"/>
      <c r="AZ23" s="1"/>
      <c r="BB23" s="1"/>
      <c r="BK23" s="1"/>
      <c r="BT23" s="1"/>
      <c r="CE23" s="1"/>
      <c r="CN23" s="1"/>
      <c r="CP23" s="1"/>
      <c r="CR23" s="1"/>
      <c r="CS23" s="1"/>
      <c r="CT23" s="1"/>
      <c r="CU23" s="1"/>
      <c r="CV23" s="1"/>
      <c r="DB23" s="1"/>
      <c r="DC23" s="1"/>
      <c r="DD23" s="1"/>
      <c r="DE23" s="1"/>
      <c r="DF23" s="1"/>
      <c r="DO23" s="1"/>
      <c r="DQ23" s="1"/>
      <c r="DS23" s="1"/>
      <c r="DT23" s="1"/>
      <c r="DV23" s="1"/>
      <c r="DX23" s="1"/>
      <c r="DY23" s="1"/>
      <c r="EA23" s="1"/>
      <c r="EC23" s="1"/>
      <c r="ED23" s="1"/>
      <c r="EF23" s="1"/>
      <c r="EH23" s="1"/>
      <c r="EJ23" s="1"/>
      <c r="EK23" s="1"/>
      <c r="EM23" s="1"/>
      <c r="EO23" s="1"/>
      <c r="EQ23" s="1"/>
      <c r="ER23" s="1"/>
      <c r="ET23" s="1"/>
      <c r="EV23" s="1"/>
      <c r="EY23" s="1"/>
      <c r="FA23" s="1"/>
      <c r="FC23" s="1"/>
      <c r="FE23" s="1"/>
      <c r="FM23" s="1"/>
      <c r="FO23" s="1"/>
      <c r="HG23" s="1"/>
    </row>
    <row r="24" spans="3:215" ht="15" x14ac:dyDescent="0.25">
      <c r="D24" s="1"/>
      <c r="E24" s="1"/>
      <c r="M24" s="1"/>
      <c r="R24" s="1"/>
      <c r="AD24" s="1"/>
      <c r="AR24" s="1"/>
      <c r="AT24" s="1"/>
      <c r="AV24" s="1"/>
      <c r="AX24" s="1"/>
      <c r="AZ24" s="1"/>
      <c r="BB24" s="1"/>
      <c r="BK24" s="1"/>
      <c r="BT24" s="1"/>
      <c r="CE24" s="1"/>
      <c r="CN24" s="1"/>
      <c r="CP24" s="1"/>
      <c r="CR24" s="1"/>
      <c r="CS24" s="1"/>
      <c r="CT24" s="1"/>
      <c r="CU24" s="1"/>
      <c r="CV24" s="1"/>
      <c r="DB24" s="1"/>
      <c r="DC24" s="1"/>
      <c r="DD24" s="1"/>
      <c r="DE24" s="1"/>
      <c r="DF24" s="1"/>
      <c r="DO24" s="1"/>
      <c r="DQ24" s="1"/>
      <c r="DS24" s="1"/>
      <c r="DT24" s="1"/>
      <c r="DV24" s="1"/>
      <c r="DX24" s="1"/>
      <c r="DY24" s="1"/>
      <c r="EA24" s="1"/>
      <c r="EC24" s="1"/>
      <c r="ED24" s="1"/>
      <c r="EF24" s="1"/>
      <c r="EH24" s="1"/>
      <c r="EJ24" s="1"/>
      <c r="EK24" s="1"/>
      <c r="EM24" s="1"/>
      <c r="EO24" s="1"/>
      <c r="EQ24" s="1"/>
      <c r="ER24" s="1"/>
      <c r="ET24" s="1"/>
      <c r="EV24" s="1"/>
      <c r="EY24" s="1"/>
      <c r="FA24" s="1"/>
      <c r="FC24" s="1"/>
      <c r="FE24" s="1"/>
      <c r="FM24" s="1"/>
      <c r="FO24" s="1"/>
      <c r="HG24" s="1"/>
    </row>
    <row r="25" spans="3:215" ht="15" x14ac:dyDescent="0.25">
      <c r="D25" s="1"/>
      <c r="E25" s="1"/>
      <c r="M25" s="1"/>
      <c r="R25" s="1"/>
      <c r="AD25" s="1"/>
      <c r="AR25" s="1"/>
      <c r="AT25" s="1"/>
      <c r="AV25" s="1"/>
      <c r="AX25" s="1"/>
      <c r="AZ25" s="1"/>
      <c r="BB25" s="1"/>
      <c r="BK25" s="1"/>
      <c r="BT25" s="1"/>
      <c r="CE25" s="1"/>
      <c r="CN25" s="1"/>
      <c r="CP25" s="1"/>
      <c r="CR25" s="1"/>
      <c r="CS25" s="1"/>
      <c r="CT25" s="1"/>
      <c r="CU25" s="1"/>
      <c r="CV25" s="1"/>
      <c r="DB25" s="1"/>
      <c r="DC25" s="1"/>
      <c r="DD25" s="1"/>
      <c r="DE25" s="1"/>
      <c r="DF25" s="1"/>
      <c r="DO25" s="1"/>
      <c r="DQ25" s="1"/>
      <c r="DS25" s="1"/>
      <c r="DT25" s="1"/>
      <c r="DV25" s="1"/>
      <c r="DX25" s="1"/>
      <c r="DY25" s="1"/>
      <c r="EA25" s="1"/>
      <c r="EC25" s="1"/>
      <c r="ED25" s="1"/>
      <c r="EF25" s="1"/>
      <c r="EH25" s="1"/>
      <c r="EJ25" s="1"/>
      <c r="EK25" s="1"/>
      <c r="EM25" s="1"/>
      <c r="EO25" s="1"/>
      <c r="EQ25" s="1"/>
      <c r="ER25" s="1"/>
      <c r="ET25" s="1"/>
      <c r="EV25" s="1"/>
      <c r="EY25" s="1"/>
      <c r="FA25" s="1"/>
      <c r="FC25" s="1"/>
      <c r="FE25" s="1"/>
      <c r="FM25" s="1"/>
      <c r="FO25" s="1"/>
      <c r="HG25" s="1"/>
    </row>
    <row r="26" spans="3:215" ht="15" x14ac:dyDescent="0.25">
      <c r="D26" s="1"/>
      <c r="E26" s="1"/>
      <c r="M26" s="1"/>
      <c r="R26" s="1"/>
      <c r="AD26" s="1"/>
      <c r="AR26" s="1"/>
      <c r="AT26" s="1"/>
      <c r="AV26" s="1"/>
      <c r="AX26" s="1"/>
      <c r="AZ26" s="1"/>
      <c r="BB26" s="1"/>
      <c r="BK26" s="1"/>
      <c r="BT26" s="1"/>
      <c r="CE26" s="1"/>
      <c r="CN26" s="1"/>
      <c r="CP26" s="1"/>
      <c r="CR26" s="1"/>
      <c r="CS26" s="1"/>
      <c r="CT26" s="1"/>
      <c r="CU26" s="1"/>
      <c r="CV26" s="1"/>
      <c r="DB26" s="1"/>
      <c r="DC26" s="1"/>
      <c r="DD26" s="1"/>
      <c r="DE26" s="1"/>
      <c r="DF26" s="1"/>
      <c r="DO26" s="1"/>
      <c r="DQ26" s="1"/>
      <c r="DS26" s="1"/>
      <c r="DT26" s="1"/>
      <c r="DV26" s="1"/>
      <c r="DX26" s="1"/>
      <c r="DY26" s="1"/>
      <c r="EA26" s="1"/>
      <c r="EC26" s="1"/>
      <c r="ED26" s="1"/>
      <c r="EF26" s="1"/>
      <c r="EH26" s="1"/>
      <c r="EJ26" s="1"/>
      <c r="EK26" s="1"/>
      <c r="EM26" s="1"/>
      <c r="EO26" s="1"/>
      <c r="EQ26" s="1"/>
      <c r="ER26" s="1"/>
      <c r="ET26" s="1"/>
      <c r="EV26" s="1"/>
      <c r="EY26" s="1"/>
      <c r="FA26" s="1"/>
      <c r="FC26" s="1"/>
      <c r="FE26" s="1"/>
      <c r="FM26" s="1"/>
      <c r="FO26" s="1"/>
      <c r="HG26" s="1"/>
    </row>
    <row r="27" spans="3:215" ht="15" x14ac:dyDescent="0.25">
      <c r="D27" s="1"/>
      <c r="E27" s="1"/>
      <c r="M27" s="1"/>
      <c r="R27" s="1"/>
      <c r="AD27" s="1"/>
      <c r="AR27" s="1"/>
      <c r="AT27" s="1"/>
      <c r="AV27" s="1"/>
      <c r="AX27" s="1"/>
      <c r="AZ27" s="1"/>
      <c r="BB27" s="1"/>
      <c r="BK27" s="1"/>
      <c r="BT27" s="1"/>
      <c r="CE27" s="1"/>
      <c r="CN27" s="1"/>
      <c r="CP27" s="1"/>
      <c r="CR27" s="1"/>
      <c r="CS27" s="1"/>
      <c r="CT27" s="1"/>
      <c r="CU27" s="1"/>
      <c r="CV27" s="1"/>
      <c r="DB27" s="1"/>
      <c r="DC27" s="1"/>
      <c r="DD27" s="1"/>
      <c r="DE27" s="1"/>
      <c r="DF27" s="1"/>
      <c r="DO27" s="1"/>
      <c r="DQ27" s="1"/>
      <c r="DS27" s="1"/>
      <c r="DT27" s="1"/>
      <c r="DV27" s="1"/>
      <c r="DX27" s="1"/>
      <c r="DY27" s="1"/>
      <c r="EA27" s="1"/>
      <c r="EC27" s="1"/>
      <c r="ED27" s="1"/>
      <c r="EF27" s="1"/>
      <c r="EH27" s="1"/>
      <c r="EJ27" s="1"/>
      <c r="EK27" s="1"/>
      <c r="EM27" s="1"/>
      <c r="EO27" s="1"/>
      <c r="EQ27" s="1"/>
      <c r="ER27" s="1"/>
      <c r="ET27" s="1"/>
      <c r="EV27" s="1"/>
      <c r="EY27" s="1"/>
      <c r="FA27" s="1"/>
      <c r="FC27" s="1"/>
      <c r="FE27" s="1"/>
      <c r="FM27" s="1"/>
      <c r="FO27" s="1"/>
      <c r="HG27" s="1"/>
    </row>
    <row r="28" spans="3:215" ht="15" x14ac:dyDescent="0.25">
      <c r="D28" s="1"/>
      <c r="E28" s="1"/>
      <c r="M28" s="1"/>
      <c r="R28" s="1"/>
      <c r="AD28" s="1"/>
      <c r="AR28" s="1"/>
      <c r="AT28" s="1"/>
      <c r="AV28" s="1"/>
      <c r="AX28" s="1"/>
      <c r="AZ28" s="1"/>
      <c r="BB28" s="1"/>
      <c r="BK28" s="1"/>
      <c r="BT28" s="1"/>
      <c r="CE28" s="1"/>
      <c r="CN28" s="1"/>
      <c r="CP28" s="1"/>
      <c r="CR28" s="1"/>
      <c r="CS28" s="1"/>
      <c r="CT28" s="1"/>
      <c r="CU28" s="1"/>
      <c r="CV28" s="1"/>
      <c r="DB28" s="1"/>
      <c r="DC28" s="1"/>
      <c r="DD28" s="1"/>
      <c r="DE28" s="1"/>
      <c r="DF28" s="1"/>
      <c r="DO28" s="1"/>
      <c r="DQ28" s="1"/>
      <c r="DS28" s="1"/>
      <c r="DT28" s="1"/>
      <c r="DV28" s="1"/>
      <c r="DX28" s="1"/>
      <c r="DY28" s="1"/>
      <c r="EA28" s="1"/>
      <c r="EC28" s="1"/>
      <c r="ED28" s="1"/>
      <c r="EF28" s="1"/>
      <c r="EH28" s="1"/>
      <c r="EJ28" s="1"/>
      <c r="EK28" s="1"/>
      <c r="EM28" s="1"/>
      <c r="EO28" s="1"/>
      <c r="EQ28" s="1"/>
      <c r="ER28" s="1"/>
      <c r="ET28" s="1"/>
      <c r="EV28" s="1"/>
      <c r="EY28" s="1"/>
      <c r="FA28" s="1"/>
      <c r="FC28" s="1"/>
      <c r="FE28" s="1"/>
      <c r="FM28" s="1"/>
      <c r="FO28" s="1"/>
      <c r="HG28" s="1"/>
    </row>
    <row r="29" spans="3:215" ht="15" x14ac:dyDescent="0.25">
      <c r="D29" s="1"/>
      <c r="E29" s="1"/>
      <c r="M29" s="1"/>
      <c r="R29" s="1"/>
      <c r="AD29" s="1"/>
      <c r="AR29" s="1"/>
      <c r="AT29" s="1"/>
      <c r="AV29" s="1"/>
      <c r="AX29" s="1"/>
      <c r="AZ29" s="1"/>
      <c r="BB29" s="1"/>
      <c r="BK29" s="1"/>
      <c r="BT29" s="1"/>
      <c r="CE29" s="1"/>
      <c r="CN29" s="1"/>
      <c r="CP29" s="1"/>
      <c r="CR29" s="1"/>
      <c r="CS29" s="1"/>
      <c r="CT29" s="1"/>
      <c r="CU29" s="1"/>
      <c r="CV29" s="1"/>
      <c r="DB29" s="1"/>
      <c r="DC29" s="1"/>
      <c r="DD29" s="1"/>
      <c r="DE29" s="1"/>
      <c r="DF29" s="1"/>
      <c r="DO29" s="1"/>
      <c r="DQ29" s="1"/>
      <c r="DS29" s="1"/>
      <c r="DT29" s="1"/>
      <c r="DV29" s="1"/>
      <c r="DX29" s="1"/>
      <c r="DY29" s="1"/>
      <c r="EA29" s="1"/>
      <c r="EC29" s="1"/>
      <c r="ED29" s="1"/>
      <c r="EF29" s="1"/>
      <c r="EH29" s="1"/>
      <c r="EJ29" s="1"/>
      <c r="EK29" s="1"/>
      <c r="EM29" s="1"/>
      <c r="EO29" s="1"/>
      <c r="EQ29" s="1"/>
      <c r="ER29" s="1"/>
      <c r="ET29" s="1"/>
      <c r="EV29" s="1"/>
      <c r="EY29" s="1"/>
      <c r="FA29" s="1"/>
      <c r="FC29" s="1"/>
      <c r="FE29" s="1"/>
      <c r="FM29" s="1"/>
      <c r="FO29" s="1"/>
      <c r="HG29" s="1"/>
    </row>
    <row r="30" spans="3:215" ht="15" x14ac:dyDescent="0.25">
      <c r="D30" s="1"/>
      <c r="E30" s="1"/>
      <c r="M30" s="1"/>
      <c r="R30" s="1"/>
      <c r="AD30" s="1"/>
      <c r="AR30" s="1"/>
      <c r="AT30" s="1"/>
      <c r="AV30" s="1"/>
      <c r="AX30" s="1"/>
      <c r="AZ30" s="1"/>
      <c r="BB30" s="1"/>
      <c r="BK30" s="1"/>
      <c r="BT30" s="1"/>
      <c r="CE30" s="1"/>
      <c r="CN30" s="1"/>
      <c r="CP30" s="1"/>
      <c r="CR30" s="1"/>
      <c r="CS30" s="1"/>
      <c r="CT30" s="1"/>
      <c r="CU30" s="1"/>
      <c r="CV30" s="1"/>
      <c r="DB30" s="1"/>
      <c r="DC30" s="1"/>
      <c r="DD30" s="1"/>
      <c r="DE30" s="1"/>
      <c r="DF30" s="1"/>
      <c r="DO30" s="1"/>
      <c r="DQ30" s="1"/>
      <c r="DS30" s="1"/>
      <c r="DT30" s="1"/>
      <c r="DV30" s="1"/>
      <c r="DX30" s="1"/>
      <c r="DY30" s="1"/>
      <c r="EA30" s="1"/>
      <c r="EC30" s="1"/>
      <c r="ED30" s="1"/>
      <c r="EF30" s="1"/>
      <c r="EH30" s="1"/>
      <c r="EJ30" s="1"/>
      <c r="EK30" s="1"/>
      <c r="EM30" s="1"/>
      <c r="EO30" s="1"/>
      <c r="EQ30" s="1"/>
      <c r="ER30" s="1"/>
      <c r="ET30" s="1"/>
      <c r="EV30" s="1"/>
      <c r="EY30" s="1"/>
      <c r="FA30" s="1"/>
      <c r="FC30" s="1"/>
      <c r="FE30" s="1"/>
      <c r="FM30" s="1"/>
      <c r="FO30" s="1"/>
      <c r="HG30" s="1"/>
    </row>
    <row r="31" spans="3:215" ht="15" x14ac:dyDescent="0.25">
      <c r="D31" s="1"/>
      <c r="E31" s="1"/>
      <c r="M31" s="1"/>
      <c r="R31" s="1"/>
      <c r="AD31" s="1"/>
      <c r="AR31" s="1"/>
      <c r="AT31" s="1"/>
      <c r="AV31" s="1"/>
      <c r="AX31" s="1"/>
      <c r="AZ31" s="1"/>
      <c r="BB31" s="1"/>
      <c r="BK31" s="1"/>
      <c r="BT31" s="1"/>
      <c r="CE31" s="1"/>
      <c r="CN31" s="1"/>
      <c r="CP31" s="1"/>
      <c r="CR31" s="1"/>
      <c r="CS31" s="1"/>
      <c r="CT31" s="1"/>
      <c r="CU31" s="1"/>
      <c r="CV31" s="1"/>
      <c r="DB31" s="1"/>
      <c r="DC31" s="1"/>
      <c r="DD31" s="1"/>
      <c r="DE31" s="1"/>
      <c r="DF31" s="1"/>
      <c r="DO31" s="1"/>
      <c r="DQ31" s="1"/>
      <c r="DS31" s="1"/>
      <c r="DT31" s="1"/>
      <c r="DV31" s="1"/>
      <c r="DX31" s="1"/>
      <c r="DY31" s="1"/>
      <c r="EA31" s="1"/>
      <c r="EC31" s="1"/>
      <c r="ED31" s="1"/>
      <c r="EF31" s="1"/>
      <c r="EH31" s="1"/>
      <c r="EJ31" s="1"/>
      <c r="EK31" s="1"/>
      <c r="EM31" s="1"/>
      <c r="EO31" s="1"/>
      <c r="EQ31" s="1"/>
      <c r="ER31" s="1"/>
      <c r="ET31" s="1"/>
      <c r="EV31" s="1"/>
      <c r="EY31" s="1"/>
      <c r="FA31" s="1"/>
      <c r="FC31" s="1"/>
      <c r="FE31" s="1"/>
      <c r="FM31" s="1"/>
      <c r="FO31" s="1"/>
      <c r="HG31" s="1"/>
    </row>
    <row r="32" spans="3:215" ht="15" x14ac:dyDescent="0.25">
      <c r="D32" s="1"/>
      <c r="E32" s="1"/>
      <c r="M32" s="1"/>
      <c r="R32" s="1"/>
      <c r="AD32" s="1"/>
      <c r="AR32" s="1"/>
      <c r="AT32" s="1"/>
      <c r="AV32" s="1"/>
      <c r="AX32" s="1"/>
      <c r="AZ32" s="1"/>
      <c r="BB32" s="1"/>
      <c r="BK32" s="1"/>
      <c r="BT32" s="1"/>
      <c r="CE32" s="1"/>
      <c r="CN32" s="1"/>
      <c r="CP32" s="1"/>
      <c r="CR32" s="1"/>
      <c r="CS32" s="1"/>
      <c r="CT32" s="1"/>
      <c r="CU32" s="1"/>
      <c r="CV32" s="1"/>
      <c r="DB32" s="1"/>
      <c r="DC32" s="1"/>
      <c r="DD32" s="1"/>
      <c r="DE32" s="1"/>
      <c r="DF32" s="1"/>
      <c r="DO32" s="1"/>
      <c r="DQ32" s="1"/>
      <c r="DS32" s="1"/>
      <c r="DT32" s="1"/>
      <c r="DV32" s="1"/>
      <c r="DX32" s="1"/>
      <c r="DY32" s="1"/>
      <c r="EA32" s="1"/>
      <c r="EC32" s="1"/>
      <c r="ED32" s="1"/>
      <c r="EF32" s="1"/>
      <c r="EH32" s="1"/>
      <c r="EJ32" s="1"/>
      <c r="EK32" s="1"/>
      <c r="EM32" s="1"/>
      <c r="EO32" s="1"/>
      <c r="EQ32" s="1"/>
      <c r="ER32" s="1"/>
      <c r="ET32" s="1"/>
      <c r="EV32" s="1"/>
      <c r="EY32" s="1"/>
      <c r="FA32" s="1"/>
      <c r="FC32" s="1"/>
      <c r="FE32" s="1"/>
      <c r="FM32" s="1"/>
      <c r="FO32" s="1"/>
      <c r="HG32" s="1"/>
    </row>
    <row r="33" spans="4:215" ht="15" x14ac:dyDescent="0.25">
      <c r="D33" s="1"/>
      <c r="E33" s="1"/>
      <c r="M33" s="1"/>
      <c r="R33" s="1"/>
      <c r="AD33" s="1"/>
      <c r="AR33" s="1"/>
      <c r="AT33" s="1"/>
      <c r="AV33" s="1"/>
      <c r="AX33" s="1"/>
      <c r="AZ33" s="1"/>
      <c r="BB33" s="1"/>
      <c r="BK33" s="1"/>
      <c r="BT33" s="1"/>
      <c r="CE33" s="1"/>
      <c r="CN33" s="1"/>
      <c r="CP33" s="1"/>
      <c r="CR33" s="1"/>
      <c r="CS33" s="1"/>
      <c r="CT33" s="1"/>
      <c r="CU33" s="1"/>
      <c r="CV33" s="1"/>
      <c r="DB33" s="1"/>
      <c r="DC33" s="1"/>
      <c r="DD33" s="1"/>
      <c r="DE33" s="1"/>
      <c r="DF33" s="1"/>
      <c r="DO33" s="1"/>
      <c r="DQ33" s="1"/>
      <c r="DS33" s="1"/>
      <c r="DT33" s="1"/>
      <c r="DV33" s="1"/>
      <c r="DX33" s="1"/>
      <c r="DY33" s="1"/>
      <c r="EA33" s="1"/>
      <c r="EC33" s="1"/>
      <c r="ED33" s="1"/>
      <c r="EF33" s="1"/>
      <c r="EH33" s="1"/>
      <c r="EJ33" s="1"/>
      <c r="EK33" s="1"/>
      <c r="EM33" s="1"/>
      <c r="EO33" s="1"/>
      <c r="EQ33" s="1"/>
      <c r="ER33" s="1"/>
      <c r="ET33" s="1"/>
      <c r="EV33" s="1"/>
      <c r="EY33" s="1"/>
      <c r="FA33" s="1"/>
      <c r="FC33" s="1"/>
      <c r="FE33" s="1"/>
      <c r="FM33" s="1"/>
      <c r="FO33" s="1"/>
      <c r="HG33" s="1"/>
    </row>
    <row r="34" spans="4:215" ht="15" x14ac:dyDescent="0.25">
      <c r="D34" s="1"/>
      <c r="E34" s="1"/>
      <c r="M34" s="1"/>
      <c r="R34" s="1"/>
      <c r="AD34" s="1"/>
      <c r="AR34" s="1"/>
      <c r="AT34" s="1"/>
      <c r="AV34" s="1"/>
      <c r="AX34" s="1"/>
      <c r="AZ34" s="1"/>
      <c r="BB34" s="1"/>
      <c r="BK34" s="1"/>
      <c r="BT34" s="1"/>
      <c r="CE34" s="1"/>
      <c r="CN34" s="1"/>
      <c r="CP34" s="1"/>
      <c r="CR34" s="1"/>
      <c r="CS34" s="1"/>
      <c r="CT34" s="1"/>
      <c r="CU34" s="1"/>
      <c r="CV34" s="1"/>
      <c r="DB34" s="1"/>
      <c r="DC34" s="1"/>
      <c r="DD34" s="1"/>
      <c r="DE34" s="1"/>
      <c r="DF34" s="1"/>
      <c r="DO34" s="1"/>
      <c r="DQ34" s="1"/>
      <c r="DS34" s="1"/>
      <c r="DT34" s="1"/>
      <c r="DV34" s="1"/>
      <c r="DX34" s="1"/>
      <c r="DY34" s="1"/>
      <c r="EA34" s="1"/>
      <c r="EC34" s="1"/>
      <c r="ED34" s="1"/>
      <c r="EF34" s="1"/>
      <c r="EH34" s="1"/>
      <c r="EJ34" s="1"/>
      <c r="EK34" s="1"/>
      <c r="EM34" s="1"/>
      <c r="EO34" s="1"/>
      <c r="EQ34" s="1"/>
      <c r="ER34" s="1"/>
      <c r="ET34" s="1"/>
      <c r="EV34" s="1"/>
      <c r="EY34" s="1"/>
      <c r="FA34" s="1"/>
      <c r="FC34" s="1"/>
      <c r="FE34" s="1"/>
      <c r="FM34" s="1"/>
      <c r="FO34" s="1"/>
      <c r="HG34" s="1"/>
    </row>
    <row r="35" spans="4:215" ht="15" x14ac:dyDescent="0.25">
      <c r="D35" s="1"/>
      <c r="E35" s="1"/>
      <c r="M35" s="1"/>
      <c r="R35" s="1"/>
      <c r="AD35" s="1"/>
      <c r="AR35" s="1"/>
      <c r="AT35" s="1"/>
      <c r="AV35" s="1"/>
      <c r="AX35" s="1"/>
      <c r="AZ35" s="1"/>
      <c r="BB35" s="1"/>
      <c r="BK35" s="1"/>
      <c r="BT35" s="1"/>
      <c r="CE35" s="1"/>
      <c r="CN35" s="1"/>
      <c r="CP35" s="1"/>
      <c r="CR35" s="1"/>
      <c r="CS35" s="1"/>
      <c r="CT35" s="1"/>
      <c r="CU35" s="1"/>
      <c r="CV35" s="1"/>
      <c r="DB35" s="1"/>
      <c r="DC35" s="1"/>
      <c r="DD35" s="1"/>
      <c r="DE35" s="1"/>
      <c r="DF35" s="1"/>
      <c r="DO35" s="1"/>
      <c r="DQ35" s="1"/>
      <c r="DS35" s="1"/>
      <c r="DT35" s="1"/>
      <c r="DV35" s="1"/>
      <c r="DX35" s="1"/>
      <c r="DY35" s="1"/>
      <c r="EA35" s="1"/>
      <c r="EC35" s="1"/>
      <c r="ED35" s="1"/>
      <c r="EF35" s="1"/>
      <c r="EH35" s="1"/>
      <c r="EJ35" s="1"/>
      <c r="EK35" s="1"/>
      <c r="EM35" s="1"/>
      <c r="EO35" s="1"/>
      <c r="EQ35" s="1"/>
      <c r="ER35" s="1"/>
      <c r="ET35" s="1"/>
      <c r="EV35" s="1"/>
      <c r="EY35" s="1"/>
      <c r="FA35" s="1"/>
      <c r="FC35" s="1"/>
      <c r="FE35" s="1"/>
      <c r="FM35" s="1"/>
      <c r="FO35" s="1"/>
      <c r="HG35" s="1"/>
    </row>
    <row r="36" spans="4:215" ht="15" x14ac:dyDescent="0.25">
      <c r="D36" s="1"/>
      <c r="E36" s="1"/>
      <c r="M36" s="1"/>
      <c r="R36" s="1"/>
      <c r="AD36" s="1"/>
      <c r="AR36" s="1"/>
      <c r="AT36" s="1"/>
      <c r="AV36" s="1"/>
      <c r="AX36" s="1"/>
      <c r="AZ36" s="1"/>
      <c r="BB36" s="1"/>
      <c r="BK36" s="1"/>
      <c r="BT36" s="1"/>
      <c r="CE36" s="1"/>
      <c r="CN36" s="1"/>
      <c r="CP36" s="1"/>
      <c r="CR36" s="1"/>
      <c r="CS36" s="1"/>
      <c r="CT36" s="1"/>
      <c r="CU36" s="1"/>
      <c r="CV36" s="1"/>
      <c r="DB36" s="1"/>
      <c r="DC36" s="1"/>
      <c r="DD36" s="1"/>
      <c r="DE36" s="1"/>
      <c r="DF36" s="1"/>
      <c r="DO36" s="1"/>
      <c r="DQ36" s="1"/>
      <c r="DS36" s="1"/>
      <c r="DT36" s="1"/>
      <c r="DV36" s="1"/>
      <c r="DX36" s="1"/>
      <c r="DY36" s="1"/>
      <c r="EA36" s="1"/>
      <c r="EC36" s="1"/>
      <c r="ED36" s="1"/>
      <c r="EF36" s="1"/>
      <c r="EH36" s="1"/>
      <c r="EJ36" s="1"/>
      <c r="EK36" s="1"/>
      <c r="EM36" s="1"/>
      <c r="EO36" s="1"/>
      <c r="EQ36" s="1"/>
      <c r="ER36" s="1"/>
      <c r="ET36" s="1"/>
      <c r="EV36" s="1"/>
      <c r="EY36" s="1"/>
      <c r="FA36" s="1"/>
      <c r="FC36" s="1"/>
      <c r="FE36" s="1"/>
      <c r="FM36" s="1"/>
      <c r="FO36" s="1"/>
      <c r="HG36" s="1"/>
    </row>
    <row r="37" spans="4:215" ht="15" x14ac:dyDescent="0.25">
      <c r="D37" s="1"/>
      <c r="E37" s="1"/>
      <c r="M37" s="1"/>
      <c r="R37" s="1"/>
      <c r="AD37" s="1"/>
      <c r="AR37" s="1"/>
      <c r="AT37" s="1"/>
      <c r="AV37" s="1"/>
      <c r="AX37" s="1"/>
      <c r="AZ37" s="1"/>
      <c r="BB37" s="1"/>
      <c r="BK37" s="1"/>
      <c r="BT37" s="1"/>
      <c r="CE37" s="1"/>
      <c r="CN37" s="1"/>
      <c r="CP37" s="1"/>
      <c r="CR37" s="1"/>
      <c r="CS37" s="1"/>
      <c r="CT37" s="1"/>
      <c r="CU37" s="1"/>
      <c r="CV37" s="1"/>
      <c r="DB37" s="1"/>
      <c r="DC37" s="1"/>
      <c r="DD37" s="1"/>
      <c r="DE37" s="1"/>
      <c r="DF37" s="1"/>
      <c r="DO37" s="1"/>
      <c r="DQ37" s="1"/>
      <c r="DS37" s="1"/>
      <c r="DT37" s="1"/>
      <c r="DV37" s="1"/>
      <c r="DX37" s="1"/>
      <c r="DY37" s="1"/>
      <c r="EA37" s="1"/>
      <c r="EC37" s="1"/>
      <c r="ED37" s="1"/>
      <c r="EF37" s="1"/>
      <c r="EH37" s="1"/>
      <c r="EJ37" s="1"/>
      <c r="EK37" s="1"/>
      <c r="EM37" s="1"/>
      <c r="EO37" s="1"/>
      <c r="EQ37" s="1"/>
      <c r="ER37" s="1"/>
      <c r="ET37" s="1"/>
      <c r="EV37" s="1"/>
      <c r="EY37" s="1"/>
      <c r="FA37" s="1"/>
      <c r="FC37" s="1"/>
      <c r="FE37" s="1"/>
      <c r="FM37" s="1"/>
      <c r="FO37" s="1"/>
      <c r="HG37" s="1"/>
    </row>
    <row r="38" spans="4:215" ht="15" x14ac:dyDescent="0.25">
      <c r="D38" s="1"/>
      <c r="E38" s="1"/>
      <c r="M38" s="1"/>
      <c r="R38" s="1"/>
      <c r="AD38" s="1"/>
      <c r="AR38" s="1"/>
      <c r="AT38" s="1"/>
      <c r="AV38" s="1"/>
      <c r="AX38" s="1"/>
      <c r="AZ38" s="1"/>
      <c r="BB38" s="1"/>
      <c r="BK38" s="1"/>
      <c r="BT38" s="1"/>
      <c r="CE38" s="1"/>
      <c r="CN38" s="1"/>
      <c r="CP38" s="1"/>
      <c r="CR38" s="1"/>
      <c r="CS38" s="1"/>
      <c r="CT38" s="1"/>
      <c r="CU38" s="1"/>
      <c r="CV38" s="1"/>
      <c r="DB38" s="1"/>
      <c r="DC38" s="1"/>
      <c r="DD38" s="1"/>
      <c r="DE38" s="1"/>
      <c r="DF38" s="1"/>
      <c r="DO38" s="1"/>
      <c r="DQ38" s="1"/>
      <c r="DS38" s="1"/>
      <c r="DT38" s="1"/>
      <c r="DV38" s="1"/>
      <c r="DX38" s="1"/>
      <c r="DY38" s="1"/>
      <c r="EA38" s="1"/>
      <c r="EC38" s="1"/>
      <c r="ED38" s="1"/>
      <c r="EF38" s="1"/>
      <c r="EH38" s="1"/>
      <c r="EJ38" s="1"/>
      <c r="EK38" s="1"/>
      <c r="EM38" s="1"/>
      <c r="EO38" s="1"/>
      <c r="EQ38" s="1"/>
      <c r="ER38" s="1"/>
      <c r="ET38" s="1"/>
      <c r="EV38" s="1"/>
      <c r="EY38" s="1"/>
      <c r="FA38" s="1"/>
      <c r="FC38" s="1"/>
      <c r="FE38" s="1"/>
      <c r="FM38" s="1"/>
      <c r="FO38" s="1"/>
      <c r="HG38" s="1"/>
    </row>
    <row r="39" spans="4:215" ht="15" x14ac:dyDescent="0.25">
      <c r="D39" s="1"/>
      <c r="E39" s="1"/>
      <c r="M39" s="1"/>
      <c r="R39" s="1"/>
      <c r="AD39" s="1"/>
      <c r="AR39" s="1"/>
      <c r="AT39" s="1"/>
      <c r="AV39" s="1"/>
      <c r="AX39" s="1"/>
      <c r="AZ39" s="1"/>
      <c r="BB39" s="1"/>
      <c r="BK39" s="1"/>
      <c r="BT39" s="1"/>
      <c r="CE39" s="1"/>
      <c r="CN39" s="1"/>
      <c r="CP39" s="1"/>
      <c r="CR39" s="1"/>
      <c r="CS39" s="1"/>
      <c r="CT39" s="1"/>
      <c r="CU39" s="1"/>
      <c r="CV39" s="1"/>
      <c r="DB39" s="1"/>
      <c r="DC39" s="1"/>
      <c r="DD39" s="1"/>
      <c r="DE39" s="1"/>
      <c r="DF39" s="1"/>
      <c r="DO39" s="1"/>
      <c r="DQ39" s="1"/>
      <c r="DS39" s="1"/>
      <c r="DT39" s="1"/>
      <c r="DV39" s="1"/>
      <c r="DX39" s="1"/>
      <c r="DY39" s="1"/>
      <c r="EA39" s="1"/>
      <c r="EC39" s="1"/>
      <c r="ED39" s="1"/>
      <c r="EF39" s="1"/>
      <c r="EH39" s="1"/>
      <c r="EJ39" s="1"/>
      <c r="EK39" s="1"/>
      <c r="EM39" s="1"/>
      <c r="EO39" s="1"/>
      <c r="EQ39" s="1"/>
      <c r="ER39" s="1"/>
      <c r="ET39" s="1"/>
      <c r="EV39" s="1"/>
      <c r="EY39" s="1"/>
      <c r="FA39" s="1"/>
      <c r="FC39" s="1"/>
      <c r="FE39" s="1"/>
      <c r="FM39" s="1"/>
      <c r="FO39" s="1"/>
      <c r="HG39" s="1"/>
    </row>
    <row r="40" spans="4:215" ht="15" x14ac:dyDescent="0.25">
      <c r="D40" s="1"/>
      <c r="E40" s="1"/>
      <c r="M40" s="1"/>
      <c r="R40" s="1"/>
      <c r="AD40" s="1"/>
      <c r="AR40" s="1"/>
      <c r="AT40" s="1"/>
      <c r="AV40" s="1"/>
      <c r="AX40" s="1"/>
      <c r="AZ40" s="1"/>
      <c r="BB40" s="1"/>
      <c r="BK40" s="1"/>
      <c r="BT40" s="1"/>
      <c r="CE40" s="1"/>
      <c r="CN40" s="1"/>
      <c r="CP40" s="1"/>
      <c r="CR40" s="1"/>
      <c r="CS40" s="1"/>
      <c r="CT40" s="1"/>
      <c r="CU40" s="1"/>
      <c r="CV40" s="1"/>
      <c r="DB40" s="1"/>
      <c r="DC40" s="1"/>
      <c r="DD40" s="1"/>
      <c r="DE40" s="1"/>
      <c r="DF40" s="1"/>
      <c r="DO40" s="1"/>
      <c r="DQ40" s="1"/>
      <c r="DS40" s="1"/>
      <c r="DT40" s="1"/>
      <c r="DV40" s="1"/>
      <c r="DX40" s="1"/>
      <c r="DY40" s="1"/>
      <c r="EA40" s="1"/>
      <c r="EC40" s="1"/>
      <c r="ED40" s="1"/>
      <c r="EF40" s="1"/>
      <c r="EH40" s="1"/>
      <c r="EJ40" s="1"/>
      <c r="EK40" s="1"/>
      <c r="EM40" s="1"/>
      <c r="EO40" s="1"/>
      <c r="EQ40" s="1"/>
      <c r="ER40" s="1"/>
      <c r="ET40" s="1"/>
      <c r="EV40" s="1"/>
      <c r="EY40" s="1"/>
      <c r="FA40" s="1"/>
      <c r="FC40" s="1"/>
      <c r="FE40" s="1"/>
      <c r="FM40" s="1"/>
      <c r="FO40" s="1"/>
      <c r="HG40" s="1"/>
    </row>
    <row r="41" spans="4:215" ht="15" x14ac:dyDescent="0.25">
      <c r="D41" s="1"/>
      <c r="E41" s="1"/>
      <c r="M41" s="1"/>
      <c r="R41" s="1"/>
      <c r="AD41" s="1"/>
      <c r="AR41" s="1"/>
      <c r="AT41" s="1"/>
      <c r="AV41" s="1"/>
      <c r="AX41" s="1"/>
      <c r="AZ41" s="1"/>
      <c r="BB41" s="1"/>
      <c r="BK41" s="1"/>
      <c r="BT41" s="1"/>
      <c r="CE41" s="1"/>
      <c r="CN41" s="1"/>
      <c r="CP41" s="1"/>
      <c r="CR41" s="1"/>
      <c r="CS41" s="1"/>
      <c r="CT41" s="1"/>
      <c r="CU41" s="1"/>
      <c r="CV41" s="1"/>
      <c r="DB41" s="1"/>
      <c r="DC41" s="1"/>
      <c r="DD41" s="1"/>
      <c r="DE41" s="1"/>
      <c r="DF41" s="1"/>
      <c r="DO41" s="1"/>
      <c r="DQ41" s="1"/>
      <c r="DS41" s="1"/>
      <c r="DT41" s="1"/>
      <c r="DV41" s="1"/>
      <c r="DX41" s="1"/>
      <c r="DY41" s="1"/>
      <c r="EA41" s="1"/>
      <c r="EC41" s="1"/>
      <c r="ED41" s="1"/>
      <c r="EF41" s="1"/>
      <c r="EH41" s="1"/>
      <c r="EJ41" s="1"/>
      <c r="EK41" s="1"/>
      <c r="EM41" s="1"/>
      <c r="EO41" s="1"/>
      <c r="EQ41" s="1"/>
      <c r="ER41" s="1"/>
      <c r="ET41" s="1"/>
      <c r="EV41" s="1"/>
      <c r="EY41" s="1"/>
      <c r="FA41" s="1"/>
      <c r="FC41" s="1"/>
      <c r="FE41" s="1"/>
      <c r="FM41" s="1"/>
      <c r="FO41" s="1"/>
      <c r="HG41" s="1"/>
    </row>
    <row r="42" spans="4:215" ht="15" x14ac:dyDescent="0.25">
      <c r="D42" s="1"/>
      <c r="E42" s="1"/>
      <c r="M42" s="1"/>
      <c r="R42" s="1"/>
      <c r="AD42" s="1"/>
      <c r="AR42" s="1"/>
      <c r="AT42" s="1"/>
      <c r="AV42" s="1"/>
      <c r="AX42" s="1"/>
      <c r="AZ42" s="1"/>
      <c r="BB42" s="1"/>
      <c r="BK42" s="1"/>
      <c r="BT42" s="1"/>
      <c r="CE42" s="1"/>
      <c r="CN42" s="1"/>
      <c r="CP42" s="1"/>
      <c r="CR42" s="1"/>
      <c r="CS42" s="1"/>
      <c r="CT42" s="1"/>
      <c r="CU42" s="1"/>
      <c r="CV42" s="1"/>
      <c r="DB42" s="1"/>
      <c r="DC42" s="1"/>
      <c r="DD42" s="1"/>
      <c r="DE42" s="1"/>
      <c r="DF42" s="1"/>
      <c r="DO42" s="1"/>
      <c r="DQ42" s="1"/>
      <c r="DS42" s="1"/>
      <c r="DT42" s="1"/>
      <c r="DV42" s="1"/>
      <c r="DX42" s="1"/>
      <c r="DY42" s="1"/>
      <c r="EA42" s="1"/>
      <c r="EC42" s="1"/>
      <c r="ED42" s="1"/>
      <c r="EF42" s="1"/>
      <c r="EH42" s="1"/>
      <c r="EJ42" s="1"/>
      <c r="EK42" s="1"/>
      <c r="EM42" s="1"/>
      <c r="EO42" s="1"/>
      <c r="EQ42" s="1"/>
      <c r="ER42" s="1"/>
      <c r="ET42" s="1"/>
      <c r="EV42" s="1"/>
      <c r="EY42" s="1"/>
      <c r="FA42" s="1"/>
      <c r="FC42" s="1"/>
      <c r="FE42" s="1"/>
      <c r="FM42" s="1"/>
      <c r="FO42" s="1"/>
      <c r="HG42" s="1"/>
    </row>
    <row r="43" spans="4:215" ht="15" x14ac:dyDescent="0.25">
      <c r="D43" s="1"/>
      <c r="E43" s="1"/>
      <c r="M43" s="1"/>
      <c r="R43" s="1"/>
      <c r="AD43" s="1"/>
      <c r="AR43" s="1"/>
      <c r="AT43" s="1"/>
      <c r="AV43" s="1"/>
      <c r="AX43" s="1"/>
      <c r="AZ43" s="1"/>
      <c r="BB43" s="1"/>
      <c r="BK43" s="1"/>
      <c r="BT43" s="1"/>
      <c r="CE43" s="1"/>
      <c r="CN43" s="1"/>
      <c r="CP43" s="1"/>
      <c r="CR43" s="1"/>
      <c r="CS43" s="1"/>
      <c r="CT43" s="1"/>
      <c r="CU43" s="1"/>
      <c r="CV43" s="1"/>
      <c r="DB43" s="1"/>
      <c r="DC43" s="1"/>
      <c r="DD43" s="1"/>
      <c r="DE43" s="1"/>
      <c r="DF43" s="1"/>
      <c r="DO43" s="1"/>
      <c r="DQ43" s="1"/>
      <c r="DS43" s="1"/>
      <c r="DT43" s="1"/>
      <c r="DV43" s="1"/>
      <c r="DX43" s="1"/>
      <c r="DY43" s="1"/>
      <c r="EA43" s="1"/>
      <c r="EC43" s="1"/>
      <c r="ED43" s="1"/>
      <c r="EF43" s="1"/>
      <c r="EH43" s="1"/>
      <c r="EJ43" s="1"/>
      <c r="EK43" s="1"/>
      <c r="EM43" s="1"/>
      <c r="EO43" s="1"/>
      <c r="EQ43" s="1"/>
      <c r="ER43" s="1"/>
      <c r="ET43" s="1"/>
      <c r="EV43" s="1"/>
      <c r="EY43" s="1"/>
      <c r="FA43" s="1"/>
      <c r="FC43" s="1"/>
      <c r="FE43" s="1"/>
      <c r="FM43" s="1"/>
      <c r="FO43" s="1"/>
      <c r="HG43" s="1"/>
    </row>
    <row r="44" spans="4:215" ht="15" x14ac:dyDescent="0.25">
      <c r="D44" s="1"/>
      <c r="E44" s="1"/>
      <c r="M44" s="1"/>
      <c r="R44" s="1"/>
      <c r="AD44" s="1"/>
      <c r="AR44" s="1"/>
      <c r="AT44" s="1"/>
      <c r="AV44" s="1"/>
      <c r="AX44" s="1"/>
      <c r="AZ44" s="1"/>
      <c r="BB44" s="1"/>
      <c r="BK44" s="1"/>
      <c r="BT44" s="1"/>
      <c r="CE44" s="1"/>
      <c r="CN44" s="1"/>
      <c r="CP44" s="1"/>
      <c r="CR44" s="1"/>
      <c r="CS44" s="1"/>
      <c r="CT44" s="1"/>
      <c r="CU44" s="1"/>
      <c r="CV44" s="1"/>
      <c r="DB44" s="1"/>
      <c r="DC44" s="1"/>
      <c r="DD44" s="1"/>
      <c r="DE44" s="1"/>
      <c r="DF44" s="1"/>
      <c r="DO44" s="1"/>
      <c r="DQ44" s="1"/>
      <c r="DS44" s="1"/>
      <c r="DT44" s="1"/>
      <c r="DV44" s="1"/>
      <c r="DX44" s="1"/>
      <c r="DY44" s="1"/>
      <c r="EA44" s="1"/>
      <c r="EC44" s="1"/>
      <c r="ED44" s="1"/>
      <c r="EF44" s="1"/>
      <c r="EH44" s="1"/>
      <c r="EJ44" s="1"/>
      <c r="EK44" s="1"/>
      <c r="EM44" s="1"/>
      <c r="EO44" s="1"/>
      <c r="EQ44" s="1"/>
      <c r="ER44" s="1"/>
      <c r="ET44" s="1"/>
      <c r="EV44" s="1"/>
      <c r="EY44" s="1"/>
      <c r="FA44" s="1"/>
      <c r="FC44" s="1"/>
      <c r="FE44" s="1"/>
      <c r="FM44" s="1"/>
      <c r="FO44" s="1"/>
      <c r="HG44" s="1"/>
    </row>
    <row r="45" spans="4:215" ht="15" x14ac:dyDescent="0.25">
      <c r="D45" s="1"/>
      <c r="E45" s="1"/>
      <c r="M45" s="1"/>
      <c r="R45" s="1"/>
      <c r="AD45" s="1"/>
      <c r="AR45" s="1"/>
      <c r="AT45" s="1"/>
      <c r="AV45" s="1"/>
      <c r="AX45" s="1"/>
      <c r="AZ45" s="1"/>
      <c r="BB45" s="1"/>
      <c r="BK45" s="1"/>
      <c r="BT45" s="1"/>
      <c r="CE45" s="1"/>
      <c r="CN45" s="1"/>
      <c r="CP45" s="1"/>
      <c r="CR45" s="1"/>
      <c r="CS45" s="1"/>
      <c r="CT45" s="1"/>
      <c r="CU45" s="1"/>
      <c r="CV45" s="1"/>
      <c r="DB45" s="1"/>
      <c r="DC45" s="1"/>
      <c r="DD45" s="1"/>
      <c r="DE45" s="1"/>
      <c r="DF45" s="1"/>
      <c r="DO45" s="1"/>
      <c r="DQ45" s="1"/>
      <c r="DS45" s="1"/>
      <c r="DT45" s="1"/>
      <c r="DV45" s="1"/>
      <c r="DX45" s="1"/>
      <c r="DY45" s="1"/>
      <c r="EA45" s="1"/>
      <c r="EC45" s="1"/>
      <c r="ED45" s="1"/>
      <c r="EF45" s="1"/>
      <c r="EH45" s="1"/>
      <c r="EJ45" s="1"/>
      <c r="EK45" s="1"/>
      <c r="EM45" s="1"/>
      <c r="EO45" s="1"/>
      <c r="EQ45" s="1"/>
      <c r="ER45" s="1"/>
      <c r="ET45" s="1"/>
      <c r="EV45" s="1"/>
      <c r="EY45" s="1"/>
      <c r="FA45" s="1"/>
      <c r="FC45" s="1"/>
      <c r="FE45" s="1"/>
      <c r="FM45" s="1"/>
      <c r="FO45" s="1"/>
      <c r="HG45" s="1"/>
    </row>
    <row r="46" spans="4:215" ht="15" x14ac:dyDescent="0.25">
      <c r="D46" s="1"/>
      <c r="E46" s="1"/>
      <c r="M46" s="1"/>
      <c r="R46" s="1"/>
      <c r="AD46" s="1"/>
      <c r="AR46" s="1"/>
      <c r="AT46" s="1"/>
      <c r="AV46" s="1"/>
      <c r="AX46" s="1"/>
      <c r="AZ46" s="1"/>
      <c r="BB46" s="1"/>
      <c r="BK46" s="1"/>
      <c r="BT46" s="1"/>
      <c r="CE46" s="1"/>
      <c r="CN46" s="1"/>
      <c r="CP46" s="1"/>
      <c r="CR46" s="1"/>
      <c r="CS46" s="1"/>
      <c r="CT46" s="1"/>
      <c r="CU46" s="1"/>
      <c r="CV46" s="1"/>
      <c r="DB46" s="1"/>
      <c r="DC46" s="1"/>
      <c r="DD46" s="1"/>
      <c r="DE46" s="1"/>
      <c r="DF46" s="1"/>
      <c r="DO46" s="1"/>
      <c r="DQ46" s="1"/>
      <c r="DS46" s="1"/>
      <c r="DT46" s="1"/>
      <c r="DV46" s="1"/>
      <c r="DX46" s="1"/>
      <c r="DY46" s="1"/>
      <c r="EA46" s="1"/>
      <c r="EC46" s="1"/>
      <c r="ED46" s="1"/>
      <c r="EF46" s="1"/>
      <c r="EH46" s="1"/>
      <c r="EJ46" s="1"/>
      <c r="EK46" s="1"/>
      <c r="EM46" s="1"/>
      <c r="EO46" s="1"/>
      <c r="EQ46" s="1"/>
      <c r="ER46" s="1"/>
      <c r="ET46" s="1"/>
      <c r="EV46" s="1"/>
      <c r="EY46" s="1"/>
      <c r="FA46" s="1"/>
      <c r="FC46" s="1"/>
      <c r="FE46" s="1"/>
      <c r="FM46" s="1"/>
      <c r="FO46" s="1"/>
      <c r="HG46" s="1"/>
    </row>
    <row r="47" spans="4:215" ht="15" x14ac:dyDescent="0.25">
      <c r="D47" s="1"/>
      <c r="E47" s="1"/>
      <c r="M47" s="1"/>
      <c r="R47" s="1"/>
      <c r="AD47" s="1"/>
      <c r="AR47" s="1"/>
      <c r="AT47" s="1"/>
      <c r="AV47" s="1"/>
      <c r="AX47" s="1"/>
      <c r="AZ47" s="1"/>
      <c r="BB47" s="1"/>
      <c r="BK47" s="1"/>
      <c r="BT47" s="1"/>
      <c r="CE47" s="1"/>
      <c r="CN47" s="1"/>
      <c r="CP47" s="1"/>
      <c r="CR47" s="1"/>
      <c r="CS47" s="1"/>
      <c r="CT47" s="1"/>
      <c r="CU47" s="1"/>
      <c r="CV47" s="1"/>
      <c r="DB47" s="1"/>
      <c r="DC47" s="1"/>
      <c r="DD47" s="1"/>
      <c r="DE47" s="1"/>
      <c r="DF47" s="1"/>
      <c r="DO47" s="1"/>
      <c r="DQ47" s="1"/>
      <c r="DS47" s="1"/>
      <c r="DT47" s="1"/>
      <c r="DV47" s="1"/>
      <c r="DX47" s="1"/>
      <c r="DY47" s="1"/>
      <c r="EA47" s="1"/>
      <c r="EC47" s="1"/>
      <c r="ED47" s="1"/>
      <c r="EF47" s="1"/>
      <c r="EH47" s="1"/>
      <c r="EJ47" s="1"/>
      <c r="EK47" s="1"/>
      <c r="EM47" s="1"/>
      <c r="EO47" s="1"/>
      <c r="EQ47" s="1"/>
      <c r="ER47" s="1"/>
      <c r="ET47" s="1"/>
      <c r="EV47" s="1"/>
      <c r="EY47" s="1"/>
      <c r="FA47" s="1"/>
      <c r="FC47" s="1"/>
      <c r="FE47" s="1"/>
      <c r="FM47" s="1"/>
      <c r="FO47" s="1"/>
      <c r="HG47" s="1"/>
    </row>
    <row r="48" spans="4:215" ht="15" x14ac:dyDescent="0.25">
      <c r="D48" s="1"/>
      <c r="E48" s="1"/>
      <c r="M48" s="1"/>
      <c r="R48" s="1"/>
      <c r="AD48" s="1"/>
      <c r="AR48" s="1"/>
      <c r="AT48" s="1"/>
      <c r="AV48" s="1"/>
      <c r="AX48" s="1"/>
      <c r="AZ48" s="1"/>
      <c r="BB48" s="1"/>
      <c r="BK48" s="1"/>
      <c r="BT48" s="1"/>
      <c r="CE48" s="1"/>
      <c r="CN48" s="1"/>
      <c r="CP48" s="1"/>
      <c r="CR48" s="1"/>
      <c r="CS48" s="1"/>
      <c r="CT48" s="1"/>
      <c r="CU48" s="1"/>
      <c r="CV48" s="1"/>
      <c r="DB48" s="1"/>
      <c r="DC48" s="1"/>
      <c r="DD48" s="1"/>
      <c r="DE48" s="1"/>
      <c r="DF48" s="1"/>
      <c r="DO48" s="1"/>
      <c r="DQ48" s="1"/>
      <c r="DS48" s="1"/>
      <c r="DT48" s="1"/>
      <c r="DV48" s="1"/>
      <c r="DX48" s="1"/>
      <c r="DY48" s="1"/>
      <c r="EA48" s="1"/>
      <c r="EC48" s="1"/>
      <c r="ED48" s="1"/>
      <c r="EF48" s="1"/>
      <c r="EH48" s="1"/>
      <c r="EJ48" s="1"/>
      <c r="EK48" s="1"/>
      <c r="EM48" s="1"/>
      <c r="EO48" s="1"/>
      <c r="EQ48" s="1"/>
      <c r="ER48" s="1"/>
      <c r="ET48" s="1"/>
      <c r="EV48" s="1"/>
      <c r="EY48" s="1"/>
      <c r="FA48" s="1"/>
      <c r="FC48" s="1"/>
      <c r="FE48" s="1"/>
      <c r="FM48" s="1"/>
      <c r="FO48" s="1"/>
      <c r="HG48" s="1"/>
    </row>
    <row r="49" spans="4:215" ht="15" x14ac:dyDescent="0.25">
      <c r="D49" s="1"/>
      <c r="E49" s="1"/>
      <c r="M49" s="1"/>
      <c r="R49" s="1"/>
      <c r="AD49" s="1"/>
      <c r="AR49" s="1"/>
      <c r="AT49" s="1"/>
      <c r="AV49" s="1"/>
      <c r="AX49" s="1"/>
      <c r="AZ49" s="1"/>
      <c r="BB49" s="1"/>
      <c r="BK49" s="1"/>
      <c r="BT49" s="1"/>
      <c r="CE49" s="1"/>
      <c r="CN49" s="1"/>
      <c r="CP49" s="1"/>
      <c r="CR49" s="1"/>
      <c r="CS49" s="1"/>
      <c r="CT49" s="1"/>
      <c r="CU49" s="1"/>
      <c r="CV49" s="1"/>
      <c r="DB49" s="1"/>
      <c r="DC49" s="1"/>
      <c r="DD49" s="1"/>
      <c r="DE49" s="1"/>
      <c r="DF49" s="1"/>
      <c r="DO49" s="1"/>
      <c r="DQ49" s="1"/>
      <c r="DS49" s="1"/>
      <c r="DT49" s="1"/>
      <c r="DV49" s="1"/>
      <c r="DX49" s="1"/>
      <c r="DY49" s="1"/>
      <c r="EA49" s="1"/>
      <c r="EC49" s="1"/>
      <c r="ED49" s="1"/>
      <c r="EF49" s="1"/>
      <c r="EH49" s="1"/>
      <c r="EJ49" s="1"/>
      <c r="EK49" s="1"/>
      <c r="EM49" s="1"/>
      <c r="EO49" s="1"/>
      <c r="EQ49" s="1"/>
      <c r="ER49" s="1"/>
      <c r="ET49" s="1"/>
      <c r="EV49" s="1"/>
      <c r="EY49" s="1"/>
      <c r="FA49" s="1"/>
      <c r="FC49" s="1"/>
      <c r="FE49" s="1"/>
      <c r="FM49" s="1"/>
      <c r="FO49" s="1"/>
      <c r="HG49" s="1"/>
    </row>
    <row r="50" spans="4:215" ht="15" x14ac:dyDescent="0.25">
      <c r="D50" s="1"/>
      <c r="E50" s="1"/>
      <c r="M50" s="1"/>
      <c r="R50" s="1"/>
      <c r="AD50" s="1"/>
      <c r="AR50" s="1"/>
      <c r="AT50" s="1"/>
      <c r="AV50" s="1"/>
      <c r="AX50" s="1"/>
      <c r="AZ50" s="1"/>
      <c r="BB50" s="1"/>
      <c r="BK50" s="1"/>
      <c r="BT50" s="1"/>
      <c r="CE50" s="1"/>
      <c r="CN50" s="1"/>
      <c r="CP50" s="1"/>
      <c r="CR50" s="1"/>
      <c r="CS50" s="1"/>
      <c r="CT50" s="1"/>
      <c r="CU50" s="1"/>
      <c r="CV50" s="1"/>
      <c r="DB50" s="1"/>
      <c r="DC50" s="1"/>
      <c r="DD50" s="1"/>
      <c r="DE50" s="1"/>
      <c r="DF50" s="1"/>
      <c r="DO50" s="1"/>
      <c r="DQ50" s="1"/>
      <c r="DS50" s="1"/>
      <c r="DT50" s="1"/>
      <c r="DV50" s="1"/>
      <c r="DX50" s="1"/>
      <c r="DY50" s="1"/>
      <c r="EA50" s="1"/>
      <c r="EC50" s="1"/>
      <c r="ED50" s="1"/>
      <c r="EF50" s="1"/>
      <c r="EH50" s="1"/>
      <c r="EJ50" s="1"/>
      <c r="EK50" s="1"/>
      <c r="EM50" s="1"/>
      <c r="EO50" s="1"/>
      <c r="EQ50" s="1"/>
      <c r="ER50" s="1"/>
      <c r="ET50" s="1"/>
      <c r="EV50" s="1"/>
      <c r="EY50" s="1"/>
      <c r="FA50" s="1"/>
      <c r="FC50" s="1"/>
      <c r="FE50" s="1"/>
      <c r="FM50" s="1"/>
      <c r="FO50" s="1"/>
      <c r="HG50" s="1"/>
    </row>
    <row r="51" spans="4:215" ht="15" x14ac:dyDescent="0.25">
      <c r="D51" s="1"/>
      <c r="E51" s="1"/>
      <c r="M51" s="1"/>
      <c r="R51" s="1"/>
      <c r="AD51" s="1"/>
      <c r="AR51" s="1"/>
      <c r="AT51" s="1"/>
      <c r="AV51" s="1"/>
      <c r="AX51" s="1"/>
      <c r="AZ51" s="1"/>
      <c r="BB51" s="1"/>
      <c r="BK51" s="1"/>
      <c r="BT51" s="1"/>
      <c r="CE51" s="1"/>
      <c r="CN51" s="1"/>
      <c r="CP51" s="1"/>
      <c r="CR51" s="1"/>
      <c r="CS51" s="1"/>
      <c r="CT51" s="1"/>
      <c r="CU51" s="1"/>
      <c r="CV51" s="1"/>
      <c r="DB51" s="1"/>
      <c r="DC51" s="1"/>
      <c r="DD51" s="1"/>
      <c r="DE51" s="1"/>
      <c r="DF51" s="1"/>
      <c r="DO51" s="1"/>
      <c r="DQ51" s="1"/>
      <c r="DS51" s="1"/>
      <c r="DT51" s="1"/>
      <c r="DV51" s="1"/>
      <c r="DX51" s="1"/>
      <c r="DY51" s="1"/>
      <c r="EA51" s="1"/>
      <c r="EC51" s="1"/>
      <c r="ED51" s="1"/>
      <c r="EF51" s="1"/>
      <c r="EH51" s="1"/>
      <c r="EJ51" s="1"/>
      <c r="EK51" s="1"/>
      <c r="EM51" s="1"/>
      <c r="EO51" s="1"/>
      <c r="EQ51" s="1"/>
      <c r="ER51" s="1"/>
      <c r="ET51" s="1"/>
      <c r="EV51" s="1"/>
      <c r="EY51" s="1"/>
      <c r="FA51" s="1"/>
      <c r="FC51" s="1"/>
      <c r="FE51" s="1"/>
      <c r="FM51" s="1"/>
      <c r="FO51" s="1"/>
      <c r="HG51" s="1"/>
    </row>
    <row r="52" spans="4:215" ht="15" x14ac:dyDescent="0.25">
      <c r="D52" s="1"/>
      <c r="E52" s="1"/>
      <c r="M52" s="1"/>
      <c r="R52" s="1"/>
      <c r="AD52" s="1"/>
      <c r="AR52" s="1"/>
      <c r="AT52" s="1"/>
      <c r="AV52" s="1"/>
      <c r="AX52" s="1"/>
      <c r="AZ52" s="1"/>
      <c r="BB52" s="1"/>
      <c r="BK52" s="1"/>
      <c r="BT52" s="1"/>
      <c r="CE52" s="1"/>
      <c r="CN52" s="1"/>
      <c r="CP52" s="1"/>
      <c r="CR52" s="1"/>
      <c r="CS52" s="1"/>
      <c r="CT52" s="1"/>
      <c r="CU52" s="1"/>
      <c r="CV52" s="1"/>
      <c r="DB52" s="1"/>
      <c r="DC52" s="1"/>
      <c r="DD52" s="1"/>
      <c r="DE52" s="1"/>
      <c r="DF52" s="1"/>
      <c r="DO52" s="1"/>
      <c r="DQ52" s="1"/>
      <c r="DS52" s="1"/>
      <c r="DT52" s="1"/>
      <c r="DV52" s="1"/>
      <c r="DX52" s="1"/>
      <c r="DY52" s="1"/>
      <c r="EA52" s="1"/>
      <c r="EC52" s="1"/>
      <c r="ED52" s="1"/>
      <c r="EF52" s="1"/>
      <c r="EH52" s="1"/>
      <c r="EJ52" s="1"/>
      <c r="EK52" s="1"/>
      <c r="EM52" s="1"/>
      <c r="EO52" s="1"/>
      <c r="EQ52" s="1"/>
      <c r="ER52" s="1"/>
      <c r="ET52" s="1"/>
      <c r="EV52" s="1"/>
      <c r="EY52" s="1"/>
      <c r="FA52" s="1"/>
      <c r="FC52" s="1"/>
      <c r="FE52" s="1"/>
      <c r="FM52" s="1"/>
      <c r="FO52" s="1"/>
      <c r="HG52" s="1"/>
    </row>
    <row r="53" spans="4:215" ht="15" x14ac:dyDescent="0.25">
      <c r="D53" s="1"/>
      <c r="E53" s="1"/>
      <c r="M53" s="1"/>
      <c r="R53" s="1"/>
      <c r="AD53" s="1"/>
      <c r="AR53" s="1"/>
      <c r="AT53" s="1"/>
      <c r="AV53" s="1"/>
      <c r="AX53" s="1"/>
      <c r="AZ53" s="1"/>
      <c r="BB53" s="1"/>
      <c r="BK53" s="1"/>
      <c r="BT53" s="1"/>
      <c r="CE53" s="1"/>
      <c r="CN53" s="1"/>
      <c r="CP53" s="1"/>
      <c r="CR53" s="1"/>
      <c r="CS53" s="1"/>
      <c r="CT53" s="1"/>
      <c r="CU53" s="1"/>
      <c r="CV53" s="1"/>
      <c r="DB53" s="1"/>
      <c r="DC53" s="1"/>
      <c r="DD53" s="1"/>
      <c r="DE53" s="1"/>
      <c r="DF53" s="1"/>
      <c r="DO53" s="1"/>
      <c r="DQ53" s="1"/>
      <c r="DS53" s="1"/>
      <c r="DT53" s="1"/>
      <c r="DV53" s="1"/>
      <c r="DX53" s="1"/>
      <c r="DY53" s="1"/>
      <c r="EA53" s="1"/>
      <c r="EC53" s="1"/>
      <c r="ED53" s="1"/>
      <c r="EF53" s="1"/>
      <c r="EH53" s="1"/>
      <c r="EJ53" s="1"/>
      <c r="EK53" s="1"/>
      <c r="EM53" s="1"/>
      <c r="EO53" s="1"/>
      <c r="EQ53" s="1"/>
      <c r="ER53" s="1"/>
      <c r="ET53" s="1"/>
      <c r="EV53" s="1"/>
      <c r="EY53" s="1"/>
      <c r="FA53" s="1"/>
      <c r="FC53" s="1"/>
      <c r="FE53" s="1"/>
      <c r="FM53" s="1"/>
      <c r="FO53" s="1"/>
      <c r="HG53" s="1"/>
    </row>
    <row r="54" spans="4:215" ht="15" x14ac:dyDescent="0.25">
      <c r="D54" s="1"/>
      <c r="E54" s="1"/>
      <c r="M54" s="1"/>
      <c r="R54" s="1"/>
      <c r="AD54" s="1"/>
      <c r="AR54" s="1"/>
      <c r="AT54" s="1"/>
      <c r="AV54" s="1"/>
      <c r="AX54" s="1"/>
      <c r="AZ54" s="1"/>
      <c r="BB54" s="1"/>
      <c r="BK54" s="1"/>
      <c r="BT54" s="1"/>
      <c r="CE54" s="1"/>
      <c r="CN54" s="1"/>
      <c r="CP54" s="1"/>
      <c r="CR54" s="1"/>
      <c r="CS54" s="1"/>
      <c r="CT54" s="1"/>
      <c r="CU54" s="1"/>
      <c r="CV54" s="1"/>
      <c r="DB54" s="1"/>
      <c r="DC54" s="1"/>
      <c r="DD54" s="1"/>
      <c r="DE54" s="1"/>
      <c r="DF54" s="1"/>
      <c r="DO54" s="1"/>
      <c r="DQ54" s="1"/>
      <c r="DS54" s="1"/>
      <c r="DT54" s="1"/>
      <c r="DV54" s="1"/>
      <c r="DX54" s="1"/>
      <c r="DY54" s="1"/>
      <c r="EA54" s="1"/>
      <c r="EC54" s="1"/>
      <c r="ED54" s="1"/>
      <c r="EF54" s="1"/>
      <c r="EH54" s="1"/>
      <c r="EJ54" s="1"/>
      <c r="EK54" s="1"/>
      <c r="EM54" s="1"/>
      <c r="EO54" s="1"/>
      <c r="EQ54" s="1"/>
      <c r="ER54" s="1"/>
      <c r="ET54" s="1"/>
      <c r="EV54" s="1"/>
      <c r="EY54" s="1"/>
      <c r="FA54" s="1"/>
      <c r="FC54" s="1"/>
      <c r="FE54" s="1"/>
      <c r="FM54" s="1"/>
      <c r="FO54" s="1"/>
      <c r="HG54" s="1"/>
    </row>
    <row r="55" spans="4:215" ht="15" x14ac:dyDescent="0.25">
      <c r="D55" s="1"/>
      <c r="E55" s="1"/>
      <c r="M55" s="1"/>
      <c r="R55" s="1"/>
      <c r="AD55" s="1"/>
      <c r="AR55" s="1"/>
      <c r="AT55" s="1"/>
      <c r="AV55" s="1"/>
      <c r="AX55" s="1"/>
      <c r="AZ55" s="1"/>
      <c r="BB55" s="1"/>
      <c r="BK55" s="1"/>
      <c r="BT55" s="1"/>
      <c r="CE55" s="1"/>
      <c r="CN55" s="1"/>
      <c r="CP55" s="1"/>
      <c r="CR55" s="1"/>
      <c r="CS55" s="1"/>
      <c r="CT55" s="1"/>
      <c r="CU55" s="1"/>
      <c r="CV55" s="1"/>
      <c r="DB55" s="1"/>
      <c r="DC55" s="1"/>
      <c r="DD55" s="1"/>
      <c r="DE55" s="1"/>
      <c r="DF55" s="1"/>
      <c r="DO55" s="1"/>
      <c r="DQ55" s="1"/>
      <c r="DS55" s="1"/>
      <c r="DT55" s="1"/>
      <c r="DV55" s="1"/>
      <c r="DX55" s="1"/>
      <c r="DY55" s="1"/>
      <c r="EA55" s="1"/>
      <c r="EC55" s="1"/>
      <c r="ED55" s="1"/>
      <c r="EF55" s="1"/>
      <c r="EH55" s="1"/>
      <c r="EJ55" s="1"/>
      <c r="EK55" s="1"/>
      <c r="EM55" s="1"/>
      <c r="EO55" s="1"/>
      <c r="EQ55" s="1"/>
      <c r="ER55" s="1"/>
      <c r="ET55" s="1"/>
      <c r="EV55" s="1"/>
      <c r="EY55" s="1"/>
      <c r="FA55" s="1"/>
      <c r="FC55" s="1"/>
      <c r="FE55" s="1"/>
      <c r="FM55" s="1"/>
      <c r="FO55" s="1"/>
      <c r="HG55" s="1"/>
    </row>
    <row r="56" spans="4:215" ht="15" x14ac:dyDescent="0.25">
      <c r="D56" s="1"/>
      <c r="E56" s="1"/>
      <c r="M56" s="1"/>
      <c r="R56" s="1"/>
      <c r="AD56" s="1"/>
      <c r="AR56" s="1"/>
      <c r="AT56" s="1"/>
      <c r="AV56" s="1"/>
      <c r="AX56" s="1"/>
      <c r="AZ56" s="1"/>
      <c r="BB56" s="1"/>
      <c r="BK56" s="1"/>
      <c r="BT56" s="1"/>
      <c r="CE56" s="1"/>
      <c r="CN56" s="1"/>
      <c r="CP56" s="1"/>
      <c r="CR56" s="1"/>
      <c r="CS56" s="1"/>
      <c r="CT56" s="1"/>
      <c r="CU56" s="1"/>
      <c r="CV56" s="1"/>
      <c r="DB56" s="1"/>
      <c r="DC56" s="1"/>
      <c r="DD56" s="1"/>
      <c r="DE56" s="1"/>
      <c r="DF56" s="1"/>
      <c r="DO56" s="1"/>
      <c r="DQ56" s="1"/>
      <c r="DS56" s="1"/>
      <c r="DT56" s="1"/>
      <c r="DV56" s="1"/>
      <c r="DX56" s="1"/>
      <c r="DY56" s="1"/>
      <c r="EA56" s="1"/>
      <c r="EC56" s="1"/>
      <c r="ED56" s="1"/>
      <c r="EF56" s="1"/>
      <c r="EH56" s="1"/>
      <c r="EJ56" s="1"/>
      <c r="EK56" s="1"/>
      <c r="EM56" s="1"/>
      <c r="EO56" s="1"/>
      <c r="EQ56" s="1"/>
      <c r="ER56" s="1"/>
      <c r="ET56" s="1"/>
      <c r="EV56" s="1"/>
      <c r="EY56" s="1"/>
      <c r="FA56" s="1"/>
      <c r="FC56" s="1"/>
      <c r="FE56" s="1"/>
      <c r="FM56" s="1"/>
      <c r="FO56" s="1"/>
      <c r="HG56" s="1"/>
    </row>
    <row r="57" spans="4:215" ht="15" x14ac:dyDescent="0.25">
      <c r="D57" s="1"/>
      <c r="E57" s="1"/>
      <c r="M57" s="1"/>
      <c r="R57" s="1"/>
      <c r="AD57" s="1"/>
      <c r="AR57" s="1"/>
      <c r="AT57" s="1"/>
      <c r="AV57" s="1"/>
      <c r="AX57" s="1"/>
      <c r="AZ57" s="1"/>
      <c r="BB57" s="1"/>
      <c r="BK57" s="1"/>
      <c r="BT57" s="1"/>
      <c r="CE57" s="1"/>
      <c r="CN57" s="1"/>
      <c r="CP57" s="1"/>
      <c r="CR57" s="1"/>
      <c r="CS57" s="1"/>
      <c r="CT57" s="1"/>
      <c r="CU57" s="1"/>
      <c r="CV57" s="1"/>
      <c r="DB57" s="1"/>
      <c r="DC57" s="1"/>
      <c r="DD57" s="1"/>
      <c r="DE57" s="1"/>
      <c r="DF57" s="1"/>
      <c r="DO57" s="1"/>
      <c r="DQ57" s="1"/>
      <c r="DS57" s="1"/>
      <c r="DT57" s="1"/>
      <c r="DV57" s="1"/>
      <c r="DX57" s="1"/>
      <c r="DY57" s="1"/>
      <c r="EA57" s="1"/>
      <c r="EC57" s="1"/>
      <c r="ED57" s="1"/>
      <c r="EF57" s="1"/>
      <c r="EH57" s="1"/>
      <c r="EJ57" s="1"/>
      <c r="EK57" s="1"/>
      <c r="EM57" s="1"/>
      <c r="EO57" s="1"/>
      <c r="EQ57" s="1"/>
      <c r="ER57" s="1"/>
      <c r="ET57" s="1"/>
      <c r="EV57" s="1"/>
      <c r="EY57" s="1"/>
      <c r="FA57" s="1"/>
      <c r="FC57" s="1"/>
      <c r="FE57" s="1"/>
      <c r="FM57" s="1"/>
      <c r="FO57" s="1"/>
      <c r="HG57" s="1"/>
    </row>
    <row r="58" spans="4:215" ht="15" x14ac:dyDescent="0.25">
      <c r="D58" s="1"/>
      <c r="E58" s="1"/>
      <c r="M58" s="1"/>
      <c r="R58" s="1"/>
      <c r="AD58" s="1"/>
      <c r="AR58" s="1"/>
      <c r="AT58" s="1"/>
      <c r="AV58" s="1"/>
      <c r="AX58" s="1"/>
      <c r="AZ58" s="1"/>
      <c r="BB58" s="1"/>
      <c r="BK58" s="1"/>
      <c r="BT58" s="1"/>
      <c r="CE58" s="1"/>
      <c r="CN58" s="1"/>
      <c r="CP58" s="1"/>
      <c r="CR58" s="1"/>
      <c r="CS58" s="1"/>
      <c r="CT58" s="1"/>
      <c r="CU58" s="1"/>
      <c r="CV58" s="1"/>
      <c r="DB58" s="1"/>
      <c r="DC58" s="1"/>
      <c r="DD58" s="1"/>
      <c r="DE58" s="1"/>
      <c r="DF58" s="1"/>
      <c r="DO58" s="1"/>
      <c r="DQ58" s="1"/>
      <c r="DS58" s="1"/>
      <c r="DT58" s="1"/>
      <c r="DV58" s="1"/>
      <c r="DX58" s="1"/>
      <c r="DY58" s="1"/>
      <c r="EA58" s="1"/>
      <c r="EC58" s="1"/>
      <c r="ED58" s="1"/>
      <c r="EF58" s="1"/>
      <c r="EH58" s="1"/>
      <c r="EJ58" s="1"/>
      <c r="EK58" s="1"/>
      <c r="EM58" s="1"/>
      <c r="EO58" s="1"/>
      <c r="EQ58" s="1"/>
      <c r="ER58" s="1"/>
      <c r="ET58" s="1"/>
      <c r="EV58" s="1"/>
      <c r="EY58" s="1"/>
      <c r="FA58" s="1"/>
      <c r="FC58" s="1"/>
      <c r="FE58" s="1"/>
      <c r="FM58" s="1"/>
      <c r="FO58" s="1"/>
      <c r="HG58" s="1"/>
    </row>
    <row r="59" spans="4:215" ht="15" x14ac:dyDescent="0.25">
      <c r="D59" s="1"/>
      <c r="E59" s="1"/>
      <c r="M59" s="1"/>
      <c r="R59" s="1"/>
      <c r="AD59" s="1"/>
      <c r="AR59" s="1"/>
      <c r="AT59" s="1"/>
      <c r="AV59" s="1"/>
      <c r="AX59" s="1"/>
      <c r="AZ59" s="1"/>
      <c r="BB59" s="1"/>
      <c r="BK59" s="1"/>
      <c r="BT59" s="1"/>
      <c r="CE59" s="1"/>
      <c r="CN59" s="1"/>
      <c r="CP59" s="1"/>
      <c r="CR59" s="1"/>
      <c r="CS59" s="1"/>
      <c r="CT59" s="1"/>
      <c r="CU59" s="1"/>
      <c r="CV59" s="1"/>
      <c r="DB59" s="1"/>
      <c r="DC59" s="1"/>
      <c r="DD59" s="1"/>
      <c r="DE59" s="1"/>
      <c r="DF59" s="1"/>
      <c r="DO59" s="1"/>
      <c r="DQ59" s="1"/>
      <c r="DS59" s="1"/>
      <c r="DT59" s="1"/>
      <c r="DV59" s="1"/>
      <c r="DX59" s="1"/>
      <c r="DY59" s="1"/>
      <c r="EA59" s="1"/>
      <c r="EC59" s="1"/>
      <c r="ED59" s="1"/>
      <c r="EF59" s="1"/>
      <c r="EH59" s="1"/>
      <c r="EJ59" s="1"/>
      <c r="EK59" s="1"/>
      <c r="EM59" s="1"/>
      <c r="EO59" s="1"/>
      <c r="EQ59" s="1"/>
      <c r="ER59" s="1"/>
      <c r="ET59" s="1"/>
      <c r="EV59" s="1"/>
      <c r="EY59" s="1"/>
      <c r="FA59" s="1"/>
      <c r="FC59" s="1"/>
      <c r="FE59" s="1"/>
      <c r="FM59" s="1"/>
      <c r="FO59" s="1"/>
      <c r="HG59" s="1"/>
    </row>
    <row r="60" spans="4:215" ht="15" x14ac:dyDescent="0.25">
      <c r="D60" s="1"/>
      <c r="E60" s="1"/>
      <c r="M60" s="1"/>
      <c r="R60" s="1"/>
      <c r="AD60" s="1"/>
      <c r="AR60" s="1"/>
      <c r="AT60" s="1"/>
      <c r="AV60" s="1"/>
      <c r="AX60" s="1"/>
      <c r="AZ60" s="1"/>
      <c r="BB60" s="1"/>
      <c r="BK60" s="1"/>
      <c r="BT60" s="1"/>
      <c r="CE60" s="1"/>
      <c r="CN60" s="1"/>
      <c r="CP60" s="1"/>
      <c r="CR60" s="1"/>
      <c r="CS60" s="1"/>
      <c r="CT60" s="1"/>
      <c r="CU60" s="1"/>
      <c r="CV60" s="1"/>
      <c r="DB60" s="1"/>
      <c r="DC60" s="1"/>
      <c r="DD60" s="1"/>
      <c r="DE60" s="1"/>
      <c r="DF60" s="1"/>
      <c r="DO60" s="1"/>
      <c r="DQ60" s="1"/>
      <c r="DS60" s="1"/>
      <c r="DT60" s="1"/>
      <c r="DV60" s="1"/>
      <c r="DX60" s="1"/>
      <c r="DY60" s="1"/>
      <c r="EA60" s="1"/>
      <c r="EC60" s="1"/>
      <c r="ED60" s="1"/>
      <c r="EF60" s="1"/>
      <c r="EH60" s="1"/>
      <c r="EJ60" s="1"/>
      <c r="EK60" s="1"/>
      <c r="EM60" s="1"/>
      <c r="EO60" s="1"/>
      <c r="EQ60" s="1"/>
      <c r="ER60" s="1"/>
      <c r="ET60" s="1"/>
      <c r="EV60" s="1"/>
      <c r="EY60" s="1"/>
      <c r="FA60" s="1"/>
      <c r="FC60" s="1"/>
      <c r="FE60" s="1"/>
      <c r="FM60" s="1"/>
      <c r="FO60" s="1"/>
      <c r="HG60" s="1"/>
    </row>
    <row r="61" spans="4:215" ht="15" x14ac:dyDescent="0.25">
      <c r="D61" s="1"/>
      <c r="E61" s="1"/>
      <c r="M61" s="1"/>
      <c r="R61" s="1"/>
      <c r="AD61" s="1"/>
      <c r="AR61" s="1"/>
      <c r="AT61" s="1"/>
      <c r="AV61" s="1"/>
      <c r="AX61" s="1"/>
      <c r="AZ61" s="1"/>
      <c r="BB61" s="1"/>
      <c r="BK61" s="1"/>
      <c r="BT61" s="1"/>
      <c r="CE61" s="1"/>
      <c r="CN61" s="1"/>
      <c r="CP61" s="1"/>
      <c r="CR61" s="1"/>
      <c r="CS61" s="1"/>
      <c r="CT61" s="1"/>
      <c r="CU61" s="1"/>
      <c r="CV61" s="1"/>
      <c r="DB61" s="1"/>
      <c r="DC61" s="1"/>
      <c r="DD61" s="1"/>
      <c r="DE61" s="1"/>
      <c r="DF61" s="1"/>
      <c r="DO61" s="1"/>
      <c r="DQ61" s="1"/>
      <c r="DS61" s="1"/>
      <c r="DT61" s="1"/>
      <c r="DV61" s="1"/>
      <c r="DX61" s="1"/>
      <c r="DY61" s="1"/>
      <c r="EA61" s="1"/>
      <c r="EC61" s="1"/>
      <c r="ED61" s="1"/>
      <c r="EF61" s="1"/>
      <c r="EH61" s="1"/>
      <c r="EJ61" s="1"/>
      <c r="EK61" s="1"/>
      <c r="EM61" s="1"/>
      <c r="EO61" s="1"/>
      <c r="EQ61" s="1"/>
      <c r="ER61" s="1"/>
      <c r="ET61" s="1"/>
      <c r="EV61" s="1"/>
      <c r="EY61" s="1"/>
      <c r="FA61" s="1"/>
      <c r="FC61" s="1"/>
      <c r="FE61" s="1"/>
      <c r="FM61" s="1"/>
      <c r="FO61" s="1"/>
      <c r="HG61" s="1"/>
    </row>
    <row r="62" spans="4:215" ht="15" x14ac:dyDescent="0.25">
      <c r="D62" s="1"/>
      <c r="E62" s="1"/>
      <c r="M62" s="1"/>
      <c r="R62" s="1"/>
      <c r="AD62" s="1"/>
      <c r="AR62" s="1"/>
      <c r="AT62" s="1"/>
      <c r="AV62" s="1"/>
      <c r="AX62" s="1"/>
      <c r="AZ62" s="1"/>
      <c r="BB62" s="1"/>
      <c r="BK62" s="1"/>
      <c r="BT62" s="1"/>
      <c r="CE62" s="1"/>
      <c r="CN62" s="1"/>
      <c r="CP62" s="1"/>
      <c r="CR62" s="1"/>
      <c r="CS62" s="1"/>
      <c r="CT62" s="1"/>
      <c r="CU62" s="1"/>
      <c r="CV62" s="1"/>
      <c r="DB62" s="1"/>
      <c r="DC62" s="1"/>
      <c r="DD62" s="1"/>
      <c r="DE62" s="1"/>
      <c r="DF62" s="1"/>
      <c r="DO62" s="1"/>
      <c r="DQ62" s="1"/>
      <c r="DS62" s="1"/>
      <c r="DT62" s="1"/>
      <c r="DV62" s="1"/>
      <c r="DX62" s="1"/>
      <c r="DY62" s="1"/>
      <c r="EA62" s="1"/>
      <c r="EC62" s="1"/>
      <c r="ED62" s="1"/>
      <c r="EF62" s="1"/>
      <c r="EH62" s="1"/>
      <c r="EJ62" s="1"/>
      <c r="EK62" s="1"/>
      <c r="EM62" s="1"/>
      <c r="EO62" s="1"/>
      <c r="EQ62" s="1"/>
      <c r="ER62" s="1"/>
      <c r="ET62" s="1"/>
      <c r="EV62" s="1"/>
      <c r="EY62" s="1"/>
      <c r="FA62" s="1"/>
      <c r="FC62" s="1"/>
      <c r="FE62" s="1"/>
      <c r="FM62" s="1"/>
      <c r="FO62" s="1"/>
      <c r="HG62" s="1"/>
    </row>
    <row r="63" spans="4:215" ht="15" x14ac:dyDescent="0.25">
      <c r="D63" s="1"/>
      <c r="E63" s="1"/>
      <c r="M63" s="1"/>
      <c r="R63" s="1"/>
      <c r="AD63" s="1"/>
      <c r="AR63" s="1"/>
      <c r="AT63" s="1"/>
      <c r="AV63" s="1"/>
      <c r="AX63" s="1"/>
      <c r="AZ63" s="1"/>
      <c r="BB63" s="1"/>
      <c r="BK63" s="1"/>
      <c r="BT63" s="1"/>
      <c r="CE63" s="1"/>
      <c r="CN63" s="1"/>
      <c r="CP63" s="1"/>
      <c r="CR63" s="1"/>
      <c r="CS63" s="1"/>
      <c r="CT63" s="1"/>
      <c r="CU63" s="1"/>
      <c r="CV63" s="1"/>
      <c r="DB63" s="1"/>
      <c r="DC63" s="1"/>
      <c r="DD63" s="1"/>
      <c r="DE63" s="1"/>
      <c r="DF63" s="1"/>
      <c r="DO63" s="1"/>
      <c r="DQ63" s="1"/>
      <c r="DS63" s="1"/>
      <c r="DT63" s="1"/>
      <c r="DV63" s="1"/>
      <c r="DX63" s="1"/>
      <c r="DY63" s="1"/>
      <c r="EA63" s="1"/>
      <c r="EC63" s="1"/>
      <c r="ED63" s="1"/>
      <c r="EF63" s="1"/>
      <c r="EH63" s="1"/>
      <c r="EJ63" s="1"/>
      <c r="EK63" s="1"/>
      <c r="EM63" s="1"/>
      <c r="EO63" s="1"/>
      <c r="EQ63" s="1"/>
      <c r="ER63" s="1"/>
      <c r="ET63" s="1"/>
      <c r="EV63" s="1"/>
      <c r="EY63" s="1"/>
      <c r="FA63" s="1"/>
      <c r="FC63" s="1"/>
      <c r="FE63" s="1"/>
      <c r="FM63" s="1"/>
      <c r="FO63" s="1"/>
      <c r="HG63" s="1"/>
    </row>
    <row r="64" spans="4:215" ht="15" x14ac:dyDescent="0.25">
      <c r="D64" s="1"/>
      <c r="E64" s="1"/>
      <c r="M64" s="1"/>
      <c r="R64" s="1"/>
      <c r="AD64" s="1"/>
      <c r="AR64" s="1"/>
      <c r="AT64" s="1"/>
      <c r="AV64" s="1"/>
      <c r="AX64" s="1"/>
      <c r="AZ64" s="1"/>
      <c r="BB64" s="1"/>
      <c r="BK64" s="1"/>
      <c r="BT64" s="1"/>
      <c r="CE64" s="1"/>
      <c r="CN64" s="1"/>
      <c r="CP64" s="1"/>
      <c r="CR64" s="1"/>
      <c r="CS64" s="1"/>
      <c r="CT64" s="1"/>
      <c r="CU64" s="1"/>
      <c r="CV64" s="1"/>
      <c r="DB64" s="1"/>
      <c r="DC64" s="1"/>
      <c r="DD64" s="1"/>
      <c r="DE64" s="1"/>
      <c r="DF64" s="1"/>
      <c r="DO64" s="1"/>
      <c r="DQ64" s="1"/>
      <c r="DS64" s="1"/>
      <c r="DT64" s="1"/>
      <c r="DV64" s="1"/>
      <c r="DX64" s="1"/>
      <c r="DY64" s="1"/>
      <c r="EA64" s="1"/>
      <c r="EC64" s="1"/>
      <c r="ED64" s="1"/>
      <c r="EF64" s="1"/>
      <c r="EH64" s="1"/>
      <c r="EJ64" s="1"/>
      <c r="EK64" s="1"/>
      <c r="EM64" s="1"/>
      <c r="EO64" s="1"/>
      <c r="EQ64" s="1"/>
      <c r="ER64" s="1"/>
      <c r="ET64" s="1"/>
      <c r="EV64" s="1"/>
      <c r="EY64" s="1"/>
      <c r="FA64" s="1"/>
      <c r="FC64" s="1"/>
      <c r="FE64" s="1"/>
      <c r="FM64" s="1"/>
      <c r="FO64" s="1"/>
      <c r="HG64" s="1"/>
    </row>
    <row r="65" spans="4:215" ht="15" x14ac:dyDescent="0.25">
      <c r="D65" s="1"/>
      <c r="E65" s="1"/>
      <c r="M65" s="1"/>
      <c r="R65" s="1"/>
      <c r="AD65" s="1"/>
      <c r="AR65" s="1"/>
      <c r="AT65" s="1"/>
      <c r="AV65" s="1"/>
      <c r="AX65" s="1"/>
      <c r="AZ65" s="1"/>
      <c r="BB65" s="1"/>
      <c r="BK65" s="1"/>
      <c r="BT65" s="1"/>
      <c r="CE65" s="1"/>
      <c r="CN65" s="1"/>
      <c r="CP65" s="1"/>
      <c r="CR65" s="1"/>
      <c r="CS65" s="1"/>
      <c r="CT65" s="1"/>
      <c r="CU65" s="1"/>
      <c r="CV65" s="1"/>
      <c r="DB65" s="1"/>
      <c r="DC65" s="1"/>
      <c r="DD65" s="1"/>
      <c r="DE65" s="1"/>
      <c r="DF65" s="1"/>
      <c r="DO65" s="1"/>
      <c r="DQ65" s="1"/>
      <c r="DS65" s="1"/>
      <c r="DT65" s="1"/>
      <c r="DV65" s="1"/>
      <c r="DX65" s="1"/>
      <c r="DY65" s="1"/>
      <c r="EA65" s="1"/>
      <c r="EC65" s="1"/>
      <c r="ED65" s="1"/>
      <c r="EF65" s="1"/>
      <c r="EH65" s="1"/>
      <c r="EJ65" s="1"/>
      <c r="EK65" s="1"/>
      <c r="EM65" s="1"/>
      <c r="EO65" s="1"/>
      <c r="EQ65" s="1"/>
      <c r="ER65" s="1"/>
      <c r="ET65" s="1"/>
      <c r="EV65" s="1"/>
      <c r="EY65" s="1"/>
      <c r="FA65" s="1"/>
      <c r="FC65" s="1"/>
      <c r="FE65" s="1"/>
      <c r="FM65" s="1"/>
      <c r="FO65" s="1"/>
      <c r="HG65" s="1"/>
    </row>
    <row r="66" spans="4:215" ht="15" x14ac:dyDescent="0.25">
      <c r="D66" s="1"/>
      <c r="E66" s="1"/>
      <c r="M66" s="1"/>
      <c r="R66" s="1"/>
      <c r="AD66" s="1"/>
      <c r="AR66" s="1"/>
      <c r="AT66" s="1"/>
      <c r="AV66" s="1"/>
      <c r="AX66" s="1"/>
      <c r="AZ66" s="1"/>
      <c r="BB66" s="1"/>
      <c r="BK66" s="1"/>
      <c r="BT66" s="1"/>
      <c r="CE66" s="1"/>
      <c r="CN66" s="1"/>
      <c r="CP66" s="1"/>
      <c r="CR66" s="1"/>
      <c r="CS66" s="1"/>
      <c r="CT66" s="1"/>
      <c r="CU66" s="1"/>
      <c r="CV66" s="1"/>
      <c r="DB66" s="1"/>
      <c r="DC66" s="1"/>
      <c r="DD66" s="1"/>
      <c r="DE66" s="1"/>
      <c r="DF66" s="1"/>
      <c r="DO66" s="1"/>
      <c r="DQ66" s="1"/>
      <c r="DS66" s="1"/>
      <c r="DT66" s="1"/>
      <c r="DV66" s="1"/>
      <c r="DX66" s="1"/>
      <c r="DY66" s="1"/>
      <c r="EA66" s="1"/>
      <c r="EC66" s="1"/>
      <c r="ED66" s="1"/>
      <c r="EF66" s="1"/>
      <c r="EH66" s="1"/>
      <c r="EJ66" s="1"/>
      <c r="EK66" s="1"/>
      <c r="EM66" s="1"/>
      <c r="EO66" s="1"/>
      <c r="EQ66" s="1"/>
      <c r="ER66" s="1"/>
      <c r="ET66" s="1"/>
      <c r="EV66" s="1"/>
      <c r="EY66" s="1"/>
      <c r="FA66" s="1"/>
      <c r="FC66" s="1"/>
      <c r="FE66" s="1"/>
      <c r="FM66" s="1"/>
      <c r="FO66" s="1"/>
      <c r="HG66" s="1"/>
    </row>
    <row r="67" spans="4:215" ht="15" x14ac:dyDescent="0.25">
      <c r="D67" s="1"/>
      <c r="E67" s="1"/>
      <c r="M67" s="1"/>
      <c r="R67" s="1"/>
      <c r="AD67" s="1"/>
      <c r="AR67" s="1"/>
      <c r="AT67" s="1"/>
      <c r="AV67" s="1"/>
      <c r="AX67" s="1"/>
      <c r="AZ67" s="1"/>
      <c r="BB67" s="1"/>
      <c r="BK67" s="1"/>
      <c r="BT67" s="1"/>
      <c r="CE67" s="1"/>
      <c r="CN67" s="1"/>
      <c r="CP67" s="1"/>
      <c r="CR67" s="1"/>
      <c r="CS67" s="1"/>
      <c r="CT67" s="1"/>
      <c r="CU67" s="1"/>
      <c r="CV67" s="1"/>
      <c r="DB67" s="1"/>
      <c r="DC67" s="1"/>
      <c r="DD67" s="1"/>
      <c r="DE67" s="1"/>
      <c r="DF67" s="1"/>
      <c r="DO67" s="1"/>
      <c r="DQ67" s="1"/>
      <c r="DS67" s="1"/>
      <c r="DT67" s="1"/>
      <c r="DV67" s="1"/>
      <c r="DX67" s="1"/>
      <c r="DY67" s="1"/>
      <c r="EA67" s="1"/>
      <c r="EC67" s="1"/>
      <c r="ED67" s="1"/>
      <c r="EF67" s="1"/>
      <c r="EH67" s="1"/>
      <c r="EJ67" s="1"/>
      <c r="EK67" s="1"/>
      <c r="EM67" s="1"/>
      <c r="EO67" s="1"/>
      <c r="EQ67" s="1"/>
      <c r="ER67" s="1"/>
      <c r="ET67" s="1"/>
      <c r="EV67" s="1"/>
      <c r="EY67" s="1"/>
      <c r="FA67" s="1"/>
      <c r="FC67" s="1"/>
      <c r="FE67" s="1"/>
      <c r="FM67" s="1"/>
      <c r="FO67" s="1"/>
      <c r="HG67" s="1"/>
    </row>
    <row r="68" spans="4:215" ht="15" x14ac:dyDescent="0.25">
      <c r="D68" s="1"/>
      <c r="E68" s="1"/>
      <c r="M68" s="1"/>
      <c r="R68" s="1"/>
      <c r="AD68" s="1"/>
      <c r="AR68" s="1"/>
      <c r="AT68" s="1"/>
      <c r="AV68" s="1"/>
      <c r="AX68" s="1"/>
      <c r="AZ68" s="1"/>
      <c r="BB68" s="1"/>
      <c r="BK68" s="1"/>
      <c r="BT68" s="1"/>
      <c r="CE68" s="1"/>
      <c r="CN68" s="1"/>
      <c r="CP68" s="1"/>
      <c r="CR68" s="1"/>
      <c r="CS68" s="1"/>
      <c r="CT68" s="1"/>
      <c r="CU68" s="1"/>
      <c r="CV68" s="1"/>
      <c r="DB68" s="1"/>
      <c r="DC68" s="1"/>
      <c r="DD68" s="1"/>
      <c r="DE68" s="1"/>
      <c r="DF68" s="1"/>
      <c r="DO68" s="1"/>
      <c r="DQ68" s="1"/>
      <c r="DS68" s="1"/>
      <c r="DT68" s="1"/>
      <c r="DV68" s="1"/>
      <c r="DX68" s="1"/>
      <c r="DY68" s="1"/>
      <c r="EA68" s="1"/>
      <c r="EC68" s="1"/>
      <c r="ED68" s="1"/>
      <c r="EF68" s="1"/>
      <c r="EH68" s="1"/>
      <c r="EJ68" s="1"/>
      <c r="EK68" s="1"/>
      <c r="EM68" s="1"/>
      <c r="EO68" s="1"/>
      <c r="EQ68" s="1"/>
      <c r="ER68" s="1"/>
      <c r="ET68" s="1"/>
      <c r="EV68" s="1"/>
      <c r="EY68" s="1"/>
      <c r="FA68" s="1"/>
      <c r="FC68" s="1"/>
      <c r="FE68" s="1"/>
      <c r="FM68" s="1"/>
      <c r="FO68" s="1"/>
      <c r="HG68" s="1"/>
    </row>
    <row r="69" spans="4:215" ht="15" x14ac:dyDescent="0.25">
      <c r="D69" s="1"/>
      <c r="E69" s="1"/>
      <c r="M69" s="1"/>
      <c r="R69" s="1"/>
      <c r="AD69" s="1"/>
      <c r="AR69" s="1"/>
      <c r="AT69" s="1"/>
      <c r="AV69" s="1"/>
      <c r="AX69" s="1"/>
      <c r="AZ69" s="1"/>
      <c r="BB69" s="1"/>
      <c r="BK69" s="1"/>
      <c r="BT69" s="1"/>
      <c r="CE69" s="1"/>
      <c r="CN69" s="1"/>
      <c r="CP69" s="1"/>
      <c r="CR69" s="1"/>
      <c r="CS69" s="1"/>
      <c r="CT69" s="1"/>
      <c r="CU69" s="1"/>
      <c r="CV69" s="1"/>
      <c r="DB69" s="1"/>
      <c r="DC69" s="1"/>
      <c r="DD69" s="1"/>
      <c r="DE69" s="1"/>
      <c r="DF69" s="1"/>
      <c r="DO69" s="1"/>
      <c r="DQ69" s="1"/>
      <c r="DS69" s="1"/>
      <c r="DT69" s="1"/>
      <c r="DV69" s="1"/>
      <c r="DX69" s="1"/>
      <c r="DY69" s="1"/>
      <c r="EA69" s="1"/>
      <c r="EC69" s="1"/>
      <c r="ED69" s="1"/>
      <c r="EF69" s="1"/>
      <c r="EH69" s="1"/>
      <c r="EJ69" s="1"/>
      <c r="EK69" s="1"/>
      <c r="EM69" s="1"/>
      <c r="EO69" s="1"/>
      <c r="EQ69" s="1"/>
      <c r="ER69" s="1"/>
      <c r="ET69" s="1"/>
      <c r="EV69" s="1"/>
      <c r="EY69" s="1"/>
      <c r="FA69" s="1"/>
      <c r="FC69" s="1"/>
      <c r="FE69" s="1"/>
      <c r="FM69" s="1"/>
      <c r="FO69" s="1"/>
      <c r="HG69" s="1"/>
    </row>
    <row r="70" spans="4:215" ht="15" x14ac:dyDescent="0.25">
      <c r="D70" s="1"/>
      <c r="E70" s="1"/>
      <c r="M70" s="1"/>
      <c r="R70" s="1"/>
      <c r="AD70" s="1"/>
      <c r="AR70" s="1"/>
      <c r="AT70" s="1"/>
      <c r="AV70" s="1"/>
      <c r="AX70" s="1"/>
      <c r="AZ70" s="1"/>
      <c r="BB70" s="1"/>
      <c r="BK70" s="1"/>
      <c r="BT70" s="1"/>
      <c r="CE70" s="1"/>
      <c r="CN70" s="1"/>
      <c r="CP70" s="1"/>
      <c r="CR70" s="1"/>
      <c r="CS70" s="1"/>
      <c r="CT70" s="1"/>
      <c r="CU70" s="1"/>
      <c r="CV70" s="1"/>
      <c r="DB70" s="1"/>
      <c r="DC70" s="1"/>
      <c r="DD70" s="1"/>
      <c r="DE70" s="1"/>
      <c r="DF70" s="1"/>
      <c r="DO70" s="1"/>
      <c r="DQ70" s="1"/>
      <c r="DS70" s="1"/>
      <c r="DT70" s="1"/>
      <c r="DV70" s="1"/>
      <c r="DX70" s="1"/>
      <c r="DY70" s="1"/>
      <c r="EA70" s="1"/>
      <c r="EC70" s="1"/>
      <c r="ED70" s="1"/>
      <c r="EF70" s="1"/>
      <c r="EH70" s="1"/>
      <c r="EJ70" s="1"/>
      <c r="EK70" s="1"/>
      <c r="EM70" s="1"/>
      <c r="EO70" s="1"/>
      <c r="EQ70" s="1"/>
      <c r="ER70" s="1"/>
      <c r="ET70" s="1"/>
      <c r="EV70" s="1"/>
      <c r="EY70" s="1"/>
      <c r="FA70" s="1"/>
      <c r="FC70" s="1"/>
      <c r="FE70" s="1"/>
      <c r="FM70" s="1"/>
      <c r="FO70" s="1"/>
      <c r="HG70" s="1"/>
    </row>
    <row r="71" spans="4:215" ht="15" x14ac:dyDescent="0.25">
      <c r="D71" s="1"/>
      <c r="E71" s="1"/>
      <c r="M71" s="1"/>
      <c r="R71" s="1"/>
      <c r="AD71" s="1"/>
      <c r="AR71" s="1"/>
      <c r="AT71" s="1"/>
      <c r="AV71" s="1"/>
      <c r="AX71" s="1"/>
      <c r="AZ71" s="1"/>
      <c r="BB71" s="1"/>
      <c r="BK71" s="1"/>
      <c r="BT71" s="1"/>
      <c r="CE71" s="1"/>
      <c r="CN71" s="1"/>
      <c r="CP71" s="1"/>
      <c r="CR71" s="1"/>
      <c r="CS71" s="1"/>
      <c r="CT71" s="1"/>
      <c r="CU71" s="1"/>
      <c r="CV71" s="1"/>
      <c r="DB71" s="1"/>
      <c r="DC71" s="1"/>
      <c r="DD71" s="1"/>
      <c r="DE71" s="1"/>
      <c r="DF71" s="1"/>
      <c r="DO71" s="1"/>
      <c r="DQ71" s="1"/>
      <c r="DS71" s="1"/>
      <c r="DT71" s="1"/>
      <c r="DV71" s="1"/>
      <c r="DX71" s="1"/>
      <c r="DY71" s="1"/>
      <c r="EA71" s="1"/>
      <c r="EC71" s="1"/>
      <c r="ED71" s="1"/>
      <c r="EF71" s="1"/>
      <c r="EH71" s="1"/>
      <c r="EJ71" s="1"/>
      <c r="EK71" s="1"/>
      <c r="EM71" s="1"/>
      <c r="EO71" s="1"/>
      <c r="EQ71" s="1"/>
      <c r="ER71" s="1"/>
      <c r="ET71" s="1"/>
      <c r="EV71" s="1"/>
      <c r="EY71" s="1"/>
      <c r="FA71" s="1"/>
      <c r="FC71" s="1"/>
      <c r="FE71" s="1"/>
      <c r="FM71" s="1"/>
      <c r="FO71" s="1"/>
      <c r="HG71" s="1"/>
    </row>
    <row r="72" spans="4:215" ht="15" x14ac:dyDescent="0.25">
      <c r="D72" s="1"/>
      <c r="E72" s="1"/>
      <c r="M72" s="1"/>
      <c r="R72" s="1"/>
      <c r="AD72" s="1"/>
      <c r="AR72" s="1"/>
      <c r="AT72" s="1"/>
      <c r="AV72" s="1"/>
      <c r="AX72" s="1"/>
      <c r="AZ72" s="1"/>
      <c r="BB72" s="1"/>
      <c r="BK72" s="1"/>
      <c r="BT72" s="1"/>
      <c r="CE72" s="1"/>
      <c r="CN72" s="1"/>
      <c r="CP72" s="1"/>
      <c r="CR72" s="1"/>
      <c r="CS72" s="1"/>
      <c r="CT72" s="1"/>
      <c r="CU72" s="1"/>
      <c r="CV72" s="1"/>
      <c r="DB72" s="1"/>
      <c r="DC72" s="1"/>
      <c r="DD72" s="1"/>
      <c r="DE72" s="1"/>
      <c r="DF72" s="1"/>
      <c r="DO72" s="1"/>
      <c r="DQ72" s="1"/>
      <c r="DS72" s="1"/>
      <c r="DT72" s="1"/>
      <c r="DV72" s="1"/>
      <c r="DX72" s="1"/>
      <c r="DY72" s="1"/>
      <c r="EA72" s="1"/>
      <c r="EC72" s="1"/>
      <c r="ED72" s="1"/>
      <c r="EF72" s="1"/>
      <c r="EH72" s="1"/>
      <c r="EJ72" s="1"/>
      <c r="EK72" s="1"/>
      <c r="EM72" s="1"/>
      <c r="EO72" s="1"/>
      <c r="EQ72" s="1"/>
      <c r="ER72" s="1"/>
      <c r="ET72" s="1"/>
      <c r="EV72" s="1"/>
      <c r="EY72" s="1"/>
      <c r="FA72" s="1"/>
      <c r="FC72" s="1"/>
      <c r="FE72" s="1"/>
      <c r="FM72" s="1"/>
      <c r="FO72" s="1"/>
      <c r="HG72" s="1"/>
    </row>
    <row r="73" spans="4:215" ht="15" x14ac:dyDescent="0.25">
      <c r="D73" s="1"/>
      <c r="E73" s="1"/>
      <c r="M73" s="1"/>
      <c r="R73" s="1"/>
      <c r="AD73" s="1"/>
      <c r="AR73" s="1"/>
      <c r="AT73" s="1"/>
      <c r="AV73" s="1"/>
      <c r="AX73" s="1"/>
      <c r="AZ73" s="1"/>
      <c r="BB73" s="1"/>
      <c r="BK73" s="1"/>
      <c r="BT73" s="1"/>
      <c r="CE73" s="1"/>
      <c r="CN73" s="1"/>
      <c r="CP73" s="1"/>
      <c r="CR73" s="1"/>
      <c r="CS73" s="1"/>
      <c r="CT73" s="1"/>
      <c r="CU73" s="1"/>
      <c r="CV73" s="1"/>
      <c r="DB73" s="1"/>
      <c r="DC73" s="1"/>
      <c r="DD73" s="1"/>
      <c r="DE73" s="1"/>
      <c r="DF73" s="1"/>
      <c r="DO73" s="1"/>
      <c r="DQ73" s="1"/>
      <c r="DS73" s="1"/>
      <c r="DT73" s="1"/>
      <c r="DV73" s="1"/>
      <c r="DX73" s="1"/>
      <c r="DY73" s="1"/>
      <c r="EA73" s="1"/>
      <c r="EC73" s="1"/>
      <c r="ED73" s="1"/>
      <c r="EF73" s="1"/>
      <c r="EH73" s="1"/>
      <c r="EJ73" s="1"/>
      <c r="EK73" s="1"/>
      <c r="EM73" s="1"/>
      <c r="EO73" s="1"/>
      <c r="EQ73" s="1"/>
      <c r="ER73" s="1"/>
      <c r="ET73" s="1"/>
      <c r="EV73" s="1"/>
      <c r="EY73" s="1"/>
      <c r="FA73" s="1"/>
      <c r="FC73" s="1"/>
      <c r="FE73" s="1"/>
      <c r="FM73" s="1"/>
      <c r="FO73" s="1"/>
      <c r="HG73" s="1"/>
    </row>
    <row r="74" spans="4:215" ht="15" x14ac:dyDescent="0.25">
      <c r="D74" s="1"/>
      <c r="E74" s="1"/>
      <c r="M74" s="1"/>
      <c r="R74" s="1"/>
      <c r="AD74" s="1"/>
      <c r="AR74" s="1"/>
      <c r="AT74" s="1"/>
      <c r="AV74" s="1"/>
      <c r="AX74" s="1"/>
      <c r="AZ74" s="1"/>
      <c r="BB74" s="1"/>
      <c r="BK74" s="1"/>
      <c r="BT74" s="1"/>
      <c r="CE74" s="1"/>
      <c r="CN74" s="1"/>
      <c r="CP74" s="1"/>
      <c r="CR74" s="1"/>
      <c r="CS74" s="1"/>
      <c r="CT74" s="1"/>
      <c r="CU74" s="1"/>
      <c r="CV74" s="1"/>
      <c r="DB74" s="1"/>
      <c r="DC74" s="1"/>
      <c r="DD74" s="1"/>
      <c r="DE74" s="1"/>
      <c r="DF74" s="1"/>
      <c r="DO74" s="1"/>
      <c r="DQ74" s="1"/>
      <c r="DS74" s="1"/>
      <c r="DT74" s="1"/>
      <c r="DV74" s="1"/>
      <c r="DX74" s="1"/>
      <c r="DY74" s="1"/>
      <c r="EA74" s="1"/>
      <c r="EC74" s="1"/>
      <c r="ED74" s="1"/>
      <c r="EF74" s="1"/>
      <c r="EH74" s="1"/>
      <c r="EJ74" s="1"/>
      <c r="EK74" s="1"/>
      <c r="EM74" s="1"/>
      <c r="EO74" s="1"/>
      <c r="EQ74" s="1"/>
      <c r="ER74" s="1"/>
      <c r="ET74" s="1"/>
      <c r="EV74" s="1"/>
      <c r="EY74" s="1"/>
      <c r="FA74" s="1"/>
      <c r="FC74" s="1"/>
      <c r="FE74" s="1"/>
      <c r="FM74" s="1"/>
      <c r="FO74" s="1"/>
      <c r="HG74" s="1"/>
    </row>
    <row r="75" spans="4:215" ht="15" x14ac:dyDescent="0.25">
      <c r="D75" s="1"/>
      <c r="E75" s="1"/>
      <c r="M75" s="1"/>
      <c r="R75" s="1"/>
      <c r="AD75" s="1"/>
      <c r="AR75" s="1"/>
      <c r="AT75" s="1"/>
      <c r="AV75" s="1"/>
      <c r="AX75" s="1"/>
      <c r="AZ75" s="1"/>
      <c r="BB75" s="1"/>
      <c r="BK75" s="1"/>
      <c r="BT75" s="1"/>
      <c r="CE75" s="1"/>
      <c r="CN75" s="1"/>
      <c r="CP75" s="1"/>
      <c r="CR75" s="1"/>
      <c r="CS75" s="1"/>
      <c r="CT75" s="1"/>
      <c r="CU75" s="1"/>
      <c r="CV75" s="1"/>
      <c r="DB75" s="1"/>
      <c r="DC75" s="1"/>
      <c r="DD75" s="1"/>
      <c r="DE75" s="1"/>
      <c r="DF75" s="1"/>
      <c r="DO75" s="1"/>
      <c r="DQ75" s="1"/>
      <c r="DS75" s="1"/>
      <c r="DT75" s="1"/>
      <c r="DV75" s="1"/>
      <c r="DX75" s="1"/>
      <c r="DY75" s="1"/>
      <c r="EA75" s="1"/>
      <c r="EC75" s="1"/>
      <c r="ED75" s="1"/>
      <c r="EF75" s="1"/>
      <c r="EH75" s="1"/>
      <c r="EJ75" s="1"/>
      <c r="EK75" s="1"/>
      <c r="EM75" s="1"/>
      <c r="EO75" s="1"/>
      <c r="EQ75" s="1"/>
      <c r="ER75" s="1"/>
      <c r="ET75" s="1"/>
      <c r="EV75" s="1"/>
      <c r="EY75" s="1"/>
      <c r="FA75" s="1"/>
      <c r="FC75" s="1"/>
      <c r="FE75" s="1"/>
      <c r="FM75" s="1"/>
      <c r="FO75" s="1"/>
      <c r="HG75" s="1"/>
    </row>
    <row r="76" spans="4:215" ht="15" x14ac:dyDescent="0.25">
      <c r="D76" s="1"/>
      <c r="E76" s="1"/>
      <c r="M76" s="1"/>
      <c r="R76" s="1"/>
      <c r="AD76" s="1"/>
      <c r="AR76" s="1"/>
      <c r="AT76" s="1"/>
      <c r="AV76" s="1"/>
      <c r="AX76" s="1"/>
      <c r="AZ76" s="1"/>
      <c r="BB76" s="1"/>
      <c r="BK76" s="1"/>
      <c r="BT76" s="1"/>
      <c r="CE76" s="1"/>
      <c r="CN76" s="1"/>
      <c r="CP76" s="1"/>
      <c r="CR76" s="1"/>
      <c r="CS76" s="1"/>
      <c r="CT76" s="1"/>
      <c r="CU76" s="1"/>
      <c r="CV76" s="1"/>
      <c r="DB76" s="1"/>
      <c r="DC76" s="1"/>
      <c r="DD76" s="1"/>
      <c r="DE76" s="1"/>
      <c r="DF76" s="1"/>
      <c r="DO76" s="1"/>
      <c r="DQ76" s="1"/>
      <c r="DS76" s="1"/>
      <c r="DT76" s="1"/>
      <c r="DV76" s="1"/>
      <c r="DX76" s="1"/>
      <c r="DY76" s="1"/>
      <c r="EA76" s="1"/>
      <c r="EC76" s="1"/>
      <c r="ED76" s="1"/>
      <c r="EF76" s="1"/>
      <c r="EH76" s="1"/>
      <c r="EJ76" s="1"/>
      <c r="EK76" s="1"/>
      <c r="EM76" s="1"/>
      <c r="EO76" s="1"/>
      <c r="EQ76" s="1"/>
      <c r="ER76" s="1"/>
      <c r="ET76" s="1"/>
      <c r="EV76" s="1"/>
      <c r="EY76" s="1"/>
      <c r="FA76" s="1"/>
      <c r="FC76" s="1"/>
      <c r="FE76" s="1"/>
      <c r="FM76" s="1"/>
      <c r="FO76" s="1"/>
      <c r="HG76" s="1"/>
    </row>
    <row r="77" spans="4:215" ht="15" x14ac:dyDescent="0.25">
      <c r="D77" s="1"/>
      <c r="E77" s="1"/>
      <c r="M77" s="1"/>
      <c r="R77" s="1"/>
      <c r="AD77" s="1"/>
      <c r="AR77" s="1"/>
      <c r="AT77" s="1"/>
      <c r="AV77" s="1"/>
      <c r="AX77" s="1"/>
      <c r="AZ77" s="1"/>
      <c r="BB77" s="1"/>
      <c r="BK77" s="1"/>
      <c r="BT77" s="1"/>
      <c r="CE77" s="1"/>
      <c r="CN77" s="1"/>
      <c r="CP77" s="1"/>
      <c r="CR77" s="1"/>
      <c r="CS77" s="1"/>
      <c r="CT77" s="1"/>
      <c r="CU77" s="1"/>
      <c r="CV77" s="1"/>
      <c r="DB77" s="1"/>
      <c r="DC77" s="1"/>
      <c r="DD77" s="1"/>
      <c r="DE77" s="1"/>
      <c r="DF77" s="1"/>
      <c r="DO77" s="1"/>
      <c r="DQ77" s="1"/>
      <c r="DS77" s="1"/>
      <c r="DT77" s="1"/>
      <c r="DV77" s="1"/>
      <c r="DX77" s="1"/>
      <c r="DY77" s="1"/>
      <c r="EA77" s="1"/>
      <c r="EC77" s="1"/>
      <c r="ED77" s="1"/>
      <c r="EF77" s="1"/>
      <c r="EH77" s="1"/>
      <c r="EJ77" s="1"/>
      <c r="EK77" s="1"/>
      <c r="EM77" s="1"/>
      <c r="EO77" s="1"/>
      <c r="EQ77" s="1"/>
      <c r="ER77" s="1"/>
      <c r="ET77" s="1"/>
      <c r="EV77" s="1"/>
      <c r="EY77" s="1"/>
      <c r="FA77" s="1"/>
      <c r="FC77" s="1"/>
      <c r="FE77" s="1"/>
      <c r="FM77" s="1"/>
      <c r="FO77" s="1"/>
      <c r="HG77" s="1"/>
    </row>
    <row r="78" spans="4:215" ht="15" x14ac:dyDescent="0.25">
      <c r="D78" s="1"/>
      <c r="E78" s="1"/>
      <c r="M78" s="1"/>
      <c r="R78" s="1"/>
      <c r="AD78" s="1"/>
      <c r="AR78" s="1"/>
      <c r="AT78" s="1"/>
      <c r="AV78" s="1"/>
      <c r="AX78" s="1"/>
      <c r="AZ78" s="1"/>
      <c r="BB78" s="1"/>
      <c r="BK78" s="1"/>
      <c r="BT78" s="1"/>
      <c r="CE78" s="1"/>
      <c r="CN78" s="1"/>
      <c r="CP78" s="1"/>
      <c r="CR78" s="1"/>
      <c r="CS78" s="1"/>
      <c r="CT78" s="1"/>
      <c r="CU78" s="1"/>
      <c r="CV78" s="1"/>
      <c r="DB78" s="1"/>
      <c r="DC78" s="1"/>
      <c r="DD78" s="1"/>
      <c r="DE78" s="1"/>
      <c r="DF78" s="1"/>
      <c r="DO78" s="1"/>
      <c r="DQ78" s="1"/>
      <c r="DS78" s="1"/>
      <c r="DT78" s="1"/>
      <c r="DV78" s="1"/>
      <c r="DX78" s="1"/>
      <c r="DY78" s="1"/>
      <c r="EA78" s="1"/>
      <c r="EC78" s="1"/>
      <c r="ED78" s="1"/>
      <c r="EF78" s="1"/>
      <c r="EH78" s="1"/>
      <c r="EJ78" s="1"/>
      <c r="EK78" s="1"/>
      <c r="EM78" s="1"/>
      <c r="EO78" s="1"/>
      <c r="EQ78" s="1"/>
      <c r="ER78" s="1"/>
      <c r="ET78" s="1"/>
      <c r="EV78" s="1"/>
      <c r="EY78" s="1"/>
      <c r="FA78" s="1"/>
      <c r="FC78" s="1"/>
      <c r="FE78" s="1"/>
      <c r="FM78" s="1"/>
      <c r="FO78" s="1"/>
      <c r="HG78" s="1"/>
    </row>
    <row r="79" spans="4:215" ht="15" x14ac:dyDescent="0.25">
      <c r="D79" s="1"/>
      <c r="E79" s="1"/>
      <c r="M79" s="1"/>
      <c r="R79" s="1"/>
      <c r="AD79" s="1"/>
      <c r="AR79" s="1"/>
      <c r="AT79" s="1"/>
      <c r="AV79" s="1"/>
      <c r="AX79" s="1"/>
      <c r="AZ79" s="1"/>
      <c r="BB79" s="1"/>
      <c r="BK79" s="1"/>
      <c r="BT79" s="1"/>
      <c r="CE79" s="1"/>
      <c r="CN79" s="1"/>
      <c r="CP79" s="1"/>
      <c r="CR79" s="1"/>
      <c r="CS79" s="1"/>
      <c r="CT79" s="1"/>
      <c r="CU79" s="1"/>
      <c r="CV79" s="1"/>
      <c r="DB79" s="1"/>
      <c r="DC79" s="1"/>
      <c r="DD79" s="1"/>
      <c r="DE79" s="1"/>
      <c r="DF79" s="1"/>
      <c r="DO79" s="1"/>
      <c r="DQ79" s="1"/>
      <c r="DS79" s="1"/>
      <c r="DT79" s="1"/>
      <c r="DV79" s="1"/>
      <c r="DX79" s="1"/>
      <c r="DY79" s="1"/>
      <c r="EA79" s="1"/>
      <c r="EC79" s="1"/>
      <c r="ED79" s="1"/>
      <c r="EF79" s="1"/>
      <c r="EH79" s="1"/>
      <c r="EJ79" s="1"/>
      <c r="EK79" s="1"/>
      <c r="EM79" s="1"/>
      <c r="EO79" s="1"/>
      <c r="EQ79" s="1"/>
      <c r="ER79" s="1"/>
      <c r="ET79" s="1"/>
      <c r="EV79" s="1"/>
      <c r="EY79" s="1"/>
      <c r="FA79" s="1"/>
      <c r="FC79" s="1"/>
      <c r="FE79" s="1"/>
      <c r="FM79" s="1"/>
      <c r="FO79" s="1"/>
      <c r="HG79" s="1"/>
    </row>
    <row r="80" spans="4:215" ht="15" x14ac:dyDescent="0.25">
      <c r="D80" s="1"/>
      <c r="E80" s="1"/>
      <c r="M80" s="1"/>
      <c r="R80" s="1"/>
      <c r="AD80" s="1"/>
      <c r="AR80" s="1"/>
      <c r="AT80" s="1"/>
      <c r="AV80" s="1"/>
      <c r="AX80" s="1"/>
      <c r="AZ80" s="1"/>
      <c r="BB80" s="1"/>
      <c r="BK80" s="1"/>
      <c r="BT80" s="1"/>
      <c r="CE80" s="1"/>
      <c r="CN80" s="1"/>
      <c r="CP80" s="1"/>
      <c r="CR80" s="1"/>
      <c r="CS80" s="1"/>
      <c r="CT80" s="1"/>
      <c r="CU80" s="1"/>
      <c r="CV80" s="1"/>
      <c r="DB80" s="1"/>
      <c r="DC80" s="1"/>
      <c r="DD80" s="1"/>
      <c r="DE80" s="1"/>
      <c r="DF80" s="1"/>
      <c r="DO80" s="1"/>
      <c r="DQ80" s="1"/>
      <c r="DS80" s="1"/>
      <c r="DT80" s="1"/>
      <c r="DV80" s="1"/>
      <c r="DX80" s="1"/>
      <c r="DY80" s="1"/>
      <c r="EA80" s="1"/>
      <c r="EC80" s="1"/>
      <c r="ED80" s="1"/>
      <c r="EF80" s="1"/>
      <c r="EH80" s="1"/>
      <c r="EJ80" s="1"/>
      <c r="EK80" s="1"/>
      <c r="EM80" s="1"/>
      <c r="EO80" s="1"/>
      <c r="EQ80" s="1"/>
      <c r="ER80" s="1"/>
      <c r="ET80" s="1"/>
      <c r="EV80" s="1"/>
      <c r="EY80" s="1"/>
      <c r="FA80" s="1"/>
      <c r="FC80" s="1"/>
      <c r="FE80" s="1"/>
      <c r="FM80" s="1"/>
      <c r="FO80" s="1"/>
      <c r="HG80" s="1"/>
    </row>
    <row r="81" spans="4:215" ht="15" x14ac:dyDescent="0.25">
      <c r="D81" s="1"/>
      <c r="E81" s="1"/>
      <c r="M81" s="1"/>
      <c r="R81" s="1"/>
      <c r="AD81" s="1"/>
      <c r="AR81" s="1"/>
      <c r="AT81" s="1"/>
      <c r="AV81" s="1"/>
      <c r="AX81" s="1"/>
      <c r="AZ81" s="1"/>
      <c r="BB81" s="1"/>
      <c r="BK81" s="1"/>
      <c r="BT81" s="1"/>
      <c r="CE81" s="1"/>
      <c r="CN81" s="1"/>
      <c r="CP81" s="1"/>
      <c r="CR81" s="1"/>
      <c r="CS81" s="1"/>
      <c r="CT81" s="1"/>
      <c r="CU81" s="1"/>
      <c r="CV81" s="1"/>
      <c r="DB81" s="1"/>
      <c r="DC81" s="1"/>
      <c r="DD81" s="1"/>
      <c r="DE81" s="1"/>
      <c r="DF81" s="1"/>
      <c r="DO81" s="1"/>
      <c r="DQ81" s="1"/>
      <c r="DS81" s="1"/>
      <c r="DT81" s="1"/>
      <c r="DV81" s="1"/>
      <c r="DX81" s="1"/>
      <c r="DY81" s="1"/>
      <c r="EA81" s="1"/>
      <c r="EC81" s="1"/>
      <c r="ED81" s="1"/>
      <c r="EF81" s="1"/>
      <c r="EH81" s="1"/>
      <c r="EJ81" s="1"/>
      <c r="EK81" s="1"/>
      <c r="EM81" s="1"/>
      <c r="EO81" s="1"/>
      <c r="EQ81" s="1"/>
      <c r="ER81" s="1"/>
      <c r="ET81" s="1"/>
      <c r="EV81" s="1"/>
      <c r="EY81" s="1"/>
      <c r="FA81" s="1"/>
      <c r="FC81" s="1"/>
      <c r="FE81" s="1"/>
      <c r="FM81" s="1"/>
      <c r="FO81" s="1"/>
      <c r="HG81" s="1"/>
    </row>
    <row r="82" spans="4:215" ht="15" x14ac:dyDescent="0.25">
      <c r="D82" s="1"/>
      <c r="E82" s="1"/>
      <c r="M82" s="1"/>
      <c r="R82" s="1"/>
      <c r="AD82" s="1"/>
      <c r="AR82" s="1"/>
      <c r="AT82" s="1"/>
      <c r="AV82" s="1"/>
      <c r="AX82" s="1"/>
      <c r="AZ82" s="1"/>
      <c r="BB82" s="1"/>
      <c r="BK82" s="1"/>
      <c r="BT82" s="1"/>
      <c r="CE82" s="1"/>
      <c r="CN82" s="1"/>
      <c r="CP82" s="1"/>
      <c r="CR82" s="1"/>
      <c r="CS82" s="1"/>
      <c r="CT82" s="1"/>
      <c r="CU82" s="1"/>
      <c r="CV82" s="1"/>
      <c r="DB82" s="1"/>
      <c r="DC82" s="1"/>
      <c r="DD82" s="1"/>
      <c r="DE82" s="1"/>
      <c r="DF82" s="1"/>
      <c r="DO82" s="1"/>
      <c r="DQ82" s="1"/>
      <c r="DS82" s="1"/>
      <c r="DT82" s="1"/>
      <c r="DV82" s="1"/>
      <c r="DX82" s="1"/>
      <c r="DY82" s="1"/>
      <c r="EA82" s="1"/>
      <c r="EC82" s="1"/>
      <c r="ED82" s="1"/>
      <c r="EF82" s="1"/>
      <c r="EH82" s="1"/>
      <c r="EJ82" s="1"/>
      <c r="EK82" s="1"/>
      <c r="EM82" s="1"/>
      <c r="EO82" s="1"/>
      <c r="EQ82" s="1"/>
      <c r="ER82" s="1"/>
      <c r="ET82" s="1"/>
      <c r="EV82" s="1"/>
      <c r="EY82" s="1"/>
      <c r="FA82" s="1"/>
      <c r="FC82" s="1"/>
      <c r="FE82" s="1"/>
      <c r="FM82" s="1"/>
      <c r="FO82" s="1"/>
      <c r="HG82" s="1"/>
    </row>
    <row r="83" spans="4:215" ht="15" x14ac:dyDescent="0.25">
      <c r="D83" s="1"/>
      <c r="E83" s="1"/>
      <c r="M83" s="1"/>
      <c r="R83" s="1"/>
      <c r="AD83" s="1"/>
      <c r="AR83" s="1"/>
      <c r="AT83" s="1"/>
      <c r="AV83" s="1"/>
      <c r="AX83" s="1"/>
      <c r="AZ83" s="1"/>
      <c r="BB83" s="1"/>
      <c r="BK83" s="1"/>
      <c r="BT83" s="1"/>
      <c r="CE83" s="1"/>
      <c r="CN83" s="1"/>
      <c r="CP83" s="1"/>
      <c r="CR83" s="1"/>
      <c r="CS83" s="1"/>
      <c r="CT83" s="1"/>
      <c r="CU83" s="1"/>
      <c r="CV83" s="1"/>
      <c r="DB83" s="1"/>
      <c r="DC83" s="1"/>
      <c r="DD83" s="1"/>
      <c r="DE83" s="1"/>
      <c r="DF83" s="1"/>
      <c r="DO83" s="1"/>
      <c r="DQ83" s="1"/>
      <c r="DS83" s="1"/>
      <c r="DT83" s="1"/>
      <c r="DV83" s="1"/>
      <c r="DX83" s="1"/>
      <c r="DY83" s="1"/>
      <c r="EA83" s="1"/>
      <c r="EC83" s="1"/>
      <c r="ED83" s="1"/>
      <c r="EF83" s="1"/>
      <c r="EH83" s="1"/>
      <c r="EJ83" s="1"/>
      <c r="EK83" s="1"/>
      <c r="EM83" s="1"/>
      <c r="EO83" s="1"/>
      <c r="EQ83" s="1"/>
      <c r="ER83" s="1"/>
      <c r="ET83" s="1"/>
      <c r="EV83" s="1"/>
      <c r="EY83" s="1"/>
      <c r="FA83" s="1"/>
      <c r="FC83" s="1"/>
      <c r="FE83" s="1"/>
      <c r="FM83" s="1"/>
      <c r="FO83" s="1"/>
      <c r="HG83" s="1"/>
    </row>
    <row r="84" spans="4:215" ht="15" x14ac:dyDescent="0.25">
      <c r="D84" s="1"/>
      <c r="E84" s="1"/>
      <c r="M84" s="1"/>
      <c r="R84" s="1"/>
      <c r="AD84" s="1"/>
      <c r="AR84" s="1"/>
      <c r="AT84" s="1"/>
      <c r="AV84" s="1"/>
      <c r="AX84" s="1"/>
      <c r="AZ84" s="1"/>
      <c r="BB84" s="1"/>
      <c r="BK84" s="1"/>
      <c r="BT84" s="1"/>
      <c r="CE84" s="1"/>
      <c r="CN84" s="1"/>
      <c r="CP84" s="1"/>
      <c r="CR84" s="1"/>
      <c r="CS84" s="1"/>
      <c r="CT84" s="1"/>
      <c r="CU84" s="1"/>
      <c r="CV84" s="1"/>
      <c r="DB84" s="1"/>
      <c r="DC84" s="1"/>
      <c r="DD84" s="1"/>
      <c r="DE84" s="1"/>
      <c r="DF84" s="1"/>
      <c r="DO84" s="1"/>
      <c r="DQ84" s="1"/>
      <c r="DS84" s="1"/>
      <c r="DT84" s="1"/>
      <c r="DV84" s="1"/>
      <c r="DX84" s="1"/>
      <c r="DY84" s="1"/>
      <c r="EA84" s="1"/>
      <c r="EC84" s="1"/>
      <c r="ED84" s="1"/>
      <c r="EF84" s="1"/>
      <c r="EH84" s="1"/>
      <c r="EJ84" s="1"/>
      <c r="EK84" s="1"/>
      <c r="EM84" s="1"/>
      <c r="EO84" s="1"/>
      <c r="EQ84" s="1"/>
      <c r="ER84" s="1"/>
      <c r="ET84" s="1"/>
      <c r="EV84" s="1"/>
      <c r="EY84" s="1"/>
      <c r="FA84" s="1"/>
      <c r="FC84" s="1"/>
      <c r="FE84" s="1"/>
      <c r="FM84" s="1"/>
      <c r="FO84" s="1"/>
      <c r="HG84" s="1"/>
    </row>
    <row r="85" spans="4:215" ht="15" x14ac:dyDescent="0.25">
      <c r="D85" s="1"/>
      <c r="E85" s="1"/>
      <c r="M85" s="1"/>
      <c r="R85" s="1"/>
      <c r="AD85" s="1"/>
      <c r="AR85" s="1"/>
      <c r="AT85" s="1"/>
      <c r="AV85" s="1"/>
      <c r="AX85" s="1"/>
      <c r="AZ85" s="1"/>
      <c r="BB85" s="1"/>
      <c r="BK85" s="1"/>
      <c r="BT85" s="1"/>
      <c r="CE85" s="1"/>
      <c r="CN85" s="1"/>
      <c r="CP85" s="1"/>
      <c r="CR85" s="1"/>
      <c r="CS85" s="1"/>
      <c r="CT85" s="1"/>
      <c r="CU85" s="1"/>
      <c r="CV85" s="1"/>
      <c r="DB85" s="1"/>
      <c r="DC85" s="1"/>
      <c r="DD85" s="1"/>
      <c r="DE85" s="1"/>
      <c r="DF85" s="1"/>
      <c r="DO85" s="1"/>
      <c r="DQ85" s="1"/>
      <c r="DS85" s="1"/>
      <c r="DT85" s="1"/>
      <c r="DV85" s="1"/>
      <c r="DX85" s="1"/>
      <c r="DY85" s="1"/>
      <c r="EA85" s="1"/>
      <c r="EC85" s="1"/>
      <c r="ED85" s="1"/>
      <c r="EF85" s="1"/>
      <c r="EH85" s="1"/>
      <c r="EJ85" s="1"/>
      <c r="EK85" s="1"/>
      <c r="EM85" s="1"/>
      <c r="EO85" s="1"/>
      <c r="EQ85" s="1"/>
      <c r="ER85" s="1"/>
      <c r="ET85" s="1"/>
      <c r="EV85" s="1"/>
      <c r="EY85" s="1"/>
      <c r="FA85" s="1"/>
      <c r="FC85" s="1"/>
      <c r="FE85" s="1"/>
      <c r="FM85" s="1"/>
      <c r="FO85" s="1"/>
      <c r="HG85" s="1"/>
    </row>
    <row r="86" spans="4:215" ht="15" x14ac:dyDescent="0.25">
      <c r="D86" s="1"/>
      <c r="E86" s="1"/>
      <c r="M86" s="1"/>
      <c r="R86" s="1"/>
      <c r="AD86" s="1"/>
      <c r="AR86" s="1"/>
      <c r="AT86" s="1"/>
      <c r="AV86" s="1"/>
      <c r="AX86" s="1"/>
      <c r="AZ86" s="1"/>
      <c r="BB86" s="1"/>
      <c r="BK86" s="1"/>
      <c r="BT86" s="1"/>
      <c r="CE86" s="1"/>
      <c r="CN86" s="1"/>
      <c r="CP86" s="1"/>
      <c r="CR86" s="1"/>
      <c r="CS86" s="1"/>
      <c r="CT86" s="1"/>
      <c r="CU86" s="1"/>
      <c r="CV86" s="1"/>
      <c r="DB86" s="1"/>
      <c r="DC86" s="1"/>
      <c r="DD86" s="1"/>
      <c r="DE86" s="1"/>
      <c r="DF86" s="1"/>
      <c r="DO86" s="1"/>
      <c r="DQ86" s="1"/>
      <c r="DS86" s="1"/>
      <c r="DT86" s="1"/>
      <c r="DV86" s="1"/>
      <c r="DX86" s="1"/>
      <c r="DY86" s="1"/>
      <c r="EA86" s="1"/>
      <c r="EC86" s="1"/>
      <c r="ED86" s="1"/>
      <c r="EF86" s="1"/>
      <c r="EH86" s="1"/>
      <c r="EJ86" s="1"/>
      <c r="EK86" s="1"/>
      <c r="EM86" s="1"/>
      <c r="EO86" s="1"/>
      <c r="EQ86" s="1"/>
      <c r="ER86" s="1"/>
      <c r="ET86" s="1"/>
      <c r="EV86" s="1"/>
      <c r="EY86" s="1"/>
      <c r="FA86" s="1"/>
      <c r="FC86" s="1"/>
      <c r="FE86" s="1"/>
      <c r="FM86" s="1"/>
      <c r="FO86" s="1"/>
      <c r="HG86" s="1"/>
    </row>
    <row r="87" spans="4:215" ht="15" x14ac:dyDescent="0.25">
      <c r="D87" s="1"/>
      <c r="E87" s="1"/>
      <c r="M87" s="1"/>
      <c r="R87" s="1"/>
      <c r="AD87" s="1"/>
      <c r="AR87" s="1"/>
      <c r="AT87" s="1"/>
      <c r="AV87" s="1"/>
      <c r="AX87" s="1"/>
      <c r="AZ87" s="1"/>
      <c r="BB87" s="1"/>
      <c r="BK87" s="1"/>
      <c r="BT87" s="1"/>
      <c r="CE87" s="1"/>
      <c r="CN87" s="1"/>
      <c r="CP87" s="1"/>
      <c r="CR87" s="1"/>
      <c r="CS87" s="1"/>
      <c r="CT87" s="1"/>
      <c r="CU87" s="1"/>
      <c r="CV87" s="1"/>
      <c r="DB87" s="1"/>
      <c r="DC87" s="1"/>
      <c r="DD87" s="1"/>
      <c r="DE87" s="1"/>
      <c r="DF87" s="1"/>
      <c r="DO87" s="1"/>
      <c r="DQ87" s="1"/>
      <c r="DS87" s="1"/>
      <c r="DT87" s="1"/>
      <c r="DV87" s="1"/>
      <c r="DX87" s="1"/>
      <c r="DY87" s="1"/>
      <c r="EA87" s="1"/>
      <c r="EC87" s="1"/>
      <c r="ED87" s="1"/>
      <c r="EF87" s="1"/>
      <c r="EH87" s="1"/>
      <c r="EJ87" s="1"/>
      <c r="EK87" s="1"/>
      <c r="EM87" s="1"/>
      <c r="EO87" s="1"/>
      <c r="EQ87" s="1"/>
      <c r="ER87" s="1"/>
      <c r="ET87" s="1"/>
      <c r="EV87" s="1"/>
      <c r="EY87" s="1"/>
      <c r="FA87" s="1"/>
      <c r="FC87" s="1"/>
      <c r="FE87" s="1"/>
      <c r="FM87" s="1"/>
      <c r="FO87" s="1"/>
      <c r="HG87" s="1"/>
    </row>
    <row r="88" spans="4:215" ht="15" x14ac:dyDescent="0.25">
      <c r="D88" s="1"/>
      <c r="E88" s="1"/>
      <c r="M88" s="1"/>
      <c r="R88" s="1"/>
      <c r="AD88" s="1"/>
      <c r="AR88" s="1"/>
      <c r="AT88" s="1"/>
      <c r="AV88" s="1"/>
      <c r="AX88" s="1"/>
      <c r="AZ88" s="1"/>
      <c r="BB88" s="1"/>
      <c r="BK88" s="1"/>
      <c r="BT88" s="1"/>
      <c r="CE88" s="1"/>
      <c r="CN88" s="1"/>
      <c r="CP88" s="1"/>
      <c r="CR88" s="1"/>
      <c r="CS88" s="1"/>
      <c r="CT88" s="1"/>
      <c r="CU88" s="1"/>
      <c r="CV88" s="1"/>
      <c r="DB88" s="1"/>
      <c r="DC88" s="1"/>
      <c r="DD88" s="1"/>
      <c r="DE88" s="1"/>
      <c r="DF88" s="1"/>
      <c r="DO88" s="1"/>
      <c r="DQ88" s="1"/>
      <c r="DS88" s="1"/>
      <c r="DT88" s="1"/>
      <c r="DV88" s="1"/>
      <c r="DX88" s="1"/>
      <c r="DY88" s="1"/>
      <c r="EA88" s="1"/>
      <c r="EC88" s="1"/>
      <c r="ED88" s="1"/>
      <c r="EF88" s="1"/>
      <c r="EH88" s="1"/>
      <c r="EJ88" s="1"/>
      <c r="EK88" s="1"/>
      <c r="EM88" s="1"/>
      <c r="EO88" s="1"/>
      <c r="EQ88" s="1"/>
      <c r="ER88" s="1"/>
      <c r="ET88" s="1"/>
      <c r="EV88" s="1"/>
      <c r="EY88" s="1"/>
      <c r="FA88" s="1"/>
      <c r="FC88" s="1"/>
      <c r="FE88" s="1"/>
      <c r="FM88" s="1"/>
      <c r="FO88" s="1"/>
      <c r="HG88" s="1"/>
    </row>
    <row r="89" spans="4:215" ht="15" x14ac:dyDescent="0.25">
      <c r="D89" s="1"/>
      <c r="E89" s="1"/>
      <c r="M89" s="1"/>
      <c r="R89" s="1"/>
      <c r="AD89" s="1"/>
      <c r="AR89" s="1"/>
      <c r="AT89" s="1"/>
      <c r="AV89" s="1"/>
      <c r="AX89" s="1"/>
      <c r="AZ89" s="1"/>
      <c r="BB89" s="1"/>
      <c r="BK89" s="1"/>
      <c r="BT89" s="1"/>
      <c r="CE89" s="1"/>
      <c r="CN89" s="1"/>
      <c r="CP89" s="1"/>
      <c r="CR89" s="1"/>
      <c r="CS89" s="1"/>
      <c r="CT89" s="1"/>
      <c r="CU89" s="1"/>
      <c r="CV89" s="1"/>
      <c r="DB89" s="1"/>
      <c r="DC89" s="1"/>
      <c r="DD89" s="1"/>
      <c r="DE89" s="1"/>
      <c r="DF89" s="1"/>
      <c r="DO89" s="1"/>
      <c r="DQ89" s="1"/>
      <c r="DS89" s="1"/>
      <c r="DT89" s="1"/>
      <c r="DV89" s="1"/>
      <c r="DX89" s="1"/>
      <c r="DY89" s="1"/>
      <c r="EA89" s="1"/>
      <c r="EC89" s="1"/>
      <c r="ED89" s="1"/>
      <c r="EF89" s="1"/>
      <c r="EH89" s="1"/>
      <c r="EJ89" s="1"/>
      <c r="EK89" s="1"/>
      <c r="EM89" s="1"/>
      <c r="EO89" s="1"/>
      <c r="EQ89" s="1"/>
      <c r="ER89" s="1"/>
      <c r="ET89" s="1"/>
      <c r="EV89" s="1"/>
      <c r="EY89" s="1"/>
      <c r="FA89" s="1"/>
      <c r="FC89" s="1"/>
      <c r="FE89" s="1"/>
      <c r="FM89" s="1"/>
      <c r="FO89" s="1"/>
      <c r="HG89" s="1"/>
    </row>
    <row r="90" spans="4:215" ht="15" x14ac:dyDescent="0.25">
      <c r="D90" s="1"/>
      <c r="E90" s="1"/>
      <c r="M90" s="1"/>
      <c r="R90" s="1"/>
      <c r="AD90" s="1"/>
      <c r="AR90" s="1"/>
      <c r="AT90" s="1"/>
      <c r="AV90" s="1"/>
      <c r="AX90" s="1"/>
      <c r="AZ90" s="1"/>
      <c r="BB90" s="1"/>
      <c r="BK90" s="1"/>
      <c r="BT90" s="1"/>
      <c r="CE90" s="1"/>
      <c r="CN90" s="1"/>
      <c r="CP90" s="1"/>
      <c r="CR90" s="1"/>
      <c r="CS90" s="1"/>
      <c r="CT90" s="1"/>
      <c r="CU90" s="1"/>
      <c r="CV90" s="1"/>
      <c r="DB90" s="1"/>
      <c r="DC90" s="1"/>
      <c r="DD90" s="1"/>
      <c r="DE90" s="1"/>
      <c r="DF90" s="1"/>
      <c r="DO90" s="1"/>
      <c r="DQ90" s="1"/>
      <c r="DS90" s="1"/>
      <c r="DT90" s="1"/>
      <c r="DV90" s="1"/>
      <c r="DX90" s="1"/>
      <c r="DY90" s="1"/>
      <c r="EA90" s="1"/>
      <c r="EC90" s="1"/>
      <c r="ED90" s="1"/>
      <c r="EF90" s="1"/>
      <c r="EH90" s="1"/>
      <c r="EJ90" s="1"/>
      <c r="EK90" s="1"/>
      <c r="EM90" s="1"/>
      <c r="EO90" s="1"/>
      <c r="EQ90" s="1"/>
      <c r="ER90" s="1"/>
      <c r="ET90" s="1"/>
      <c r="EV90" s="1"/>
      <c r="EY90" s="1"/>
      <c r="FA90" s="1"/>
      <c r="FC90" s="1"/>
      <c r="FE90" s="1"/>
      <c r="FM90" s="1"/>
      <c r="FO90" s="1"/>
      <c r="HG90" s="1"/>
    </row>
    <row r="91" spans="4:215" ht="15" x14ac:dyDescent="0.25">
      <c r="D91" s="1"/>
      <c r="E91" s="1"/>
      <c r="M91" s="1"/>
      <c r="R91" s="1"/>
      <c r="AD91" s="1"/>
      <c r="AR91" s="1"/>
      <c r="AT91" s="1"/>
      <c r="AV91" s="1"/>
      <c r="AX91" s="1"/>
      <c r="AZ91" s="1"/>
      <c r="BB91" s="1"/>
      <c r="BK91" s="1"/>
      <c r="BT91" s="1"/>
      <c r="CE91" s="1"/>
      <c r="CN91" s="1"/>
      <c r="CP91" s="1"/>
      <c r="CR91" s="1"/>
      <c r="CS91" s="1"/>
      <c r="CT91" s="1"/>
      <c r="CU91" s="1"/>
      <c r="CV91" s="1"/>
      <c r="DB91" s="1"/>
      <c r="DC91" s="1"/>
      <c r="DD91" s="1"/>
      <c r="DE91" s="1"/>
      <c r="DF91" s="1"/>
      <c r="DO91" s="1"/>
      <c r="DQ91" s="1"/>
      <c r="DS91" s="1"/>
      <c r="DT91" s="1"/>
      <c r="DV91" s="1"/>
      <c r="DX91" s="1"/>
      <c r="DY91" s="1"/>
      <c r="EA91" s="1"/>
      <c r="EC91" s="1"/>
      <c r="ED91" s="1"/>
      <c r="EF91" s="1"/>
      <c r="EH91" s="1"/>
      <c r="EJ91" s="1"/>
      <c r="EK91" s="1"/>
      <c r="EM91" s="1"/>
      <c r="EO91" s="1"/>
      <c r="EQ91" s="1"/>
      <c r="ER91" s="1"/>
      <c r="ET91" s="1"/>
      <c r="EV91" s="1"/>
      <c r="EY91" s="1"/>
      <c r="FA91" s="1"/>
      <c r="FC91" s="1"/>
      <c r="FE91" s="1"/>
      <c r="FM91" s="1"/>
      <c r="FO91" s="1"/>
      <c r="HG91" s="1"/>
    </row>
    <row r="92" spans="4:215" ht="15" x14ac:dyDescent="0.25">
      <c r="D92" s="1"/>
      <c r="E92" s="1"/>
      <c r="M92" s="1"/>
      <c r="R92" s="1"/>
      <c r="AD92" s="1"/>
      <c r="AR92" s="1"/>
      <c r="AT92" s="1"/>
      <c r="AV92" s="1"/>
      <c r="AX92" s="1"/>
      <c r="AZ92" s="1"/>
      <c r="BB92" s="1"/>
      <c r="BK92" s="1"/>
      <c r="BT92" s="1"/>
      <c r="CE92" s="1"/>
      <c r="CN92" s="1"/>
      <c r="CP92" s="1"/>
      <c r="CR92" s="1"/>
      <c r="CS92" s="1"/>
      <c r="CT92" s="1"/>
      <c r="CU92" s="1"/>
      <c r="CV92" s="1"/>
      <c r="DB92" s="1"/>
      <c r="DC92" s="1"/>
      <c r="DD92" s="1"/>
      <c r="DE92" s="1"/>
      <c r="DF92" s="1"/>
      <c r="DO92" s="1"/>
      <c r="DQ92" s="1"/>
      <c r="DS92" s="1"/>
      <c r="DT92" s="1"/>
      <c r="DV92" s="1"/>
      <c r="DX92" s="1"/>
      <c r="DY92" s="1"/>
      <c r="EA92" s="1"/>
      <c r="EC92" s="1"/>
      <c r="ED92" s="1"/>
      <c r="EF92" s="1"/>
      <c r="EH92" s="1"/>
      <c r="EJ92" s="1"/>
      <c r="EK92" s="1"/>
      <c r="EM92" s="1"/>
      <c r="EO92" s="1"/>
      <c r="EQ92" s="1"/>
      <c r="ER92" s="1"/>
      <c r="ET92" s="1"/>
      <c r="EV92" s="1"/>
      <c r="EY92" s="1"/>
      <c r="FA92" s="1"/>
      <c r="FC92" s="1"/>
      <c r="FE92" s="1"/>
      <c r="FM92" s="1"/>
      <c r="FO92" s="1"/>
      <c r="HG92" s="1"/>
    </row>
    <row r="93" spans="4:215" ht="15" x14ac:dyDescent="0.25">
      <c r="D93" s="1"/>
      <c r="E93" s="1"/>
      <c r="M93" s="1"/>
      <c r="R93" s="1"/>
      <c r="AD93" s="1"/>
      <c r="AR93" s="1"/>
      <c r="AT93" s="1"/>
      <c r="AV93" s="1"/>
      <c r="AX93" s="1"/>
      <c r="AZ93" s="1"/>
      <c r="BB93" s="1"/>
      <c r="BK93" s="1"/>
      <c r="BT93" s="1"/>
      <c r="CE93" s="1"/>
      <c r="CN93" s="1"/>
      <c r="CP93" s="1"/>
      <c r="CR93" s="1"/>
      <c r="CS93" s="1"/>
      <c r="CT93" s="1"/>
      <c r="CU93" s="1"/>
      <c r="CV93" s="1"/>
      <c r="DB93" s="1"/>
      <c r="DC93" s="1"/>
      <c r="DD93" s="1"/>
      <c r="DE93" s="1"/>
      <c r="DF93" s="1"/>
      <c r="DO93" s="1"/>
      <c r="DQ93" s="1"/>
      <c r="DS93" s="1"/>
      <c r="DT93" s="1"/>
      <c r="DV93" s="1"/>
      <c r="DX93" s="1"/>
      <c r="DY93" s="1"/>
      <c r="EA93" s="1"/>
      <c r="EC93" s="1"/>
      <c r="ED93" s="1"/>
      <c r="EF93" s="1"/>
      <c r="EH93" s="1"/>
      <c r="EJ93" s="1"/>
      <c r="EK93" s="1"/>
      <c r="EM93" s="1"/>
      <c r="EO93" s="1"/>
      <c r="EQ93" s="1"/>
      <c r="ER93" s="1"/>
      <c r="ET93" s="1"/>
      <c r="EV93" s="1"/>
      <c r="EY93" s="1"/>
      <c r="FA93" s="1"/>
      <c r="FC93" s="1"/>
      <c r="FE93" s="1"/>
      <c r="FM93" s="1"/>
      <c r="FO93" s="1"/>
      <c r="HG93" s="1"/>
    </row>
    <row r="94" spans="4:215" ht="15" x14ac:dyDescent="0.25">
      <c r="D94" s="1"/>
      <c r="E94" s="1"/>
      <c r="M94" s="1"/>
      <c r="R94" s="1"/>
      <c r="AD94" s="1"/>
      <c r="AR94" s="1"/>
      <c r="AT94" s="1"/>
      <c r="AV94" s="1"/>
      <c r="AX94" s="1"/>
      <c r="AZ94" s="1"/>
      <c r="BB94" s="1"/>
      <c r="BK94" s="1"/>
      <c r="BT94" s="1"/>
      <c r="CE94" s="1"/>
      <c r="CN94" s="1"/>
      <c r="CP94" s="1"/>
      <c r="CR94" s="1"/>
      <c r="CS94" s="1"/>
      <c r="CT94" s="1"/>
      <c r="CU94" s="1"/>
      <c r="CV94" s="1"/>
      <c r="DB94" s="1"/>
      <c r="DC94" s="1"/>
      <c r="DD94" s="1"/>
      <c r="DE94" s="1"/>
      <c r="DF94" s="1"/>
      <c r="DO94" s="1"/>
      <c r="DQ94" s="1"/>
      <c r="DS94" s="1"/>
      <c r="DT94" s="1"/>
      <c r="DV94" s="1"/>
      <c r="DX94" s="1"/>
      <c r="DY94" s="1"/>
      <c r="EA94" s="1"/>
      <c r="EC94" s="1"/>
      <c r="ED94" s="1"/>
      <c r="EF94" s="1"/>
      <c r="EH94" s="1"/>
      <c r="EJ94" s="1"/>
      <c r="EK94" s="1"/>
      <c r="EM94" s="1"/>
      <c r="EO94" s="1"/>
      <c r="EQ94" s="1"/>
      <c r="ER94" s="1"/>
      <c r="ET94" s="1"/>
      <c r="EV94" s="1"/>
      <c r="EY94" s="1"/>
      <c r="FA94" s="1"/>
      <c r="FC94" s="1"/>
      <c r="FE94" s="1"/>
      <c r="FM94" s="1"/>
      <c r="FO94" s="1"/>
      <c r="HG94" s="1"/>
    </row>
    <row r="95" spans="4:215" ht="15" x14ac:dyDescent="0.25">
      <c r="D95" s="1"/>
      <c r="E95" s="1"/>
      <c r="M95" s="1"/>
      <c r="R95" s="1"/>
      <c r="AD95" s="1"/>
      <c r="AR95" s="1"/>
      <c r="AT95" s="1"/>
      <c r="AV95" s="1"/>
      <c r="AX95" s="1"/>
      <c r="AZ95" s="1"/>
      <c r="BB95" s="1"/>
      <c r="BK95" s="1"/>
      <c r="BT95" s="1"/>
      <c r="CE95" s="1"/>
      <c r="CN95" s="1"/>
      <c r="CP95" s="1"/>
      <c r="CR95" s="1"/>
      <c r="CS95" s="1"/>
      <c r="CT95" s="1"/>
      <c r="CU95" s="1"/>
      <c r="CV95" s="1"/>
      <c r="DB95" s="1"/>
      <c r="DC95" s="1"/>
      <c r="DD95" s="1"/>
      <c r="DE95" s="1"/>
      <c r="DF95" s="1"/>
      <c r="DO95" s="1"/>
      <c r="DQ95" s="1"/>
      <c r="DS95" s="1"/>
      <c r="DT95" s="1"/>
      <c r="DV95" s="1"/>
      <c r="DX95" s="1"/>
      <c r="DY95" s="1"/>
      <c r="EA95" s="1"/>
      <c r="EC95" s="1"/>
      <c r="ED95" s="1"/>
      <c r="EF95" s="1"/>
      <c r="EH95" s="1"/>
      <c r="EJ95" s="1"/>
      <c r="EK95" s="1"/>
      <c r="EM95" s="1"/>
      <c r="EO95" s="1"/>
      <c r="EQ95" s="1"/>
      <c r="ER95" s="1"/>
      <c r="ET95" s="1"/>
      <c r="EV95" s="1"/>
      <c r="EY95" s="1"/>
      <c r="FA95" s="1"/>
      <c r="FC95" s="1"/>
      <c r="FE95" s="1"/>
      <c r="FM95" s="1"/>
      <c r="FO95" s="1"/>
      <c r="HG95" s="1"/>
    </row>
    <row r="96" spans="4:215" ht="15" x14ac:dyDescent="0.25">
      <c r="D96" s="1"/>
      <c r="E96" s="1"/>
      <c r="M96" s="1"/>
      <c r="R96" s="1"/>
      <c r="AD96" s="1"/>
      <c r="AR96" s="1"/>
      <c r="AT96" s="1"/>
      <c r="AV96" s="1"/>
      <c r="AX96" s="1"/>
      <c r="AZ96" s="1"/>
      <c r="BB96" s="1"/>
      <c r="BK96" s="1"/>
      <c r="BT96" s="1"/>
      <c r="CE96" s="1"/>
      <c r="CN96" s="1"/>
      <c r="CP96" s="1"/>
      <c r="CR96" s="1"/>
      <c r="CS96" s="1"/>
      <c r="CT96" s="1"/>
      <c r="CU96" s="1"/>
      <c r="CV96" s="1"/>
      <c r="DB96" s="1"/>
      <c r="DC96" s="1"/>
      <c r="DD96" s="1"/>
      <c r="DE96" s="1"/>
      <c r="DF96" s="1"/>
      <c r="DO96" s="1"/>
      <c r="DQ96" s="1"/>
      <c r="DS96" s="1"/>
      <c r="DT96" s="1"/>
      <c r="DV96" s="1"/>
      <c r="DX96" s="1"/>
      <c r="DY96" s="1"/>
      <c r="EA96" s="1"/>
      <c r="EC96" s="1"/>
      <c r="ED96" s="1"/>
      <c r="EF96" s="1"/>
      <c r="EH96" s="1"/>
      <c r="EJ96" s="1"/>
      <c r="EK96" s="1"/>
      <c r="EM96" s="1"/>
      <c r="EO96" s="1"/>
      <c r="EQ96" s="1"/>
      <c r="ER96" s="1"/>
      <c r="ET96" s="1"/>
      <c r="EV96" s="1"/>
      <c r="EY96" s="1"/>
      <c r="FA96" s="1"/>
      <c r="FC96" s="1"/>
      <c r="FE96" s="1"/>
      <c r="FM96" s="1"/>
      <c r="FO96" s="1"/>
      <c r="HG96" s="1"/>
    </row>
    <row r="97" spans="4:216" ht="15" x14ac:dyDescent="0.25">
      <c r="D97" s="1"/>
      <c r="E97" s="1"/>
      <c r="M97" s="1"/>
      <c r="R97" s="1"/>
      <c r="AD97" s="1"/>
      <c r="AR97" s="1"/>
      <c r="AT97" s="1"/>
      <c r="AV97" s="1"/>
      <c r="AX97" s="1"/>
      <c r="AZ97" s="1"/>
      <c r="BB97" s="1"/>
      <c r="BK97" s="1"/>
      <c r="BT97" s="1"/>
      <c r="CE97" s="1"/>
      <c r="CN97" s="1"/>
      <c r="CP97" s="1"/>
      <c r="CR97" s="1"/>
      <c r="CS97" s="1"/>
      <c r="CT97" s="1"/>
      <c r="CU97" s="1"/>
      <c r="CV97" s="1"/>
      <c r="DB97" s="1"/>
      <c r="DC97" s="1"/>
      <c r="DD97" s="1"/>
      <c r="DE97" s="1"/>
      <c r="DF97" s="1"/>
      <c r="DO97" s="1"/>
      <c r="DQ97" s="1"/>
      <c r="DS97" s="1"/>
      <c r="DT97" s="1"/>
      <c r="DV97" s="1"/>
      <c r="DX97" s="1"/>
      <c r="DY97" s="1"/>
      <c r="EA97" s="1"/>
      <c r="EC97" s="1"/>
      <c r="ED97" s="1"/>
      <c r="EF97" s="1"/>
      <c r="EH97" s="1"/>
      <c r="EJ97" s="1"/>
      <c r="EK97" s="1"/>
      <c r="EM97" s="1"/>
      <c r="EO97" s="1"/>
      <c r="EQ97" s="1"/>
      <c r="ER97" s="1"/>
      <c r="ET97" s="1"/>
      <c r="EV97" s="1"/>
      <c r="EY97" s="1"/>
      <c r="FA97" s="1"/>
      <c r="FC97" s="1"/>
      <c r="FE97" s="1"/>
      <c r="FM97" s="1"/>
      <c r="FO97" s="1"/>
      <c r="HG97" s="1"/>
    </row>
    <row r="98" spans="4:216" ht="15" x14ac:dyDescent="0.25">
      <c r="D98" s="1"/>
      <c r="E98" s="1"/>
      <c r="M98" s="1"/>
      <c r="R98" s="1"/>
      <c r="AD98" s="1"/>
      <c r="AR98" s="1"/>
      <c r="AT98" s="1"/>
      <c r="AV98" s="1"/>
      <c r="AX98" s="1"/>
      <c r="AZ98" s="1"/>
      <c r="BB98" s="1"/>
      <c r="BK98" s="1"/>
      <c r="BT98" s="1"/>
      <c r="CE98" s="1"/>
      <c r="CN98" s="1"/>
      <c r="CP98" s="1"/>
      <c r="CR98" s="1"/>
      <c r="CS98" s="1"/>
      <c r="CT98" s="1"/>
      <c r="CU98" s="1"/>
      <c r="CV98" s="1"/>
      <c r="DB98" s="1"/>
      <c r="DC98" s="1"/>
      <c r="DD98" s="1"/>
      <c r="DE98" s="1"/>
      <c r="DF98" s="1"/>
      <c r="DO98" s="1"/>
      <c r="DQ98" s="1"/>
      <c r="DS98" s="1"/>
      <c r="DT98" s="1"/>
      <c r="DV98" s="1"/>
      <c r="DX98" s="1"/>
      <c r="DY98" s="1"/>
      <c r="EA98" s="1"/>
      <c r="EC98" s="1"/>
      <c r="ED98" s="1"/>
      <c r="EF98" s="1"/>
      <c r="EH98" s="1"/>
      <c r="EJ98" s="1"/>
      <c r="EK98" s="1"/>
      <c r="EM98" s="1"/>
      <c r="EO98" s="1"/>
      <c r="EQ98" s="1"/>
      <c r="ER98" s="1"/>
      <c r="ET98" s="1"/>
      <c r="EV98" s="1"/>
      <c r="EY98" s="1"/>
      <c r="FA98" s="1"/>
      <c r="FC98" s="1"/>
      <c r="FE98" s="1"/>
      <c r="FM98" s="1"/>
      <c r="FO98" s="1"/>
      <c r="HG98" s="1"/>
    </row>
    <row r="99" spans="4:216" ht="15" x14ac:dyDescent="0.25">
      <c r="D99" s="1"/>
      <c r="E99" s="1"/>
      <c r="M99" s="1"/>
      <c r="R99" s="1"/>
      <c r="AD99" s="1"/>
      <c r="AR99" s="1"/>
      <c r="AT99" s="1"/>
      <c r="AV99" s="1"/>
      <c r="AX99" s="1"/>
      <c r="AZ99" s="1"/>
      <c r="BB99" s="1"/>
      <c r="BK99" s="1"/>
      <c r="BT99" s="1"/>
      <c r="CE99" s="1"/>
      <c r="CN99" s="1"/>
      <c r="CP99" s="1"/>
      <c r="CR99" s="1"/>
      <c r="CS99" s="1"/>
      <c r="CT99" s="1"/>
      <c r="CU99" s="1"/>
      <c r="CV99" s="1"/>
      <c r="DB99" s="1"/>
      <c r="DC99" s="1"/>
      <c r="DD99" s="1"/>
      <c r="DE99" s="1"/>
      <c r="DF99" s="1"/>
      <c r="DO99" s="1"/>
      <c r="DQ99" s="1"/>
      <c r="DS99" s="1"/>
      <c r="DT99" s="1"/>
      <c r="DV99" s="1"/>
      <c r="DX99" s="1"/>
      <c r="DY99" s="1"/>
      <c r="EA99" s="1"/>
      <c r="EC99" s="1"/>
      <c r="ED99" s="1"/>
      <c r="EF99" s="1"/>
      <c r="EH99" s="1"/>
      <c r="EJ99" s="1"/>
      <c r="EK99" s="1"/>
      <c r="EM99" s="1"/>
      <c r="EO99" s="1"/>
      <c r="EQ99" s="1"/>
      <c r="ER99" s="1"/>
      <c r="ET99" s="1"/>
      <c r="EV99" s="1"/>
      <c r="EY99" s="1"/>
      <c r="FA99" s="1"/>
      <c r="FC99" s="1"/>
      <c r="FE99" s="1"/>
      <c r="FM99" s="1"/>
      <c r="FO99" s="1"/>
      <c r="HG99" s="1"/>
    </row>
    <row r="100" spans="4:216" ht="15" x14ac:dyDescent="0.25">
      <c r="D100" s="1"/>
      <c r="E100" s="1"/>
      <c r="M100" s="1"/>
      <c r="R100" s="1"/>
      <c r="AD100" s="1"/>
      <c r="AR100" s="1"/>
      <c r="AT100" s="1"/>
      <c r="AV100" s="1"/>
      <c r="AX100" s="1"/>
      <c r="AZ100" s="1"/>
      <c r="BB100" s="1"/>
      <c r="BK100" s="1"/>
      <c r="BT100" s="1"/>
      <c r="CE100" s="1"/>
      <c r="CN100" s="1"/>
      <c r="CP100" s="1"/>
      <c r="CR100" s="1"/>
      <c r="CS100" s="1"/>
      <c r="CT100" s="1"/>
      <c r="CU100" s="1"/>
      <c r="CV100" s="1"/>
      <c r="DB100" s="1"/>
      <c r="DC100" s="1"/>
      <c r="DD100" s="1"/>
      <c r="DE100" s="1"/>
      <c r="DF100" s="1"/>
      <c r="DO100" s="1"/>
      <c r="DQ100" s="1"/>
      <c r="DS100" s="1"/>
      <c r="DT100" s="1"/>
      <c r="DV100" s="1"/>
      <c r="DX100" s="1"/>
      <c r="DY100" s="1"/>
      <c r="EA100" s="1"/>
      <c r="EC100" s="1"/>
      <c r="ED100" s="1"/>
      <c r="EF100" s="1"/>
      <c r="EH100" s="1"/>
      <c r="EJ100" s="1"/>
      <c r="EK100" s="1"/>
      <c r="EM100" s="1"/>
      <c r="EO100" s="1"/>
      <c r="EQ100" s="1"/>
      <c r="ER100" s="1"/>
      <c r="ET100" s="1"/>
      <c r="EV100" s="1"/>
      <c r="EY100" s="1"/>
      <c r="FA100" s="1"/>
      <c r="FC100" s="1"/>
      <c r="FE100" s="1"/>
      <c r="FM100" s="1"/>
      <c r="FO100" s="1"/>
      <c r="HG100" s="1"/>
    </row>
    <row r="101" spans="4:216" ht="15" x14ac:dyDescent="0.25">
      <c r="D101" s="1"/>
      <c r="E101" s="1"/>
      <c r="M101" s="1"/>
      <c r="R101" s="1"/>
      <c r="AD101" s="1"/>
      <c r="AR101" s="1"/>
      <c r="AT101" s="1"/>
      <c r="AV101" s="1"/>
      <c r="AX101" s="1"/>
      <c r="AZ101" s="1"/>
      <c r="BB101" s="1"/>
      <c r="BK101" s="1"/>
      <c r="BT101" s="1"/>
      <c r="CE101" s="1"/>
      <c r="CN101" s="1"/>
      <c r="CP101" s="1"/>
      <c r="CR101" s="1"/>
      <c r="CS101" s="1"/>
      <c r="CT101" s="1"/>
      <c r="CU101" s="1"/>
      <c r="CV101" s="1"/>
      <c r="DB101" s="1"/>
      <c r="DC101" s="1"/>
      <c r="DD101" s="1"/>
      <c r="DE101" s="1"/>
      <c r="DF101" s="1"/>
      <c r="DO101" s="1"/>
      <c r="DQ101" s="1"/>
      <c r="DS101" s="1"/>
      <c r="DT101" s="1"/>
      <c r="DV101" s="1"/>
      <c r="DX101" s="1"/>
      <c r="DY101" s="1"/>
      <c r="EA101" s="1"/>
      <c r="EC101" s="1"/>
      <c r="ED101" s="1"/>
      <c r="EF101" s="1"/>
      <c r="EH101" s="1"/>
      <c r="EJ101" s="1"/>
      <c r="EK101" s="1"/>
      <c r="EM101" s="1"/>
      <c r="EO101" s="1"/>
      <c r="EQ101" s="1"/>
      <c r="ER101" s="1"/>
      <c r="ET101" s="1"/>
      <c r="EV101" s="1"/>
      <c r="EY101" s="1"/>
      <c r="FA101" s="1"/>
      <c r="FC101" s="1"/>
      <c r="FE101" s="1"/>
      <c r="FM101" s="1"/>
      <c r="FO101" s="1"/>
      <c r="HG101" s="1"/>
    </row>
    <row r="102" spans="4:216" ht="15" x14ac:dyDescent="0.25">
      <c r="D102" s="1"/>
      <c r="E102" s="1"/>
      <c r="M102" s="1"/>
      <c r="R102" s="1"/>
      <c r="AD102" s="1"/>
      <c r="AR102" s="1"/>
      <c r="AT102" s="1"/>
      <c r="AV102" s="1"/>
      <c r="AX102" s="1"/>
      <c r="AZ102" s="1"/>
      <c r="BB102" s="1"/>
      <c r="BK102" s="1"/>
      <c r="BT102" s="1"/>
      <c r="CE102" s="1"/>
      <c r="CN102" s="1"/>
      <c r="CP102" s="1"/>
      <c r="CR102" s="1"/>
      <c r="CS102" s="1"/>
      <c r="CT102" s="1"/>
      <c r="CU102" s="1"/>
      <c r="CV102" s="1"/>
      <c r="DB102" s="1"/>
      <c r="DC102" s="1"/>
      <c r="DD102" s="1"/>
      <c r="DE102" s="1"/>
      <c r="DF102" s="1"/>
      <c r="DO102" s="1"/>
      <c r="DQ102" s="1"/>
      <c r="DS102" s="1"/>
      <c r="DT102" s="1"/>
      <c r="DV102" s="1"/>
      <c r="DX102" s="1"/>
      <c r="DY102" s="1"/>
      <c r="EA102" s="1"/>
      <c r="EC102" s="1"/>
      <c r="ED102" s="1"/>
      <c r="EF102" s="1"/>
      <c r="EH102" s="1"/>
      <c r="EJ102" s="1"/>
      <c r="EK102" s="1"/>
      <c r="EM102" s="1"/>
      <c r="EO102" s="1"/>
      <c r="EQ102" s="1"/>
      <c r="ER102" s="1"/>
      <c r="ET102" s="1"/>
      <c r="EV102" s="1"/>
      <c r="EY102" s="1"/>
      <c r="FA102" s="1"/>
      <c r="FC102" s="1"/>
      <c r="FE102" s="1"/>
      <c r="FM102" s="1"/>
      <c r="FO102" s="1"/>
      <c r="HG102" s="1"/>
    </row>
    <row r="103" spans="4:216" ht="15" x14ac:dyDescent="0.25">
      <c r="D103" s="1"/>
      <c r="E103" s="1"/>
      <c r="M103" s="1"/>
      <c r="R103" s="1"/>
      <c r="AD103" s="1"/>
      <c r="AR103" s="1"/>
      <c r="AT103" s="1"/>
      <c r="AV103" s="1"/>
      <c r="AX103" s="1"/>
      <c r="AZ103" s="1"/>
      <c r="BB103" s="1"/>
      <c r="BK103" s="1"/>
      <c r="BT103" s="1"/>
      <c r="CE103" s="1"/>
      <c r="CN103" s="1"/>
      <c r="CP103" s="1"/>
      <c r="CR103" s="1"/>
      <c r="CS103" s="1"/>
      <c r="CT103" s="1"/>
      <c r="CU103" s="1"/>
      <c r="CV103" s="1"/>
      <c r="DB103" s="1"/>
      <c r="DC103" s="1"/>
      <c r="DD103" s="1"/>
      <c r="DE103" s="1"/>
      <c r="DF103" s="1"/>
      <c r="DO103" s="1"/>
      <c r="DQ103" s="1"/>
      <c r="DS103" s="1"/>
      <c r="DT103" s="1"/>
      <c r="DV103" s="1"/>
      <c r="DX103" s="1"/>
      <c r="DY103" s="1"/>
      <c r="EA103" s="1"/>
      <c r="EC103" s="1"/>
      <c r="ED103" s="1"/>
      <c r="EF103" s="1"/>
      <c r="EH103" s="1"/>
      <c r="EJ103" s="1"/>
      <c r="EK103" s="1"/>
      <c r="EM103" s="1"/>
      <c r="EO103" s="1"/>
      <c r="EQ103" s="1"/>
      <c r="ER103" s="1"/>
      <c r="ET103" s="1"/>
      <c r="EV103" s="1"/>
      <c r="EY103" s="1"/>
      <c r="FA103" s="1"/>
      <c r="FC103" s="1"/>
      <c r="FE103" s="1"/>
      <c r="FM103" s="1"/>
      <c r="FO103" s="1"/>
      <c r="HG103" s="1"/>
    </row>
    <row r="104" spans="4:216" ht="15" x14ac:dyDescent="0.25">
      <c r="D104" s="1"/>
      <c r="E104" s="1"/>
      <c r="M104" s="1"/>
      <c r="R104" s="1"/>
      <c r="AD104" s="1"/>
      <c r="AR104" s="1"/>
      <c r="AT104" s="1"/>
      <c r="AV104" s="1"/>
      <c r="AX104" s="1"/>
      <c r="AZ104" s="1"/>
      <c r="BB104" s="1"/>
      <c r="BK104" s="1"/>
      <c r="BT104" s="1"/>
      <c r="CE104" s="1"/>
      <c r="CN104" s="1"/>
      <c r="CP104" s="1"/>
      <c r="CR104" s="1"/>
      <c r="CS104" s="1"/>
      <c r="CT104" s="1"/>
      <c r="CU104" s="1"/>
      <c r="CV104" s="1"/>
      <c r="DB104" s="1"/>
      <c r="DC104" s="1"/>
      <c r="DD104" s="1"/>
      <c r="DE104" s="1"/>
      <c r="DF104" s="1"/>
      <c r="DO104" s="1"/>
      <c r="DQ104" s="1"/>
      <c r="DS104" s="1"/>
      <c r="DT104" s="1"/>
      <c r="DV104" s="1"/>
      <c r="DX104" s="1"/>
      <c r="DY104" s="1"/>
      <c r="EA104" s="1"/>
      <c r="EC104" s="1"/>
      <c r="ED104" s="1"/>
      <c r="EF104" s="1"/>
      <c r="EH104" s="1"/>
      <c r="EJ104" s="1"/>
      <c r="EK104" s="1"/>
      <c r="EM104" s="1"/>
      <c r="EO104" s="1"/>
      <c r="EQ104" s="1"/>
      <c r="ER104" s="1"/>
      <c r="ET104" s="1"/>
      <c r="EV104" s="1"/>
      <c r="EY104" s="1"/>
      <c r="FA104" s="1"/>
      <c r="FC104" s="1"/>
      <c r="FE104" s="1"/>
      <c r="FM104" s="1"/>
      <c r="FO104" s="1"/>
      <c r="HG104" s="1"/>
    </row>
    <row r="105" spans="4:216" ht="15" x14ac:dyDescent="0.25">
      <c r="D105" s="1"/>
      <c r="E105" s="1"/>
      <c r="M105" s="1"/>
      <c r="R105" s="1"/>
      <c r="AD105" s="1"/>
      <c r="AR105" s="1"/>
      <c r="AT105" s="1"/>
      <c r="AV105" s="1"/>
      <c r="AX105" s="1"/>
      <c r="AZ105" s="1"/>
      <c r="BB105" s="1"/>
      <c r="BK105" s="1"/>
      <c r="BT105" s="1"/>
      <c r="CE105" s="1"/>
      <c r="CN105" s="1"/>
      <c r="CP105" s="1"/>
      <c r="CR105" s="1"/>
      <c r="CS105" s="1"/>
      <c r="CT105" s="1"/>
      <c r="CU105" s="1"/>
      <c r="CV105" s="1"/>
      <c r="DB105" s="1"/>
      <c r="DC105" s="1"/>
      <c r="DD105" s="1"/>
      <c r="DE105" s="1"/>
      <c r="DF105" s="1"/>
      <c r="DO105" s="1"/>
      <c r="DQ105" s="1"/>
      <c r="DS105" s="1"/>
      <c r="DT105" s="1"/>
      <c r="DV105" s="1"/>
      <c r="DX105" s="1"/>
      <c r="DY105" s="1"/>
      <c r="EA105" s="1"/>
      <c r="EC105" s="1"/>
      <c r="ED105" s="1"/>
      <c r="EF105" s="1"/>
      <c r="EH105" s="1"/>
      <c r="EJ105" s="1"/>
      <c r="EK105" s="1"/>
      <c r="EM105" s="1"/>
      <c r="EO105" s="1"/>
      <c r="EQ105" s="1"/>
      <c r="ER105" s="1"/>
      <c r="ET105" s="1"/>
      <c r="EV105" s="1"/>
      <c r="EY105" s="1"/>
      <c r="FA105" s="1"/>
      <c r="FC105" s="1"/>
      <c r="FE105" s="1"/>
      <c r="FM105" s="1"/>
      <c r="FO105" s="1"/>
      <c r="HG105" s="1"/>
    </row>
    <row r="106" spans="4:216" ht="15" x14ac:dyDescent="0.25">
      <c r="D106" s="1"/>
      <c r="E106" s="1"/>
      <c r="M106" s="1"/>
      <c r="R106" s="1"/>
      <c r="AD106" s="1"/>
      <c r="AR106" s="1"/>
      <c r="AT106" s="1"/>
      <c r="AV106" s="1"/>
      <c r="AX106" s="1"/>
      <c r="AZ106" s="1"/>
      <c r="BB106" s="1"/>
      <c r="BK106" s="1"/>
      <c r="BT106" s="1"/>
      <c r="CE106" s="1"/>
      <c r="CN106" s="1"/>
      <c r="CP106" s="1"/>
      <c r="CR106" s="1"/>
      <c r="CS106" s="1"/>
      <c r="CT106" s="1"/>
      <c r="CU106" s="1"/>
      <c r="CV106" s="1"/>
      <c r="DB106" s="1"/>
      <c r="DC106" s="1"/>
      <c r="DD106" s="1"/>
      <c r="DE106" s="1"/>
      <c r="DF106" s="1"/>
      <c r="DO106" s="1"/>
      <c r="DQ106" s="1"/>
      <c r="DS106" s="1"/>
      <c r="DT106" s="1"/>
      <c r="DV106" s="1"/>
      <c r="DX106" s="1"/>
      <c r="DY106" s="1"/>
      <c r="EA106" s="1"/>
      <c r="EC106" s="1"/>
      <c r="ED106" s="1"/>
      <c r="EF106" s="1"/>
      <c r="EH106" s="1"/>
      <c r="EJ106" s="1"/>
      <c r="EK106" s="1"/>
      <c r="EM106" s="1"/>
      <c r="EO106" s="1"/>
      <c r="EQ106" s="1"/>
      <c r="ER106" s="1"/>
      <c r="ET106" s="1"/>
      <c r="EV106" s="1"/>
      <c r="EY106" s="1"/>
      <c r="FA106" s="1"/>
      <c r="FC106" s="1"/>
      <c r="FE106" s="1"/>
      <c r="FM106" s="1"/>
      <c r="FO106" s="1"/>
      <c r="HG106" s="1"/>
    </row>
    <row r="107" spans="4:216" ht="15" x14ac:dyDescent="0.25">
      <c r="D107" s="1"/>
      <c r="E107" s="1"/>
      <c r="M107" s="1"/>
      <c r="R107" s="1"/>
      <c r="AD107" s="1"/>
      <c r="AR107" s="1"/>
      <c r="AT107" s="1"/>
      <c r="AV107" s="1"/>
      <c r="AX107" s="1"/>
      <c r="AZ107" s="1"/>
      <c r="BB107" s="1"/>
      <c r="BK107" s="1"/>
      <c r="BT107" s="1"/>
      <c r="CE107" s="1"/>
      <c r="CN107" s="1"/>
      <c r="CP107" s="1"/>
      <c r="CR107" s="1"/>
      <c r="CS107" s="1"/>
      <c r="CT107" s="1"/>
      <c r="CU107" s="1"/>
      <c r="CV107" s="1"/>
      <c r="DB107" s="1"/>
      <c r="DC107" s="1"/>
      <c r="DD107" s="1"/>
      <c r="DE107" s="1"/>
      <c r="DF107" s="1"/>
      <c r="DO107" s="1"/>
      <c r="DQ107" s="1"/>
      <c r="DS107" s="1"/>
      <c r="DT107" s="1"/>
      <c r="DV107" s="1"/>
      <c r="DX107" s="1"/>
      <c r="DY107" s="1"/>
      <c r="EA107" s="1"/>
      <c r="EC107" s="1"/>
      <c r="ED107" s="1"/>
      <c r="EF107" s="1"/>
      <c r="EH107" s="1"/>
      <c r="EJ107" s="1"/>
      <c r="EK107" s="1"/>
      <c r="EM107" s="1"/>
      <c r="EO107" s="1"/>
      <c r="EQ107" s="1"/>
      <c r="ER107" s="1"/>
      <c r="ET107" s="1"/>
      <c r="EV107" s="1"/>
      <c r="EY107" s="1"/>
      <c r="FA107" s="1"/>
      <c r="FC107" s="1"/>
      <c r="FE107" s="1"/>
      <c r="FM107" s="1"/>
      <c r="FO107" s="1"/>
      <c r="HG107" s="1"/>
    </row>
    <row r="108" spans="4:216" ht="15" x14ac:dyDescent="0.25">
      <c r="D108" s="1"/>
      <c r="E108" s="1"/>
      <c r="M108" s="1"/>
      <c r="R108" s="1"/>
      <c r="AD108" s="1"/>
      <c r="AR108" s="1"/>
      <c r="AT108" s="1"/>
      <c r="AV108" s="1"/>
      <c r="AX108" s="1"/>
      <c r="AZ108" s="1"/>
      <c r="BB108" s="1"/>
      <c r="BK108" s="1"/>
      <c r="BT108" s="1"/>
      <c r="CE108" s="1"/>
      <c r="CN108" s="1"/>
      <c r="CP108" s="1"/>
      <c r="CR108" s="1"/>
      <c r="CS108" s="1"/>
      <c r="CT108" s="1"/>
      <c r="CU108" s="1"/>
      <c r="CV108" s="1"/>
      <c r="DB108" s="1"/>
      <c r="DC108" s="1"/>
      <c r="DD108" s="1"/>
      <c r="DE108" s="1"/>
      <c r="DF108" s="1"/>
      <c r="DO108" s="1"/>
      <c r="DQ108" s="1"/>
      <c r="DS108" s="1"/>
      <c r="DT108" s="1"/>
      <c r="DV108" s="1"/>
      <c r="DX108" s="1"/>
      <c r="DY108" s="1"/>
      <c r="EA108" s="1"/>
      <c r="EC108" s="1"/>
      <c r="ED108" s="1"/>
      <c r="EF108" s="1"/>
      <c r="EH108" s="1"/>
      <c r="EJ108" s="1"/>
      <c r="EK108" s="1"/>
      <c r="EM108" s="1"/>
      <c r="EO108" s="1"/>
      <c r="EQ108" s="1"/>
      <c r="ER108" s="1"/>
      <c r="ET108" s="1"/>
      <c r="EV108" s="1"/>
      <c r="EY108" s="1"/>
      <c r="FA108" s="1"/>
      <c r="FC108" s="1"/>
      <c r="FE108" s="1"/>
      <c r="FM108" s="1"/>
      <c r="FO108" s="1"/>
      <c r="HG108" s="1"/>
    </row>
    <row r="109" spans="4:216" ht="15" x14ac:dyDescent="0.25">
      <c r="D109" s="1"/>
      <c r="E109" s="1"/>
      <c r="M109" s="1"/>
      <c r="R109" s="1"/>
      <c r="AD109" s="1"/>
      <c r="AR109" s="1"/>
      <c r="AT109" s="1"/>
      <c r="AV109" s="1"/>
      <c r="AX109" s="1"/>
      <c r="AZ109" s="1"/>
      <c r="BB109" s="1"/>
      <c r="BK109" s="1"/>
      <c r="BT109" s="1"/>
      <c r="CE109" s="1"/>
      <c r="CN109" s="1"/>
      <c r="CP109" s="1"/>
      <c r="CR109" s="1"/>
      <c r="CS109" s="1"/>
      <c r="CT109" s="1"/>
      <c r="CU109" s="1"/>
      <c r="CV109" s="1"/>
      <c r="DB109" s="1"/>
      <c r="DC109" s="1"/>
      <c r="DD109" s="1"/>
      <c r="DE109" s="1"/>
      <c r="DF109" s="1"/>
      <c r="DO109" s="1"/>
      <c r="DQ109" s="1"/>
      <c r="DS109" s="1"/>
      <c r="DT109" s="1"/>
      <c r="DV109" s="1"/>
      <c r="DX109" s="1"/>
      <c r="DY109" s="1"/>
      <c r="EA109" s="1"/>
      <c r="EC109" s="1"/>
      <c r="ED109" s="1"/>
      <c r="EF109" s="1"/>
      <c r="EH109" s="1"/>
      <c r="EJ109" s="1"/>
      <c r="EK109" s="1"/>
      <c r="EM109" s="1"/>
      <c r="EO109" s="1"/>
      <c r="EQ109" s="1"/>
      <c r="ER109" s="1"/>
      <c r="ET109" s="1"/>
      <c r="EV109" s="1"/>
      <c r="EY109" s="1"/>
      <c r="FA109" s="1"/>
      <c r="FC109" s="1"/>
      <c r="FE109" s="1"/>
      <c r="FM109" s="1"/>
      <c r="FO109" s="1"/>
      <c r="HG109" s="1"/>
    </row>
    <row r="110" spans="4:216" ht="15" x14ac:dyDescent="0.25">
      <c r="D110" s="1"/>
      <c r="E110" s="1"/>
      <c r="M110" s="1"/>
      <c r="R110" s="1"/>
      <c r="AD110" s="1"/>
      <c r="AR110" s="1"/>
      <c r="AT110" s="1"/>
      <c r="AV110" s="1"/>
      <c r="AX110" s="1"/>
      <c r="AZ110" s="1"/>
      <c r="BB110" s="1"/>
      <c r="BK110" s="1"/>
      <c r="BT110" s="1"/>
      <c r="CE110" s="1"/>
      <c r="CN110" s="1"/>
      <c r="CP110" s="1"/>
      <c r="CR110" s="1"/>
      <c r="CS110" s="1"/>
      <c r="CT110" s="1"/>
      <c r="CU110" s="1"/>
      <c r="CV110" s="1"/>
      <c r="DB110" s="1"/>
      <c r="DC110" s="1"/>
      <c r="DD110" s="1"/>
      <c r="DE110" s="1"/>
      <c r="DF110" s="1"/>
      <c r="DO110" s="1"/>
      <c r="DQ110" s="1"/>
      <c r="DS110" s="1"/>
      <c r="DT110" s="1"/>
      <c r="DV110" s="1"/>
      <c r="DX110" s="1"/>
      <c r="DY110" s="1"/>
      <c r="EA110" s="1"/>
      <c r="EC110" s="1"/>
      <c r="ED110" s="1"/>
      <c r="EF110" s="1"/>
      <c r="EH110" s="1"/>
      <c r="EJ110" s="1"/>
      <c r="EK110" s="1"/>
      <c r="EM110" s="1"/>
      <c r="EO110" s="1"/>
      <c r="EQ110" s="1"/>
      <c r="ER110" s="1"/>
      <c r="ET110" s="1"/>
      <c r="EV110" s="1"/>
      <c r="EY110" s="1"/>
      <c r="FA110" s="1"/>
      <c r="FC110" s="1"/>
      <c r="FE110" s="1"/>
      <c r="FM110" s="1"/>
      <c r="FO110" s="1"/>
      <c r="HG110" s="1"/>
    </row>
    <row r="111" spans="4:216" ht="15" x14ac:dyDescent="0.25">
      <c r="D111" s="1"/>
      <c r="L111" s="1"/>
      <c r="M111" s="1"/>
      <c r="Q111" s="1"/>
      <c r="AC111" s="1"/>
      <c r="AQ111" s="1"/>
      <c r="AS111" s="1"/>
      <c r="AU111" s="1"/>
      <c r="AW111" s="1"/>
      <c r="AY111" s="1"/>
      <c r="BA111" s="1"/>
      <c r="BJ111" s="1"/>
      <c r="BS111" s="1"/>
      <c r="CD111" s="1"/>
      <c r="CM111" s="1"/>
      <c r="CO111" s="1"/>
      <c r="CQ111" s="1"/>
      <c r="CR111" s="1"/>
      <c r="CS111" s="1"/>
      <c r="CT111" s="1"/>
      <c r="CU111" s="1"/>
      <c r="DA111" s="1"/>
      <c r="DB111" s="1"/>
      <c r="DC111" s="1"/>
      <c r="DD111" s="1"/>
      <c r="DE111" s="1"/>
      <c r="DN111" s="1"/>
      <c r="DP111" s="1"/>
      <c r="DR111" s="1"/>
      <c r="DS111" s="1"/>
      <c r="DU111" s="1"/>
      <c r="DW111" s="1"/>
      <c r="DX111" s="1"/>
      <c r="DZ111" s="1"/>
      <c r="EB111" s="1"/>
      <c r="EC111" s="1"/>
      <c r="EE111" s="1"/>
      <c r="EG111" s="1"/>
      <c r="EI111" s="1"/>
      <c r="EJ111" s="1"/>
      <c r="EL111" s="1"/>
      <c r="EN111" s="1"/>
      <c r="EP111" s="1"/>
      <c r="EQ111" s="1"/>
      <c r="ES111" s="1"/>
      <c r="EU111" s="1"/>
      <c r="EX111" s="1"/>
      <c r="EZ111" s="1"/>
      <c r="FB111" s="1"/>
      <c r="FD111" s="1"/>
      <c r="FL111" s="1"/>
      <c r="FN111" s="1"/>
      <c r="HF111" s="1"/>
      <c r="HH111" s="1"/>
    </row>
    <row r="112" spans="4:216" ht="15" x14ac:dyDescent="0.25">
      <c r="D112" s="1"/>
      <c r="L112" s="1"/>
      <c r="M112" s="1"/>
      <c r="Q112" s="1"/>
      <c r="AC112" s="1"/>
      <c r="AQ112" s="1"/>
      <c r="AS112" s="1"/>
      <c r="AU112" s="1"/>
      <c r="AW112" s="1"/>
      <c r="AY112" s="1"/>
      <c r="BA112" s="1"/>
      <c r="BJ112" s="1"/>
      <c r="BS112" s="1"/>
      <c r="CD112" s="1"/>
      <c r="CM112" s="1"/>
      <c r="CO112" s="1"/>
      <c r="CQ112" s="1"/>
      <c r="CR112" s="1"/>
      <c r="CS112" s="1"/>
      <c r="CT112" s="1"/>
      <c r="CU112" s="1"/>
      <c r="DA112" s="1"/>
      <c r="DB112" s="1"/>
      <c r="DC112" s="1"/>
      <c r="DD112" s="1"/>
      <c r="DE112" s="1"/>
      <c r="DN112" s="1"/>
      <c r="DP112" s="1"/>
      <c r="DR112" s="1"/>
      <c r="DS112" s="1"/>
      <c r="DU112" s="1"/>
      <c r="DW112" s="1"/>
      <c r="DX112" s="1"/>
      <c r="DZ112" s="1"/>
      <c r="EB112" s="1"/>
      <c r="EC112" s="1"/>
      <c r="EE112" s="1"/>
      <c r="EG112" s="1"/>
      <c r="EI112" s="1"/>
      <c r="EJ112" s="1"/>
      <c r="EL112" s="1"/>
      <c r="EN112" s="1"/>
      <c r="EP112" s="1"/>
      <c r="EQ112" s="1"/>
      <c r="ES112" s="1"/>
      <c r="EU112" s="1"/>
      <c r="EX112" s="1"/>
      <c r="EZ112" s="1"/>
      <c r="FB112" s="1"/>
      <c r="FD112" s="1"/>
      <c r="FL112" s="1"/>
      <c r="FN112" s="1"/>
      <c r="HF112" s="1"/>
      <c r="HH112" s="1"/>
    </row>
    <row r="113" spans="4:216" ht="15" x14ac:dyDescent="0.25">
      <c r="D113" s="1"/>
      <c r="L113" s="1"/>
      <c r="M113" s="1"/>
      <c r="Q113" s="1"/>
      <c r="AC113" s="1"/>
      <c r="AQ113" s="1"/>
      <c r="AS113" s="1"/>
      <c r="AU113" s="1"/>
      <c r="AW113" s="1"/>
      <c r="AY113" s="1"/>
      <c r="BA113" s="1"/>
      <c r="BJ113" s="1"/>
      <c r="BS113" s="1"/>
      <c r="CD113" s="1"/>
      <c r="CM113" s="1"/>
      <c r="CO113" s="1"/>
      <c r="CQ113" s="1"/>
      <c r="CR113" s="1"/>
      <c r="CS113" s="1"/>
      <c r="CT113" s="1"/>
      <c r="CU113" s="1"/>
      <c r="DA113" s="1"/>
      <c r="DB113" s="1"/>
      <c r="DC113" s="1"/>
      <c r="DD113" s="1"/>
      <c r="DE113" s="1"/>
      <c r="DN113" s="1"/>
      <c r="DP113" s="1"/>
      <c r="DR113" s="1"/>
      <c r="DS113" s="1"/>
      <c r="DU113" s="1"/>
      <c r="DW113" s="1"/>
      <c r="DX113" s="1"/>
      <c r="DZ113" s="1"/>
      <c r="EB113" s="1"/>
      <c r="EC113" s="1"/>
      <c r="EE113" s="1"/>
      <c r="EG113" s="1"/>
      <c r="EI113" s="1"/>
      <c r="EJ113" s="1"/>
      <c r="EL113" s="1"/>
      <c r="EN113" s="1"/>
      <c r="EP113" s="1"/>
      <c r="EQ113" s="1"/>
      <c r="ES113" s="1"/>
      <c r="EU113" s="1"/>
      <c r="EX113" s="1"/>
      <c r="EZ113" s="1"/>
      <c r="FB113" s="1"/>
      <c r="FD113" s="1"/>
      <c r="FL113" s="1"/>
      <c r="FN113" s="1"/>
      <c r="HF113" s="1"/>
      <c r="HH113" s="1"/>
    </row>
    <row r="114" spans="4:216" ht="15" x14ac:dyDescent="0.25">
      <c r="D114" s="1"/>
      <c r="L114" s="1"/>
      <c r="M114" s="1"/>
      <c r="Q114" s="1"/>
      <c r="AC114" s="1"/>
      <c r="AQ114" s="1"/>
      <c r="AS114" s="1"/>
      <c r="AU114" s="1"/>
      <c r="AW114" s="1"/>
      <c r="AY114" s="1"/>
      <c r="BA114" s="1"/>
      <c r="BJ114" s="1"/>
      <c r="BS114" s="1"/>
      <c r="CD114" s="1"/>
      <c r="CM114" s="1"/>
      <c r="CO114" s="1"/>
      <c r="CQ114" s="1"/>
      <c r="CR114" s="1"/>
      <c r="CS114" s="1"/>
      <c r="CT114" s="1"/>
      <c r="CU114" s="1"/>
      <c r="DA114" s="1"/>
      <c r="DB114" s="1"/>
      <c r="DC114" s="1"/>
      <c r="DD114" s="1"/>
      <c r="DE114" s="1"/>
      <c r="DN114" s="1"/>
      <c r="DP114" s="1"/>
      <c r="DR114" s="1"/>
      <c r="DS114" s="1"/>
      <c r="DU114" s="1"/>
      <c r="DW114" s="1"/>
      <c r="DX114" s="1"/>
      <c r="DZ114" s="1"/>
      <c r="EB114" s="1"/>
      <c r="EC114" s="1"/>
      <c r="EE114" s="1"/>
      <c r="EG114" s="1"/>
      <c r="EI114" s="1"/>
      <c r="EJ114" s="1"/>
      <c r="EL114" s="1"/>
      <c r="EN114" s="1"/>
      <c r="EP114" s="1"/>
      <c r="EQ114" s="1"/>
      <c r="ES114" s="1"/>
      <c r="EU114" s="1"/>
      <c r="EX114" s="1"/>
      <c r="EZ114" s="1"/>
      <c r="FB114" s="1"/>
      <c r="FD114" s="1"/>
      <c r="FL114" s="1"/>
      <c r="FN114" s="1"/>
      <c r="HF114" s="1"/>
      <c r="HH114" s="1"/>
    </row>
    <row r="115" spans="4:216" ht="15" x14ac:dyDescent="0.25">
      <c r="D115" s="1"/>
      <c r="L115" s="1"/>
      <c r="M115" s="1"/>
      <c r="Q115" s="1"/>
      <c r="AC115" s="1"/>
      <c r="AQ115" s="1"/>
      <c r="AS115" s="1"/>
      <c r="AU115" s="1"/>
      <c r="AW115" s="1"/>
      <c r="AY115" s="1"/>
      <c r="BA115" s="1"/>
      <c r="BJ115" s="1"/>
      <c r="BS115" s="1"/>
      <c r="CD115" s="1"/>
      <c r="CM115" s="1"/>
      <c r="CO115" s="1"/>
      <c r="CQ115" s="1"/>
      <c r="CR115" s="1"/>
      <c r="CS115" s="1"/>
      <c r="CT115" s="1"/>
      <c r="CU115" s="1"/>
      <c r="DA115" s="1"/>
      <c r="DB115" s="1"/>
      <c r="DC115" s="1"/>
      <c r="DD115" s="1"/>
      <c r="DE115" s="1"/>
      <c r="DN115" s="1"/>
      <c r="DP115" s="1"/>
      <c r="DR115" s="1"/>
      <c r="DS115" s="1"/>
      <c r="DU115" s="1"/>
      <c r="DW115" s="1"/>
      <c r="DX115" s="1"/>
      <c r="DZ115" s="1"/>
      <c r="EB115" s="1"/>
      <c r="EC115" s="1"/>
      <c r="EE115" s="1"/>
      <c r="EG115" s="1"/>
      <c r="EI115" s="1"/>
      <c r="EJ115" s="1"/>
      <c r="EL115" s="1"/>
      <c r="EN115" s="1"/>
      <c r="EP115" s="1"/>
      <c r="EQ115" s="1"/>
      <c r="ES115" s="1"/>
      <c r="EU115" s="1"/>
      <c r="EX115" s="1"/>
      <c r="EZ115" s="1"/>
      <c r="FB115" s="1"/>
      <c r="FD115" s="1"/>
      <c r="FL115" s="1"/>
      <c r="FN115" s="1"/>
      <c r="HF115" s="1"/>
      <c r="HH115" s="1"/>
    </row>
    <row r="116" spans="4:216" ht="15" x14ac:dyDescent="0.25">
      <c r="D116" s="1"/>
      <c r="L116" s="1"/>
      <c r="M116" s="1"/>
      <c r="Q116" s="1"/>
      <c r="AC116" s="1"/>
      <c r="AQ116" s="1"/>
      <c r="AS116" s="1"/>
      <c r="AU116" s="1"/>
      <c r="AW116" s="1"/>
      <c r="AY116" s="1"/>
      <c r="BA116" s="1"/>
      <c r="BJ116" s="1"/>
      <c r="BS116" s="1"/>
      <c r="CD116" s="1"/>
      <c r="CM116" s="1"/>
      <c r="CO116" s="1"/>
      <c r="CQ116" s="1"/>
      <c r="CR116" s="1"/>
      <c r="CS116" s="1"/>
      <c r="CT116" s="1"/>
      <c r="CU116" s="1"/>
      <c r="DA116" s="1"/>
      <c r="DB116" s="1"/>
      <c r="DC116" s="1"/>
      <c r="DD116" s="1"/>
      <c r="DE116" s="1"/>
      <c r="DN116" s="1"/>
      <c r="DP116" s="1"/>
      <c r="DR116" s="1"/>
      <c r="DS116" s="1"/>
      <c r="DU116" s="1"/>
      <c r="DW116" s="1"/>
      <c r="DX116" s="1"/>
      <c r="DZ116" s="1"/>
      <c r="EB116" s="1"/>
      <c r="EC116" s="1"/>
      <c r="EE116" s="1"/>
      <c r="EG116" s="1"/>
      <c r="EI116" s="1"/>
      <c r="EJ116" s="1"/>
      <c r="EL116" s="1"/>
      <c r="EN116" s="1"/>
      <c r="EP116" s="1"/>
      <c r="EQ116" s="1"/>
      <c r="ES116" s="1"/>
      <c r="EU116" s="1"/>
      <c r="EX116" s="1"/>
      <c r="EZ116" s="1"/>
      <c r="FB116" s="1"/>
      <c r="FD116" s="1"/>
      <c r="FL116" s="1"/>
      <c r="FN116" s="1"/>
      <c r="HF116" s="1"/>
      <c r="HH116" s="1"/>
    </row>
    <row r="117" spans="4:216" ht="15" x14ac:dyDescent="0.25">
      <c r="D117" s="1"/>
      <c r="L117" s="1"/>
      <c r="M117" s="1"/>
      <c r="Q117" s="1"/>
      <c r="AC117" s="1"/>
      <c r="AQ117" s="1"/>
      <c r="AS117" s="1"/>
      <c r="AU117" s="1"/>
      <c r="AW117" s="1"/>
      <c r="AY117" s="1"/>
      <c r="BA117" s="1"/>
      <c r="BJ117" s="1"/>
      <c r="BS117" s="1"/>
      <c r="CD117" s="1"/>
      <c r="CM117" s="1"/>
      <c r="CO117" s="1"/>
      <c r="CQ117" s="1"/>
      <c r="CR117" s="1"/>
      <c r="CS117" s="1"/>
      <c r="CT117" s="1"/>
      <c r="CU117" s="1"/>
      <c r="DA117" s="1"/>
      <c r="DB117" s="1"/>
      <c r="DC117" s="1"/>
      <c r="DD117" s="1"/>
      <c r="DE117" s="1"/>
      <c r="DN117" s="1"/>
      <c r="DP117" s="1"/>
      <c r="DR117" s="1"/>
      <c r="DS117" s="1"/>
      <c r="DU117" s="1"/>
      <c r="DW117" s="1"/>
      <c r="DX117" s="1"/>
      <c r="DZ117" s="1"/>
      <c r="EB117" s="1"/>
      <c r="EC117" s="1"/>
      <c r="EE117" s="1"/>
      <c r="EG117" s="1"/>
      <c r="EI117" s="1"/>
      <c r="EJ117" s="1"/>
      <c r="EL117" s="1"/>
      <c r="EN117" s="1"/>
      <c r="EP117" s="1"/>
      <c r="EQ117" s="1"/>
      <c r="ES117" s="1"/>
      <c r="EU117" s="1"/>
      <c r="EX117" s="1"/>
      <c r="EZ117" s="1"/>
      <c r="FB117" s="1"/>
      <c r="FD117" s="1"/>
      <c r="FL117" s="1"/>
      <c r="FN117" s="1"/>
      <c r="HF117" s="1"/>
      <c r="HH117" s="1"/>
    </row>
    <row r="118" spans="4:216" ht="15" x14ac:dyDescent="0.25">
      <c r="D118" s="1"/>
      <c r="L118" s="1"/>
      <c r="M118" s="1"/>
      <c r="Q118" s="1"/>
      <c r="AC118" s="1"/>
      <c r="AQ118" s="1"/>
      <c r="AS118" s="1"/>
      <c r="AU118" s="1"/>
      <c r="AW118" s="1"/>
      <c r="AY118" s="1"/>
      <c r="BA118" s="1"/>
      <c r="BJ118" s="1"/>
      <c r="BS118" s="1"/>
      <c r="CD118" s="1"/>
      <c r="CM118" s="1"/>
      <c r="CO118" s="1"/>
      <c r="CQ118" s="1"/>
      <c r="CR118" s="1"/>
      <c r="CS118" s="1"/>
      <c r="CT118" s="1"/>
      <c r="CU118" s="1"/>
      <c r="DA118" s="1"/>
      <c r="DB118" s="1"/>
      <c r="DC118" s="1"/>
      <c r="DD118" s="1"/>
      <c r="DE118" s="1"/>
      <c r="DN118" s="1"/>
      <c r="DP118" s="1"/>
      <c r="DR118" s="1"/>
      <c r="DS118" s="1"/>
      <c r="DU118" s="1"/>
      <c r="DW118" s="1"/>
      <c r="DX118" s="1"/>
      <c r="DZ118" s="1"/>
      <c r="EB118" s="1"/>
      <c r="EC118" s="1"/>
      <c r="EE118" s="1"/>
      <c r="EG118" s="1"/>
      <c r="EI118" s="1"/>
      <c r="EJ118" s="1"/>
      <c r="EL118" s="1"/>
      <c r="EN118" s="1"/>
      <c r="EP118" s="1"/>
      <c r="EQ118" s="1"/>
      <c r="ES118" s="1"/>
      <c r="EU118" s="1"/>
      <c r="EX118" s="1"/>
      <c r="EZ118" s="1"/>
      <c r="FB118" s="1"/>
      <c r="FD118" s="1"/>
      <c r="FL118" s="1"/>
      <c r="FN118" s="1"/>
      <c r="HF118" s="1"/>
      <c r="HH118" s="1"/>
    </row>
    <row r="119" spans="4:216" ht="15" x14ac:dyDescent="0.25">
      <c r="D119" s="1"/>
      <c r="L119" s="1"/>
      <c r="M119" s="1"/>
      <c r="Q119" s="1"/>
      <c r="AC119" s="1"/>
      <c r="AQ119" s="1"/>
      <c r="AS119" s="1"/>
      <c r="AU119" s="1"/>
      <c r="AW119" s="1"/>
      <c r="AY119" s="1"/>
      <c r="BA119" s="1"/>
      <c r="BJ119" s="1"/>
      <c r="BS119" s="1"/>
      <c r="CD119" s="1"/>
      <c r="CM119" s="1"/>
      <c r="CO119" s="1"/>
      <c r="CQ119" s="1"/>
      <c r="CR119" s="1"/>
      <c r="CS119" s="1"/>
      <c r="CT119" s="1"/>
      <c r="CU119" s="1"/>
      <c r="DA119" s="1"/>
      <c r="DB119" s="1"/>
      <c r="DC119" s="1"/>
      <c r="DD119" s="1"/>
      <c r="DE119" s="1"/>
      <c r="DN119" s="1"/>
      <c r="DP119" s="1"/>
      <c r="DR119" s="1"/>
      <c r="DS119" s="1"/>
      <c r="DU119" s="1"/>
      <c r="DW119" s="1"/>
      <c r="DX119" s="1"/>
      <c r="DZ119" s="1"/>
      <c r="EB119" s="1"/>
      <c r="EC119" s="1"/>
      <c r="EE119" s="1"/>
      <c r="EG119" s="1"/>
      <c r="EI119" s="1"/>
      <c r="EJ119" s="1"/>
      <c r="EL119" s="1"/>
      <c r="EN119" s="1"/>
      <c r="EP119" s="1"/>
      <c r="EQ119" s="1"/>
      <c r="ES119" s="1"/>
      <c r="EU119" s="1"/>
      <c r="EX119" s="1"/>
      <c r="EZ119" s="1"/>
      <c r="FB119" s="1"/>
      <c r="FD119" s="1"/>
      <c r="FL119" s="1"/>
      <c r="FN119" s="1"/>
      <c r="HF119" s="1"/>
      <c r="HH119" s="1"/>
    </row>
  </sheetData>
  <mergeCells count="3">
    <mergeCell ref="J4:L4"/>
    <mergeCell ref="G4:I4"/>
    <mergeCell ref="D4:F4"/>
  </mergeCells>
  <hyperlinks>
    <hyperlink ref="A1" location="Contents!A1" display="Contents" xr:uid="{00000000-0004-0000-4300-000000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123ED-B4CA-4E3D-BC58-6076E2144524}">
  <sheetPr codeName="Sheet73"/>
  <dimension ref="A1:L21"/>
  <sheetViews>
    <sheetView workbookViewId="0"/>
  </sheetViews>
  <sheetFormatPr defaultColWidth="9.140625" defaultRowHeight="12.75" x14ac:dyDescent="0.2"/>
  <cols>
    <col min="1" max="2" width="9.140625" style="2"/>
    <col min="3" max="3" width="32.42578125" style="2" bestFit="1" customWidth="1"/>
    <col min="4" max="8" width="14.7109375" style="2" customWidth="1"/>
    <col min="9" max="12" width="14.85546875" style="2" customWidth="1"/>
    <col min="13" max="16384" width="9.140625" style="2"/>
  </cols>
  <sheetData>
    <row r="1" spans="1:12" x14ac:dyDescent="0.2">
      <c r="A1" s="3" t="s">
        <v>66</v>
      </c>
    </row>
    <row r="2" spans="1:12" x14ac:dyDescent="0.2">
      <c r="B2" s="4" t="s">
        <v>375</v>
      </c>
    </row>
    <row r="3" spans="1:12" x14ac:dyDescent="0.2">
      <c r="B3" s="2" t="s">
        <v>67</v>
      </c>
    </row>
    <row r="4" spans="1:12" ht="17.25" customHeight="1" x14ac:dyDescent="0.2">
      <c r="D4" s="742" t="s">
        <v>237</v>
      </c>
      <c r="E4" s="777"/>
      <c r="F4" s="777"/>
      <c r="G4" s="742" t="s">
        <v>238</v>
      </c>
      <c r="H4" s="777"/>
      <c r="I4" s="777"/>
      <c r="J4" s="742" t="s">
        <v>239</v>
      </c>
      <c r="K4" s="777"/>
      <c r="L4" s="777"/>
    </row>
    <row r="5" spans="1:12" ht="59.25" customHeight="1" x14ac:dyDescent="0.2">
      <c r="C5" s="5"/>
      <c r="D5" s="16" t="s">
        <v>243</v>
      </c>
      <c r="E5" s="174" t="s">
        <v>244</v>
      </c>
      <c r="F5" s="160" t="s">
        <v>74</v>
      </c>
      <c r="G5" s="16" t="s">
        <v>243</v>
      </c>
      <c r="H5" s="174" t="s">
        <v>244</v>
      </c>
      <c r="I5" s="160" t="s">
        <v>74</v>
      </c>
      <c r="J5" s="16" t="s">
        <v>243</v>
      </c>
      <c r="K5" s="174" t="s">
        <v>244</v>
      </c>
      <c r="L5" s="160" t="s">
        <v>74</v>
      </c>
    </row>
    <row r="6" spans="1:12" x14ac:dyDescent="0.2">
      <c r="C6" s="2" t="s">
        <v>266</v>
      </c>
      <c r="D6" s="436">
        <v>0.56434237957000732</v>
      </c>
      <c r="E6" s="437">
        <v>0.43565759062767029</v>
      </c>
      <c r="F6" s="67">
        <v>339</v>
      </c>
      <c r="G6" s="438">
        <v>0.48391544818878168</v>
      </c>
      <c r="H6" s="439">
        <v>0.51608455181121826</v>
      </c>
      <c r="I6" s="67">
        <v>1330</v>
      </c>
      <c r="J6" s="440">
        <v>0.56035917997360229</v>
      </c>
      <c r="K6" s="441">
        <v>0.43964079022407532</v>
      </c>
      <c r="L6" s="67">
        <v>1190</v>
      </c>
    </row>
    <row r="7" spans="1:12" x14ac:dyDescent="0.2">
      <c r="C7" s="2" t="s">
        <v>94</v>
      </c>
      <c r="D7" s="430">
        <v>0.33832162618637079</v>
      </c>
      <c r="E7" s="431">
        <v>0.66167837381362915</v>
      </c>
      <c r="F7" s="367">
        <v>78</v>
      </c>
      <c r="G7" s="434">
        <v>0.32661223411560059</v>
      </c>
      <c r="H7" s="432">
        <v>0.67338776588439941</v>
      </c>
      <c r="I7" s="367">
        <v>91</v>
      </c>
      <c r="J7" s="435">
        <v>0.39764177799224848</v>
      </c>
      <c r="K7" s="433">
        <v>0.60235822200775146</v>
      </c>
      <c r="L7" s="367">
        <v>90</v>
      </c>
    </row>
    <row r="8" spans="1:12" x14ac:dyDescent="0.2">
      <c r="C8" s="2" t="s">
        <v>68</v>
      </c>
      <c r="D8" s="430">
        <v>0.53211992979049683</v>
      </c>
      <c r="E8" s="431">
        <v>0.46788004040718079</v>
      </c>
      <c r="F8" s="367">
        <v>417</v>
      </c>
      <c r="G8" s="434">
        <v>0.47670274972915649</v>
      </c>
      <c r="H8" s="432">
        <v>0.52329725027084351</v>
      </c>
      <c r="I8" s="367">
        <v>1421</v>
      </c>
      <c r="J8" s="435">
        <v>0.55216330289840698</v>
      </c>
      <c r="K8" s="433">
        <v>0.44783669710159302</v>
      </c>
      <c r="L8" s="367">
        <v>1280</v>
      </c>
    </row>
    <row r="9" spans="1:12" x14ac:dyDescent="0.2">
      <c r="C9" s="2" t="s">
        <v>95</v>
      </c>
      <c r="D9" s="430">
        <v>0.62917643785476685</v>
      </c>
      <c r="E9" s="431">
        <v>0.37082356214523321</v>
      </c>
      <c r="F9" s="367">
        <v>2907</v>
      </c>
      <c r="G9" s="434">
        <v>0.6314663290977478</v>
      </c>
      <c r="H9" s="432">
        <v>0.36853370070457458</v>
      </c>
      <c r="I9" s="367">
        <v>2879</v>
      </c>
      <c r="J9" s="435">
        <v>0.66933119297027588</v>
      </c>
      <c r="K9" s="433">
        <v>0.33066880702972412</v>
      </c>
      <c r="L9" s="367">
        <v>2840</v>
      </c>
    </row>
    <row r="10" spans="1:12" x14ac:dyDescent="0.2">
      <c r="C10" s="2" t="s">
        <v>96</v>
      </c>
      <c r="D10" s="430">
        <v>0.68574106693267822</v>
      </c>
      <c r="E10" s="431">
        <v>0.31425893306732178</v>
      </c>
      <c r="F10" s="367">
        <v>1250</v>
      </c>
      <c r="G10" s="434">
        <v>0.68820816278457642</v>
      </c>
      <c r="H10" s="432">
        <v>0.31179186701774603</v>
      </c>
      <c r="I10" s="367">
        <v>1337</v>
      </c>
      <c r="J10" s="435">
        <v>0.71926438808441162</v>
      </c>
      <c r="K10" s="433">
        <v>0.28073564171791082</v>
      </c>
      <c r="L10" s="367">
        <v>1272</v>
      </c>
    </row>
    <row r="11" spans="1:12" x14ac:dyDescent="0.2">
      <c r="C11" s="2" t="s">
        <v>70</v>
      </c>
      <c r="D11" s="430">
        <v>0.64138495922088623</v>
      </c>
      <c r="E11" s="431">
        <v>0.35861504077911383</v>
      </c>
      <c r="F11" s="367">
        <v>4372</v>
      </c>
      <c r="G11" s="434">
        <v>0.64381003379821777</v>
      </c>
      <c r="H11" s="432">
        <v>0.35618996620178223</v>
      </c>
      <c r="I11" s="367">
        <v>4433</v>
      </c>
      <c r="J11" s="435">
        <v>0.68061274290084839</v>
      </c>
      <c r="K11" s="433">
        <v>0.319387286901474</v>
      </c>
      <c r="L11" s="367">
        <v>4310</v>
      </c>
    </row>
    <row r="12" spans="1:12" x14ac:dyDescent="0.2">
      <c r="C12" s="2" t="s">
        <v>108</v>
      </c>
      <c r="D12" s="430">
        <v>0.87765395641326904</v>
      </c>
      <c r="E12" s="431">
        <v>0.12234606593847271</v>
      </c>
      <c r="F12" s="367">
        <v>810</v>
      </c>
      <c r="G12" s="434">
        <v>0.87380093336105347</v>
      </c>
      <c r="H12" s="432">
        <v>0.1261990815401077</v>
      </c>
      <c r="I12" s="367">
        <v>652</v>
      </c>
      <c r="J12" s="435">
        <v>0.90253555774688721</v>
      </c>
      <c r="K12" s="433">
        <v>9.746444970369339E-2</v>
      </c>
      <c r="L12" s="367">
        <v>725</v>
      </c>
    </row>
    <row r="13" spans="1:12" x14ac:dyDescent="0.2">
      <c r="D13" s="41"/>
      <c r="E13" s="41"/>
      <c r="F13" s="41"/>
      <c r="G13" s="41"/>
      <c r="H13" s="41"/>
      <c r="I13" s="41"/>
      <c r="J13" s="41"/>
      <c r="K13" s="41"/>
      <c r="L13" s="41"/>
    </row>
    <row r="14" spans="1:12" x14ac:dyDescent="0.2">
      <c r="D14" s="41"/>
      <c r="E14" s="41"/>
      <c r="F14" s="41"/>
      <c r="G14" s="41"/>
      <c r="H14" s="41"/>
      <c r="I14" s="41"/>
      <c r="J14" s="41"/>
      <c r="K14" s="41"/>
      <c r="L14" s="41"/>
    </row>
    <row r="15" spans="1:12" x14ac:dyDescent="0.2">
      <c r="C15" s="2" t="s">
        <v>245</v>
      </c>
    </row>
    <row r="16" spans="1:12" x14ac:dyDescent="0.2">
      <c r="C16" s="2" t="s">
        <v>666</v>
      </c>
    </row>
    <row r="18" spans="3:3" x14ac:dyDescent="0.2">
      <c r="C18" s="2" t="s">
        <v>75</v>
      </c>
    </row>
    <row r="19" spans="3:3" x14ac:dyDescent="0.2">
      <c r="C19" s="2" t="s">
        <v>388</v>
      </c>
    </row>
    <row r="20" spans="3:3" x14ac:dyDescent="0.2">
      <c r="C20" s="2" t="s">
        <v>608</v>
      </c>
    </row>
    <row r="21" spans="3:3" x14ac:dyDescent="0.2">
      <c r="C21" s="2" t="s">
        <v>674</v>
      </c>
    </row>
  </sheetData>
  <mergeCells count="3">
    <mergeCell ref="J4:L4"/>
    <mergeCell ref="D4:F4"/>
    <mergeCell ref="G4:I4"/>
  </mergeCells>
  <hyperlinks>
    <hyperlink ref="A1" location="Contents!A1" display="Contents" xr:uid="{00000000-0004-0000-44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414C8-A77E-4100-9160-940EF183D996}">
  <sheetPr codeName="Sheet74"/>
  <dimension ref="A1:R28"/>
  <sheetViews>
    <sheetView workbookViewId="0"/>
  </sheetViews>
  <sheetFormatPr defaultColWidth="9.140625" defaultRowHeight="12.75" x14ac:dyDescent="0.2"/>
  <cols>
    <col min="1" max="2" width="9.140625" style="2"/>
    <col min="3" max="3" width="32.42578125" style="2" bestFit="1" customWidth="1"/>
    <col min="4" max="16" width="12.85546875" style="2" customWidth="1"/>
    <col min="17" max="17" width="13.28515625" style="2" customWidth="1"/>
    <col min="18" max="16384" width="9.140625" style="2"/>
  </cols>
  <sheetData>
    <row r="1" spans="1:18" x14ac:dyDescent="0.2">
      <c r="A1" s="3" t="s">
        <v>66</v>
      </c>
    </row>
    <row r="2" spans="1:18" x14ac:dyDescent="0.2">
      <c r="B2" s="4" t="s">
        <v>376</v>
      </c>
    </row>
    <row r="3" spans="1:18" x14ac:dyDescent="0.2">
      <c r="B3" s="2" t="s">
        <v>67</v>
      </c>
    </row>
    <row r="4" spans="1:18" x14ac:dyDescent="0.2">
      <c r="P4" s="199"/>
      <c r="Q4" s="199"/>
    </row>
    <row r="5" spans="1:18" ht="24" customHeight="1" x14ac:dyDescent="0.2">
      <c r="D5" s="742" t="s">
        <v>246</v>
      </c>
      <c r="E5" s="746"/>
      <c r="F5" s="746"/>
      <c r="G5" s="746"/>
      <c r="H5" s="746"/>
      <c r="I5" s="744"/>
      <c r="J5" s="742" t="s">
        <v>74</v>
      </c>
      <c r="K5" s="746"/>
      <c r="L5" s="746"/>
      <c r="M5" s="746"/>
      <c r="N5" s="746"/>
      <c r="O5" s="744"/>
      <c r="P5" s="739" t="s">
        <v>311</v>
      </c>
      <c r="Q5" s="747" t="s">
        <v>303</v>
      </c>
    </row>
    <row r="6" spans="1:18" ht="19.5" customHeight="1" x14ac:dyDescent="0.2">
      <c r="C6" s="5"/>
      <c r="D6" s="16">
        <v>2018</v>
      </c>
      <c r="E6" s="257">
        <v>2019</v>
      </c>
      <c r="F6" s="263">
        <v>2021</v>
      </c>
      <c r="G6" s="263">
        <v>2022</v>
      </c>
      <c r="H6" s="10">
        <v>2023</v>
      </c>
      <c r="I6" s="12">
        <v>2024</v>
      </c>
      <c r="J6" s="257">
        <v>2018</v>
      </c>
      <c r="K6" s="101">
        <v>2019</v>
      </c>
      <c r="L6" s="94">
        <v>2021</v>
      </c>
      <c r="M6" s="94">
        <v>2022</v>
      </c>
      <c r="N6" s="94">
        <v>2023</v>
      </c>
      <c r="O6" s="12">
        <v>2024</v>
      </c>
      <c r="P6" s="749"/>
      <c r="Q6" s="747"/>
    </row>
    <row r="7" spans="1:18" x14ac:dyDescent="0.2">
      <c r="C7" s="2" t="s">
        <v>266</v>
      </c>
      <c r="D7" s="69">
        <v>0.41</v>
      </c>
      <c r="E7" s="68">
        <v>0.45</v>
      </c>
      <c r="F7" s="68">
        <v>0.46</v>
      </c>
      <c r="G7" s="102">
        <v>0.45713385939598083</v>
      </c>
      <c r="H7" s="270">
        <v>0.62150639295578003</v>
      </c>
      <c r="I7" s="429">
        <v>0.64431434869766235</v>
      </c>
      <c r="J7" s="36">
        <v>293</v>
      </c>
      <c r="K7" s="37">
        <v>1725</v>
      </c>
      <c r="L7" s="37">
        <v>2049</v>
      </c>
      <c r="M7" s="67">
        <v>1979</v>
      </c>
      <c r="N7" s="67">
        <v>1683</v>
      </c>
      <c r="O7" s="41">
        <v>1425</v>
      </c>
      <c r="P7" s="128">
        <v>0</v>
      </c>
      <c r="Q7" s="175">
        <v>0.20399999999999999</v>
      </c>
      <c r="R7" s="39"/>
    </row>
    <row r="8" spans="1:18" x14ac:dyDescent="0.2">
      <c r="C8" s="2" t="s">
        <v>94</v>
      </c>
      <c r="D8" s="40">
        <v>0.76</v>
      </c>
      <c r="E8" s="271">
        <v>0.74</v>
      </c>
      <c r="F8" s="271">
        <v>0.76</v>
      </c>
      <c r="G8" s="272">
        <v>0.77703231573104858</v>
      </c>
      <c r="H8" s="270">
        <v>0.89059418439865112</v>
      </c>
      <c r="I8" s="429">
        <v>0.87304908037185669</v>
      </c>
      <c r="J8" s="21">
        <v>118</v>
      </c>
      <c r="K8" s="98">
        <v>204</v>
      </c>
      <c r="L8" s="98">
        <v>213</v>
      </c>
      <c r="M8" s="163">
        <v>168</v>
      </c>
      <c r="N8" s="209">
        <v>134</v>
      </c>
      <c r="O8" s="41">
        <v>88</v>
      </c>
      <c r="P8" s="126">
        <v>8.0000000000000002E-3</v>
      </c>
      <c r="Q8" s="251">
        <v>0.70300000000000007</v>
      </c>
      <c r="R8" s="39"/>
    </row>
    <row r="9" spans="1:18" x14ac:dyDescent="0.2">
      <c r="C9" s="2" t="s">
        <v>68</v>
      </c>
      <c r="D9" s="40">
        <v>0.43</v>
      </c>
      <c r="E9" s="271">
        <v>0.46</v>
      </c>
      <c r="F9" s="271">
        <v>0.48</v>
      </c>
      <c r="G9" s="272">
        <v>0.47114512324333191</v>
      </c>
      <c r="H9" s="270">
        <v>0.63282674551010132</v>
      </c>
      <c r="I9" s="429">
        <v>0.65365338325500488</v>
      </c>
      <c r="J9" s="21">
        <v>411</v>
      </c>
      <c r="K9" s="98">
        <v>1929</v>
      </c>
      <c r="L9" s="98">
        <v>2262</v>
      </c>
      <c r="M9" s="163">
        <v>2147</v>
      </c>
      <c r="N9" s="209">
        <v>1817</v>
      </c>
      <c r="O9" s="41">
        <v>1513</v>
      </c>
      <c r="P9" s="126">
        <v>0</v>
      </c>
      <c r="Q9" s="251">
        <v>0.23100000000000001</v>
      </c>
      <c r="R9" s="39"/>
    </row>
    <row r="10" spans="1:18" x14ac:dyDescent="0.2">
      <c r="C10" s="2" t="s">
        <v>95</v>
      </c>
      <c r="D10" s="40">
        <v>0.87</v>
      </c>
      <c r="E10" s="271">
        <v>0.9</v>
      </c>
      <c r="F10" s="271">
        <v>0.94</v>
      </c>
      <c r="G10" s="272">
        <v>0.94721639156341553</v>
      </c>
      <c r="H10" s="270">
        <v>0.97002702951431274</v>
      </c>
      <c r="I10" s="429">
        <v>0.97951716184616089</v>
      </c>
      <c r="J10" s="21">
        <v>1632</v>
      </c>
      <c r="K10" s="98">
        <v>1912</v>
      </c>
      <c r="L10" s="98">
        <v>3488</v>
      </c>
      <c r="M10" s="163">
        <v>3580</v>
      </c>
      <c r="N10" s="209">
        <v>3301</v>
      </c>
      <c r="O10" s="41">
        <v>3207</v>
      </c>
      <c r="P10" s="126">
        <v>0</v>
      </c>
      <c r="Q10" s="251">
        <v>1.9E-2</v>
      </c>
      <c r="R10" s="39"/>
    </row>
    <row r="11" spans="1:18" x14ac:dyDescent="0.2">
      <c r="C11" s="2" t="s">
        <v>96</v>
      </c>
      <c r="D11" s="40">
        <v>0.77</v>
      </c>
      <c r="E11" s="271">
        <v>0.77</v>
      </c>
      <c r="F11" s="271">
        <v>0.8</v>
      </c>
      <c r="G11" s="272">
        <v>0.87921380996704102</v>
      </c>
      <c r="H11" s="270">
        <v>0.92031216621398926</v>
      </c>
      <c r="I11" s="429">
        <v>0.94238483905792236</v>
      </c>
      <c r="J11" s="21">
        <v>1084</v>
      </c>
      <c r="K11" s="98">
        <v>1239</v>
      </c>
      <c r="L11" s="98">
        <v>2008</v>
      </c>
      <c r="M11" s="163">
        <v>1848</v>
      </c>
      <c r="N11" s="209">
        <v>1479</v>
      </c>
      <c r="O11" s="41">
        <v>1384</v>
      </c>
      <c r="P11" s="126">
        <v>0</v>
      </c>
      <c r="Q11" s="251">
        <v>2.1000000000000001E-2</v>
      </c>
      <c r="R11" s="39"/>
    </row>
    <row r="12" spans="1:18" x14ac:dyDescent="0.2">
      <c r="C12" s="2" t="s">
        <v>70</v>
      </c>
      <c r="D12" s="40">
        <v>0.84</v>
      </c>
      <c r="E12" s="271">
        <v>0.85</v>
      </c>
      <c r="F12" s="271">
        <v>0.9</v>
      </c>
      <c r="G12" s="272">
        <v>0.92167806625366211</v>
      </c>
      <c r="H12" s="270">
        <v>0.95274972915649414</v>
      </c>
      <c r="I12" s="429">
        <v>0.96622490882873535</v>
      </c>
      <c r="J12" s="21">
        <v>2804</v>
      </c>
      <c r="K12" s="98">
        <v>3277</v>
      </c>
      <c r="L12" s="98">
        <v>5662</v>
      </c>
      <c r="M12" s="163">
        <v>5732</v>
      </c>
      <c r="N12" s="209">
        <v>5032</v>
      </c>
      <c r="O12" s="41">
        <v>4835</v>
      </c>
      <c r="P12" s="126">
        <v>0</v>
      </c>
      <c r="Q12" s="251">
        <v>1E-3</v>
      </c>
      <c r="R12" s="39"/>
    </row>
    <row r="13" spans="1:18" x14ac:dyDescent="0.2">
      <c r="C13" s="2" t="s">
        <v>108</v>
      </c>
      <c r="D13" s="40">
        <v>0.66</v>
      </c>
      <c r="E13" s="271">
        <v>0.76</v>
      </c>
      <c r="F13" s="271">
        <v>0.87</v>
      </c>
      <c r="G13" s="272">
        <v>0.88446533679962158</v>
      </c>
      <c r="H13" s="270">
        <v>0.90974408388137817</v>
      </c>
      <c r="I13" s="429">
        <v>0.93940263986587524</v>
      </c>
      <c r="J13" s="21">
        <v>1081</v>
      </c>
      <c r="K13" s="98">
        <v>1539</v>
      </c>
      <c r="L13" s="98">
        <v>1610</v>
      </c>
      <c r="M13" s="163">
        <v>1416</v>
      </c>
      <c r="N13" s="209">
        <v>1308</v>
      </c>
      <c r="O13" s="41">
        <v>1270</v>
      </c>
      <c r="P13" s="126">
        <v>5.5E-2</v>
      </c>
      <c r="Q13" s="251">
        <v>1.2E-2</v>
      </c>
      <c r="R13" s="39"/>
    </row>
    <row r="14" spans="1:18" x14ac:dyDescent="0.2">
      <c r="D14" s="75"/>
      <c r="E14" s="42"/>
      <c r="F14" s="42"/>
      <c r="G14" s="42"/>
      <c r="H14" s="42"/>
      <c r="I14" s="271"/>
      <c r="J14" s="22"/>
      <c r="K14" s="22"/>
      <c r="L14" s="22"/>
      <c r="M14" s="22"/>
      <c r="N14" s="22"/>
      <c r="O14" s="22"/>
      <c r="P14" s="199"/>
      <c r="Q14" s="199"/>
    </row>
    <row r="15" spans="1:18" x14ac:dyDescent="0.2">
      <c r="D15" s="196"/>
      <c r="E15" s="196"/>
      <c r="F15" s="196"/>
      <c r="G15" s="196"/>
      <c r="H15" s="196"/>
      <c r="I15" s="271"/>
      <c r="J15" s="22"/>
      <c r="K15" s="22"/>
      <c r="L15" s="22"/>
      <c r="M15" s="22"/>
      <c r="N15" s="22"/>
      <c r="O15" s="22"/>
      <c r="P15" s="199"/>
      <c r="Q15" s="199"/>
    </row>
    <row r="16" spans="1:18" x14ac:dyDescent="0.2">
      <c r="C16" s="2" t="s">
        <v>247</v>
      </c>
      <c r="D16" s="22"/>
      <c r="E16" s="22"/>
      <c r="F16" s="22"/>
      <c r="G16" s="22"/>
      <c r="H16" s="22"/>
      <c r="I16" s="22"/>
      <c r="J16" s="22"/>
      <c r="K16" s="22"/>
      <c r="L16" s="22"/>
      <c r="M16" s="22"/>
      <c r="N16" s="22"/>
      <c r="O16" s="22"/>
      <c r="P16" s="22"/>
      <c r="Q16" s="22"/>
    </row>
    <row r="17" spans="3:17" x14ac:dyDescent="0.2">
      <c r="C17" s="2" t="s">
        <v>128</v>
      </c>
      <c r="D17" s="22"/>
      <c r="E17" s="41"/>
      <c r="F17" s="22"/>
      <c r="G17" s="22"/>
      <c r="H17" s="22"/>
      <c r="I17" s="22"/>
      <c r="J17" s="22"/>
      <c r="K17" s="22"/>
      <c r="L17" s="22"/>
      <c r="M17" s="22"/>
      <c r="N17" s="22"/>
      <c r="O17" s="22"/>
      <c r="P17" s="22"/>
      <c r="Q17" s="22"/>
    </row>
    <row r="19" spans="3:17" x14ac:dyDescent="0.2">
      <c r="C19" s="2" t="s">
        <v>75</v>
      </c>
      <c r="D19" s="313"/>
    </row>
    <row r="20" spans="3:17" x14ac:dyDescent="0.2">
      <c r="C20" s="2" t="s">
        <v>388</v>
      </c>
    </row>
    <row r="21" spans="3:17" x14ac:dyDescent="0.2">
      <c r="C21" s="2" t="s">
        <v>609</v>
      </c>
      <c r="D21" s="88"/>
    </row>
    <row r="24" spans="3:17" x14ac:dyDescent="0.2">
      <c r="D24" s="88"/>
    </row>
    <row r="26" spans="3:17" x14ac:dyDescent="0.2">
      <c r="E26" s="31"/>
    </row>
    <row r="28" spans="3:17" x14ac:dyDescent="0.2">
      <c r="D28" s="88"/>
    </row>
  </sheetData>
  <mergeCells count="4">
    <mergeCell ref="D5:I5"/>
    <mergeCell ref="J5:O5"/>
    <mergeCell ref="P5:P6"/>
    <mergeCell ref="Q5:Q6"/>
  </mergeCells>
  <conditionalFormatting sqref="P7:Q13">
    <cfRule type="cellIs" dxfId="9" priority="9" operator="between">
      <formula>0</formula>
      <formula>0.05</formula>
    </cfRule>
  </conditionalFormatting>
  <hyperlinks>
    <hyperlink ref="A1" location="Contents!A1" display="Contents" xr:uid="{00000000-0004-0000-45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74A4C-83E2-40F0-8888-48F8069B7B1A}">
  <sheetPr codeName="Sheet6"/>
  <dimension ref="A1:J18"/>
  <sheetViews>
    <sheetView workbookViewId="0"/>
  </sheetViews>
  <sheetFormatPr defaultColWidth="9.140625" defaultRowHeight="12.75" x14ac:dyDescent="0.2"/>
  <cols>
    <col min="1" max="2" width="9.140625" style="2"/>
    <col min="3" max="3" width="32.42578125" style="2" bestFit="1" customWidth="1"/>
    <col min="4" max="4" width="9.5703125" style="2" customWidth="1"/>
    <col min="5" max="5" width="23.5703125" style="2" customWidth="1"/>
    <col min="6" max="6" width="24.28515625" style="2" bestFit="1" customWidth="1"/>
    <col min="7" max="7" width="14.42578125" style="2" customWidth="1"/>
    <col min="8" max="16384" width="9.140625" style="2"/>
  </cols>
  <sheetData>
    <row r="1" spans="1:10" x14ac:dyDescent="0.2">
      <c r="A1" s="3" t="s">
        <v>66</v>
      </c>
    </row>
    <row r="2" spans="1:10" x14ac:dyDescent="0.2">
      <c r="B2" s="4" t="s">
        <v>438</v>
      </c>
    </row>
    <row r="3" spans="1:10" x14ac:dyDescent="0.2">
      <c r="B3" s="2" t="s">
        <v>67</v>
      </c>
    </row>
    <row r="4" spans="1:10" x14ac:dyDescent="0.2">
      <c r="C4" s="236"/>
      <c r="D4" s="108"/>
      <c r="E4" s="72"/>
      <c r="F4" s="72"/>
      <c r="G4" s="72"/>
      <c r="H4" s="72"/>
      <c r="I4" s="72"/>
      <c r="J4" s="72"/>
    </row>
    <row r="5" spans="1:10" ht="38.25" x14ac:dyDescent="0.2">
      <c r="C5" s="72"/>
      <c r="D5" s="109" t="s">
        <v>98</v>
      </c>
      <c r="E5" s="16" t="s">
        <v>430</v>
      </c>
      <c r="F5" s="83" t="s">
        <v>431</v>
      </c>
      <c r="G5" s="18" t="s">
        <v>74</v>
      </c>
      <c r="H5" s="72"/>
      <c r="I5" s="72"/>
      <c r="J5" s="72"/>
    </row>
    <row r="6" spans="1:10" x14ac:dyDescent="0.2">
      <c r="C6" s="17" t="s">
        <v>266</v>
      </c>
      <c r="D6" s="37">
        <v>2022</v>
      </c>
      <c r="E6" s="96">
        <v>9123.9229829311371</v>
      </c>
      <c r="F6" s="67">
        <v>124</v>
      </c>
      <c r="G6" s="96">
        <v>2262</v>
      </c>
      <c r="I6" s="72"/>
      <c r="J6" s="72"/>
    </row>
    <row r="7" spans="1:10" x14ac:dyDescent="0.2">
      <c r="C7" s="108" t="s">
        <v>266</v>
      </c>
      <c r="D7" s="161">
        <v>2023</v>
      </c>
      <c r="E7" s="38">
        <v>9190.6148402690887</v>
      </c>
      <c r="F7" s="206">
        <v>167</v>
      </c>
      <c r="G7" s="38">
        <v>1896</v>
      </c>
      <c r="I7" s="108"/>
      <c r="J7" s="108"/>
    </row>
    <row r="8" spans="1:10" x14ac:dyDescent="0.2">
      <c r="C8" s="108" t="s">
        <v>266</v>
      </c>
      <c r="D8" s="161">
        <v>2024</v>
      </c>
      <c r="E8" s="38">
        <v>9083.4043488502502</v>
      </c>
      <c r="F8" s="451">
        <v>268.74608612060553</v>
      </c>
      <c r="G8" s="38">
        <v>834</v>
      </c>
      <c r="I8" s="108"/>
      <c r="J8" s="108"/>
    </row>
    <row r="9" spans="1:10" x14ac:dyDescent="0.2">
      <c r="C9" s="72"/>
      <c r="D9" s="108"/>
      <c r="E9" s="72"/>
      <c r="F9" s="72"/>
      <c r="G9" s="72"/>
      <c r="H9" s="72"/>
      <c r="I9" s="72"/>
      <c r="J9" s="72"/>
    </row>
    <row r="10" spans="1:10" x14ac:dyDescent="0.2">
      <c r="C10" s="78" t="s">
        <v>97</v>
      </c>
      <c r="D10" s="108"/>
      <c r="E10" s="72"/>
      <c r="F10" s="72"/>
      <c r="G10" s="72"/>
      <c r="H10" s="72"/>
      <c r="I10" s="72"/>
      <c r="J10" s="72"/>
    </row>
    <row r="11" spans="1:10" x14ac:dyDescent="0.2">
      <c r="C11" s="78" t="s">
        <v>547</v>
      </c>
      <c r="F11" s="31"/>
    </row>
    <row r="13" spans="1:10" x14ac:dyDescent="0.2">
      <c r="C13" s="327" t="s">
        <v>75</v>
      </c>
    </row>
    <row r="14" spans="1:10" x14ac:dyDescent="0.2">
      <c r="C14" s="2" t="s">
        <v>388</v>
      </c>
    </row>
    <row r="15" spans="1:10" x14ac:dyDescent="0.2">
      <c r="C15" s="343" t="s">
        <v>440</v>
      </c>
    </row>
    <row r="16" spans="1:10" x14ac:dyDescent="0.2">
      <c r="C16" s="2" t="s">
        <v>439</v>
      </c>
    </row>
    <row r="18" spans="5:7" x14ac:dyDescent="0.2">
      <c r="E18" s="72"/>
      <c r="F18" s="72"/>
      <c r="G18" s="142"/>
    </row>
  </sheetData>
  <hyperlinks>
    <hyperlink ref="A1" location="Contents!A1" display="Contents"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85D16-ED1D-4453-8C26-D1EE10A4AE5B}">
  <sheetPr codeName="Sheet75"/>
  <dimension ref="A1:G20"/>
  <sheetViews>
    <sheetView workbookViewId="0"/>
  </sheetViews>
  <sheetFormatPr defaultColWidth="9.140625" defaultRowHeight="12.75" x14ac:dyDescent="0.2"/>
  <cols>
    <col min="1" max="2" width="9.140625" style="2"/>
    <col min="3" max="3" width="32.42578125" style="2" bestFit="1" customWidth="1"/>
    <col min="4" max="6" width="14.7109375" style="2" customWidth="1"/>
    <col min="7" max="7" width="9.140625" style="2" customWidth="1"/>
    <col min="8" max="16384" width="9.140625" style="2"/>
  </cols>
  <sheetData>
    <row r="1" spans="1:7" x14ac:dyDescent="0.2">
      <c r="A1" s="3" t="s">
        <v>66</v>
      </c>
    </row>
    <row r="2" spans="1:7" x14ac:dyDescent="0.2">
      <c r="B2" s="4" t="s">
        <v>377</v>
      </c>
    </row>
    <row r="3" spans="1:7" x14ac:dyDescent="0.2">
      <c r="B3" s="2" t="s">
        <v>67</v>
      </c>
    </row>
    <row r="5" spans="1:7" x14ac:dyDescent="0.2">
      <c r="C5" s="5"/>
      <c r="D5" s="14" t="s">
        <v>99</v>
      </c>
      <c r="E5" s="26" t="s">
        <v>105</v>
      </c>
      <c r="F5" s="11" t="s">
        <v>74</v>
      </c>
    </row>
    <row r="6" spans="1:7" x14ac:dyDescent="0.2">
      <c r="C6" s="2" t="s">
        <v>266</v>
      </c>
      <c r="D6" s="457">
        <v>0.17774784564971921</v>
      </c>
      <c r="E6" s="96">
        <v>6.2378697395324707</v>
      </c>
      <c r="F6" s="96">
        <v>670</v>
      </c>
    </row>
    <row r="7" spans="1:7" x14ac:dyDescent="0.2">
      <c r="C7" s="2" t="s">
        <v>94</v>
      </c>
      <c r="D7" s="458">
        <v>0.112456701695919</v>
      </c>
      <c r="E7" s="38">
        <v>9.6740274429321289</v>
      </c>
      <c r="F7" s="38">
        <v>54</v>
      </c>
      <c r="G7" s="85"/>
    </row>
    <row r="8" spans="1:7" x14ac:dyDescent="0.2">
      <c r="C8" s="2" t="s">
        <v>68</v>
      </c>
      <c r="D8" s="458">
        <v>0.1731749773025513</v>
      </c>
      <c r="E8" s="38">
        <v>6.4785323143005371</v>
      </c>
      <c r="F8" s="38">
        <v>724</v>
      </c>
      <c r="G8" s="85"/>
    </row>
    <row r="9" spans="1:7" x14ac:dyDescent="0.2">
      <c r="C9" s="2" t="s">
        <v>95</v>
      </c>
      <c r="D9" s="458">
        <v>0.49389222264289862</v>
      </c>
      <c r="E9" s="38">
        <v>30.236265182495121</v>
      </c>
      <c r="F9" s="38">
        <v>2197</v>
      </c>
      <c r="G9" s="85"/>
    </row>
    <row r="10" spans="1:7" x14ac:dyDescent="0.2">
      <c r="C10" s="2" t="s">
        <v>96</v>
      </c>
      <c r="D10" s="458">
        <v>0.2423848211765289</v>
      </c>
      <c r="E10" s="38">
        <v>10.629964828491209</v>
      </c>
      <c r="F10" s="38">
        <v>1106</v>
      </c>
      <c r="G10" s="85"/>
    </row>
    <row r="11" spans="1:7" x14ac:dyDescent="0.2">
      <c r="C11" s="2" t="s">
        <v>70</v>
      </c>
      <c r="D11" s="458">
        <v>0.41595494747161871</v>
      </c>
      <c r="E11" s="38">
        <v>24.133575439453129</v>
      </c>
      <c r="F11" s="38">
        <v>3484</v>
      </c>
      <c r="G11" s="85"/>
    </row>
    <row r="12" spans="1:7" x14ac:dyDescent="0.2">
      <c r="C12" s="2" t="s">
        <v>108</v>
      </c>
      <c r="D12" s="458">
        <v>0.50448858737945557</v>
      </c>
      <c r="E12" s="38">
        <v>3.4201548099517818</v>
      </c>
      <c r="F12" s="38">
        <v>992</v>
      </c>
      <c r="G12" s="85"/>
    </row>
    <row r="13" spans="1:7" x14ac:dyDescent="0.2">
      <c r="D13" s="31"/>
      <c r="E13" s="31"/>
      <c r="F13" s="31"/>
      <c r="G13" s="85"/>
    </row>
    <row r="14" spans="1:7" x14ac:dyDescent="0.2">
      <c r="D14" s="22"/>
      <c r="E14" s="22"/>
      <c r="F14" s="22"/>
      <c r="G14" s="22"/>
    </row>
    <row r="15" spans="1:7" x14ac:dyDescent="0.2">
      <c r="C15" s="2" t="s">
        <v>248</v>
      </c>
    </row>
    <row r="16" spans="1:7" x14ac:dyDescent="0.2">
      <c r="C16" s="2" t="s">
        <v>128</v>
      </c>
    </row>
    <row r="18" spans="3:3" x14ac:dyDescent="0.2">
      <c r="C18" s="2" t="s">
        <v>75</v>
      </c>
    </row>
    <row r="19" spans="3:3" x14ac:dyDescent="0.2">
      <c r="C19" s="2" t="s">
        <v>388</v>
      </c>
    </row>
    <row r="20" spans="3:3" x14ac:dyDescent="0.2">
      <c r="C20" s="2" t="s">
        <v>609</v>
      </c>
    </row>
  </sheetData>
  <hyperlinks>
    <hyperlink ref="A1" location="Contents!A1" display="Contents" xr:uid="{00000000-0004-0000-4600-000000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3E515-96F9-46E3-B8F9-F501D2E3377D}">
  <sheetPr codeName="Sheet78"/>
  <dimension ref="A1:Q25"/>
  <sheetViews>
    <sheetView zoomScaleNormal="100" workbookViewId="0"/>
  </sheetViews>
  <sheetFormatPr defaultColWidth="9.140625" defaultRowHeight="12.75" x14ac:dyDescent="0.2"/>
  <cols>
    <col min="1" max="2" width="9.140625" style="2"/>
    <col min="3" max="3" width="21.42578125" style="2" customWidth="1"/>
    <col min="4" max="4" width="32.42578125" style="2" bestFit="1" customWidth="1"/>
    <col min="5" max="14" width="12.7109375" style="2" customWidth="1"/>
    <col min="15" max="15" width="15.85546875" style="2" customWidth="1"/>
    <col min="16" max="16" width="16.5703125" style="2" customWidth="1"/>
    <col min="17" max="16384" width="9.140625" style="2"/>
  </cols>
  <sheetData>
    <row r="1" spans="1:17" x14ac:dyDescent="0.2">
      <c r="A1" s="3" t="s">
        <v>66</v>
      </c>
    </row>
    <row r="2" spans="1:17" x14ac:dyDescent="0.2">
      <c r="B2" s="328" t="s">
        <v>612</v>
      </c>
    </row>
    <row r="3" spans="1:17" x14ac:dyDescent="0.2">
      <c r="B3" s="2" t="s">
        <v>67</v>
      </c>
    </row>
    <row r="4" spans="1:17" x14ac:dyDescent="0.2">
      <c r="E4" s="72"/>
      <c r="F4" s="72"/>
      <c r="G4" s="72"/>
      <c r="H4" s="72"/>
      <c r="I4" s="255"/>
      <c r="J4" s="72"/>
      <c r="K4" s="72"/>
      <c r="L4" s="72"/>
      <c r="M4" s="72"/>
      <c r="N4" s="255"/>
      <c r="O4" s="199"/>
      <c r="P4" s="199"/>
    </row>
    <row r="5" spans="1:17" ht="24.75" customHeight="1" x14ac:dyDescent="0.2">
      <c r="C5" s="232"/>
      <c r="E5" s="739" t="s">
        <v>166</v>
      </c>
      <c r="F5" s="738"/>
      <c r="G5" s="738"/>
      <c r="H5" s="738"/>
      <c r="I5" s="740"/>
      <c r="J5" s="742" t="s">
        <v>74</v>
      </c>
      <c r="K5" s="766"/>
      <c r="L5" s="766"/>
      <c r="M5" s="766"/>
      <c r="N5" s="744"/>
      <c r="O5" s="739" t="s">
        <v>311</v>
      </c>
      <c r="P5" s="747" t="s">
        <v>303</v>
      </c>
      <c r="Q5" s="255"/>
    </row>
    <row r="6" spans="1:17" ht="18.75" customHeight="1" x14ac:dyDescent="0.2">
      <c r="C6" s="5"/>
      <c r="D6" s="5"/>
      <c r="E6" s="18">
        <v>2019</v>
      </c>
      <c r="F6" s="601">
        <v>2021</v>
      </c>
      <c r="G6" s="601">
        <v>2022</v>
      </c>
      <c r="H6" s="601">
        <v>2023</v>
      </c>
      <c r="I6" s="23">
        <v>2024</v>
      </c>
      <c r="J6" s="374">
        <v>2019</v>
      </c>
      <c r="K6" s="374">
        <v>2021</v>
      </c>
      <c r="L6" s="374">
        <v>2022</v>
      </c>
      <c r="M6" s="374">
        <v>2023</v>
      </c>
      <c r="N6" s="374">
        <v>2024</v>
      </c>
      <c r="O6" s="739"/>
      <c r="P6" s="750"/>
      <c r="Q6" s="255"/>
    </row>
    <row r="7" spans="1:17" x14ac:dyDescent="0.2">
      <c r="C7" s="2" t="s">
        <v>208</v>
      </c>
      <c r="D7" s="2" t="s">
        <v>266</v>
      </c>
      <c r="E7" s="69">
        <v>0.8</v>
      </c>
      <c r="F7" s="68">
        <v>0.76</v>
      </c>
      <c r="G7" s="102">
        <v>0.82283228635787964</v>
      </c>
      <c r="H7" s="227">
        <v>0.84055501222610474</v>
      </c>
      <c r="I7" s="727">
        <v>0.84132736921310425</v>
      </c>
      <c r="J7" s="105">
        <v>2030</v>
      </c>
      <c r="K7" s="105">
        <v>2294</v>
      </c>
      <c r="L7" s="105">
        <v>2164</v>
      </c>
      <c r="M7" s="67">
        <v>1820</v>
      </c>
      <c r="N7" s="67">
        <v>1517</v>
      </c>
      <c r="O7" s="128">
        <v>0.17199999999999999</v>
      </c>
      <c r="P7" s="175">
        <v>0.95400000000000007</v>
      </c>
      <c r="Q7" s="250"/>
    </row>
    <row r="8" spans="1:17" x14ac:dyDescent="0.2">
      <c r="C8" s="2" t="s">
        <v>208</v>
      </c>
      <c r="D8" s="2" t="s">
        <v>94</v>
      </c>
      <c r="E8" s="40">
        <v>1</v>
      </c>
      <c r="F8" s="693">
        <v>1</v>
      </c>
      <c r="G8" s="728">
        <v>0.98724627494812012</v>
      </c>
      <c r="H8" s="729">
        <v>1</v>
      </c>
      <c r="I8" s="730">
        <v>1</v>
      </c>
      <c r="J8" s="379">
        <v>212</v>
      </c>
      <c r="K8" s="379">
        <v>225</v>
      </c>
      <c r="L8" s="379">
        <v>173</v>
      </c>
      <c r="M8" s="367">
        <v>136</v>
      </c>
      <c r="N8" s="367">
        <v>91</v>
      </c>
      <c r="O8" s="126">
        <v>0.16700000000000001</v>
      </c>
      <c r="P8" s="380"/>
      <c r="Q8" s="250"/>
    </row>
    <row r="9" spans="1:17" x14ac:dyDescent="0.2">
      <c r="C9" s="2" t="s">
        <v>208</v>
      </c>
      <c r="D9" s="2" t="s">
        <v>68</v>
      </c>
      <c r="E9" s="40">
        <v>0.8</v>
      </c>
      <c r="F9" s="693">
        <v>0.77</v>
      </c>
      <c r="G9" s="728">
        <v>0.82962644100189209</v>
      </c>
      <c r="H9" s="729">
        <v>0.84687614440917969</v>
      </c>
      <c r="I9" s="730">
        <v>0.84764766693115234</v>
      </c>
      <c r="J9" s="379">
        <v>2242</v>
      </c>
      <c r="K9" s="379">
        <v>2519</v>
      </c>
      <c r="L9" s="379">
        <v>2337</v>
      </c>
      <c r="M9" s="367">
        <v>1956</v>
      </c>
      <c r="N9" s="367">
        <v>1608</v>
      </c>
      <c r="O9" s="126">
        <v>0.16700000000000001</v>
      </c>
      <c r="P9" s="380">
        <v>0.95200000000000007</v>
      </c>
      <c r="Q9" s="250"/>
    </row>
    <row r="10" spans="1:17" x14ac:dyDescent="0.2">
      <c r="E10" s="40"/>
      <c r="F10" s="693"/>
      <c r="G10" s="728"/>
      <c r="H10" s="729"/>
      <c r="I10" s="730"/>
      <c r="J10" s="379"/>
      <c r="K10" s="379"/>
      <c r="L10" s="379"/>
      <c r="M10" s="379"/>
      <c r="N10" s="379"/>
      <c r="O10" s="21"/>
      <c r="P10" s="362"/>
      <c r="Q10" s="250"/>
    </row>
    <row r="11" spans="1:17" x14ac:dyDescent="0.2">
      <c r="C11" s="2" t="s">
        <v>209</v>
      </c>
      <c r="D11" s="2" t="s">
        <v>95</v>
      </c>
      <c r="E11" s="40">
        <v>0.73</v>
      </c>
      <c r="F11" s="693">
        <v>0.73</v>
      </c>
      <c r="G11" s="728">
        <v>0.82701700925827026</v>
      </c>
      <c r="H11" s="729">
        <v>0.86087274551391602</v>
      </c>
      <c r="I11" s="730">
        <v>0.87011158466339111</v>
      </c>
      <c r="J11" s="379">
        <v>2196</v>
      </c>
      <c r="K11" s="379">
        <v>2052</v>
      </c>
      <c r="L11" s="379">
        <v>2067</v>
      </c>
      <c r="M11" s="367">
        <v>1865</v>
      </c>
      <c r="N11" s="367">
        <v>1906</v>
      </c>
      <c r="O11" s="126">
        <v>4.0000000000000001E-3</v>
      </c>
      <c r="P11" s="380">
        <v>0.41299999999999998</v>
      </c>
      <c r="Q11" s="250"/>
    </row>
    <row r="12" spans="1:17" x14ac:dyDescent="0.2">
      <c r="C12" s="2" t="s">
        <v>209</v>
      </c>
      <c r="D12" s="2" t="s">
        <v>96</v>
      </c>
      <c r="E12" s="40">
        <v>0.75</v>
      </c>
      <c r="F12" s="693">
        <v>0.77</v>
      </c>
      <c r="G12" s="728">
        <v>0.83386945724487305</v>
      </c>
      <c r="H12" s="729">
        <v>0.90308719873428345</v>
      </c>
      <c r="I12" s="730">
        <v>0.89085477590560913</v>
      </c>
      <c r="J12" s="379">
        <v>1348</v>
      </c>
      <c r="K12" s="379">
        <v>1184</v>
      </c>
      <c r="L12" s="379">
        <v>1066</v>
      </c>
      <c r="M12" s="367">
        <v>822</v>
      </c>
      <c r="N12" s="367">
        <v>806</v>
      </c>
      <c r="O12" s="132">
        <v>0</v>
      </c>
      <c r="P12" s="381">
        <v>0.42199999999999999</v>
      </c>
      <c r="Q12" s="250"/>
    </row>
    <row r="13" spans="1:17" x14ac:dyDescent="0.2">
      <c r="C13" s="2" t="s">
        <v>209</v>
      </c>
      <c r="D13" s="2" t="s">
        <v>70</v>
      </c>
      <c r="E13" s="40">
        <v>0.74</v>
      </c>
      <c r="F13" s="693">
        <v>0.75</v>
      </c>
      <c r="G13" s="728">
        <v>0.83125096559524536</v>
      </c>
      <c r="H13" s="729">
        <v>0.87522530555725098</v>
      </c>
      <c r="I13" s="730">
        <v>0.87840169668197632</v>
      </c>
      <c r="J13" s="379">
        <v>3685</v>
      </c>
      <c r="K13" s="379">
        <v>3349</v>
      </c>
      <c r="L13" s="379">
        <v>3306</v>
      </c>
      <c r="M13" s="367">
        <v>2832</v>
      </c>
      <c r="N13" s="367">
        <v>2853</v>
      </c>
      <c r="O13" s="126">
        <v>0</v>
      </c>
      <c r="P13" s="380">
        <v>0.72</v>
      </c>
      <c r="Q13" s="250"/>
    </row>
    <row r="14" spans="1:17" x14ac:dyDescent="0.2">
      <c r="E14" s="40"/>
      <c r="F14" s="693"/>
      <c r="G14" s="728"/>
      <c r="H14" s="729"/>
      <c r="I14" s="730"/>
      <c r="J14" s="379"/>
      <c r="K14" s="379"/>
      <c r="L14" s="379"/>
      <c r="M14" s="379"/>
      <c r="N14" s="379"/>
      <c r="O14" s="21"/>
      <c r="P14" s="362"/>
      <c r="Q14" s="250"/>
    </row>
    <row r="15" spans="1:17" x14ac:dyDescent="0.2">
      <c r="C15" s="2" t="s">
        <v>72</v>
      </c>
      <c r="D15" s="2" t="s">
        <v>108</v>
      </c>
      <c r="E15" s="40">
        <v>0.17</v>
      </c>
      <c r="F15" s="693">
        <v>0.13</v>
      </c>
      <c r="G15" s="728">
        <v>0.19127319753170013</v>
      </c>
      <c r="H15" s="729">
        <v>0.24605640769004819</v>
      </c>
      <c r="I15" s="730">
        <v>0.2487691193819046</v>
      </c>
      <c r="J15" s="379">
        <v>1748</v>
      </c>
      <c r="K15" s="379">
        <v>1625</v>
      </c>
      <c r="L15" s="379">
        <v>1419</v>
      </c>
      <c r="M15" s="367">
        <v>1312</v>
      </c>
      <c r="N15" s="367">
        <v>1273</v>
      </c>
      <c r="O15" s="126">
        <v>3.0000000000000001E-3</v>
      </c>
      <c r="P15" s="380">
        <v>0.89100000000000001</v>
      </c>
      <c r="Q15" s="250"/>
    </row>
    <row r="16" spans="1:17" x14ac:dyDescent="0.2">
      <c r="E16" s="73"/>
      <c r="F16" s="73"/>
      <c r="G16" s="73"/>
      <c r="H16" s="73"/>
      <c r="I16" s="250"/>
      <c r="J16" s="73"/>
      <c r="K16" s="73"/>
      <c r="L16" s="73"/>
      <c r="M16" s="73"/>
      <c r="N16" s="250"/>
      <c r="O16" s="198"/>
      <c r="P16" s="250"/>
      <c r="Q16" s="250"/>
    </row>
    <row r="17" spans="3:17" x14ac:dyDescent="0.2">
      <c r="E17" s="22"/>
      <c r="F17" s="22"/>
      <c r="G17" s="22"/>
      <c r="H17" s="22"/>
      <c r="I17" s="22"/>
      <c r="J17" s="22"/>
      <c r="K17" s="22"/>
      <c r="L17" s="22"/>
      <c r="M17" s="22"/>
      <c r="N17" s="22"/>
      <c r="O17" s="22"/>
      <c r="P17" s="22"/>
      <c r="Q17" s="22"/>
    </row>
    <row r="18" spans="3:17" x14ac:dyDescent="0.2">
      <c r="C18" s="2" t="s">
        <v>249</v>
      </c>
    </row>
    <row r="19" spans="3:17" x14ac:dyDescent="0.2">
      <c r="C19" s="2" t="s">
        <v>613</v>
      </c>
    </row>
    <row r="21" spans="3:17" x14ac:dyDescent="0.2">
      <c r="C21" s="2" t="s">
        <v>75</v>
      </c>
    </row>
    <row r="22" spans="3:17" x14ac:dyDescent="0.2">
      <c r="C22" s="2" t="s">
        <v>388</v>
      </c>
    </row>
    <row r="23" spans="3:17" x14ac:dyDescent="0.2">
      <c r="C23" s="2" t="s">
        <v>614</v>
      </c>
    </row>
    <row r="24" spans="3:17" x14ac:dyDescent="0.2">
      <c r="C24" s="46" t="s">
        <v>610</v>
      </c>
    </row>
    <row r="25" spans="3:17" x14ac:dyDescent="0.2">
      <c r="C25" s="46" t="s">
        <v>611</v>
      </c>
    </row>
  </sheetData>
  <mergeCells count="4">
    <mergeCell ref="E5:I5"/>
    <mergeCell ref="O5:O6"/>
    <mergeCell ref="P5:P6"/>
    <mergeCell ref="J5:N5"/>
  </mergeCells>
  <conditionalFormatting sqref="C18:C22">
    <cfRule type="cellIs" dxfId="8" priority="9" operator="between">
      <formula>0</formula>
      <formula>0.05</formula>
    </cfRule>
  </conditionalFormatting>
  <conditionalFormatting sqref="O7:P9 O11:P13 O15:P15">
    <cfRule type="cellIs" dxfId="7" priority="8" operator="between">
      <formula>0</formula>
      <formula>0.05</formula>
    </cfRule>
  </conditionalFormatting>
  <hyperlinks>
    <hyperlink ref="A1" location="Contents!A1" display="Contents" xr:uid="{00000000-0004-0000-4700-00000000000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AB6C0-BE14-4E49-8D94-BF31B57B390A}">
  <sheetPr codeName="Sheet79"/>
  <dimension ref="A1:Q34"/>
  <sheetViews>
    <sheetView workbookViewId="0"/>
  </sheetViews>
  <sheetFormatPr defaultColWidth="9.140625" defaultRowHeight="12.75" x14ac:dyDescent="0.2"/>
  <cols>
    <col min="1" max="2" width="9.140625" style="2"/>
    <col min="3" max="3" width="21.42578125" style="2" customWidth="1"/>
    <col min="4" max="4" width="32.42578125" style="2" bestFit="1" customWidth="1"/>
    <col min="5" max="15" width="13" style="2" customWidth="1"/>
    <col min="16" max="17" width="12.85546875" style="2" customWidth="1"/>
    <col min="18" max="16384" width="9.140625" style="2"/>
  </cols>
  <sheetData>
    <row r="1" spans="1:17" x14ac:dyDescent="0.2">
      <c r="A1" s="3" t="s">
        <v>66</v>
      </c>
    </row>
    <row r="2" spans="1:17" x14ac:dyDescent="0.2">
      <c r="B2" s="4" t="s">
        <v>615</v>
      </c>
    </row>
    <row r="3" spans="1:17" x14ac:dyDescent="0.2">
      <c r="B3" s="2" t="s">
        <v>67</v>
      </c>
    </row>
    <row r="4" spans="1:17" x14ac:dyDescent="0.2">
      <c r="N4" s="760"/>
      <c r="O4" s="778"/>
      <c r="P4" s="778"/>
      <c r="Q4" s="778"/>
    </row>
    <row r="5" spans="1:17" x14ac:dyDescent="0.2">
      <c r="E5" s="255"/>
      <c r="F5" s="255"/>
      <c r="G5" s="255"/>
      <c r="H5" s="255"/>
      <c r="I5" s="255"/>
      <c r="J5" s="255"/>
      <c r="K5" s="255"/>
      <c r="L5" s="255"/>
      <c r="M5" s="255"/>
      <c r="N5" s="735"/>
      <c r="O5" s="735"/>
      <c r="P5" s="735"/>
      <c r="Q5" s="735"/>
    </row>
    <row r="6" spans="1:17" ht="31.5" customHeight="1" x14ac:dyDescent="0.2">
      <c r="C6" s="232"/>
      <c r="E6" s="742" t="s">
        <v>616</v>
      </c>
      <c r="F6" s="746"/>
      <c r="G6" s="746"/>
      <c r="H6" s="739" t="s">
        <v>617</v>
      </c>
      <c r="I6" s="747"/>
      <c r="J6" s="740"/>
      <c r="K6" s="746" t="s">
        <v>74</v>
      </c>
      <c r="L6" s="746"/>
      <c r="M6" s="744"/>
      <c r="N6" s="739" t="s">
        <v>311</v>
      </c>
      <c r="O6" s="779"/>
      <c r="P6" s="747" t="s">
        <v>303</v>
      </c>
      <c r="Q6" s="747"/>
    </row>
    <row r="7" spans="1:17" x14ac:dyDescent="0.2">
      <c r="C7" s="5"/>
      <c r="D7" s="5"/>
      <c r="E7" s="18">
        <v>2022</v>
      </c>
      <c r="F7" s="374">
        <v>2023</v>
      </c>
      <c r="G7" s="374">
        <v>2024</v>
      </c>
      <c r="H7" s="18">
        <v>2022</v>
      </c>
      <c r="I7" s="374">
        <v>2023</v>
      </c>
      <c r="J7" s="23">
        <v>2024</v>
      </c>
      <c r="K7" s="374">
        <v>2022</v>
      </c>
      <c r="L7" s="374">
        <v>2023</v>
      </c>
      <c r="M7" s="374">
        <v>2024</v>
      </c>
      <c r="N7" s="21" t="s">
        <v>99</v>
      </c>
      <c r="O7" s="362" t="s">
        <v>105</v>
      </c>
      <c r="P7" s="362" t="s">
        <v>99</v>
      </c>
      <c r="Q7" s="362" t="s">
        <v>105</v>
      </c>
    </row>
    <row r="8" spans="1:17" x14ac:dyDescent="0.2">
      <c r="C8" s="2" t="s">
        <v>208</v>
      </c>
      <c r="D8" s="2" t="s">
        <v>266</v>
      </c>
      <c r="E8" s="183">
        <v>0.15208116173744202</v>
      </c>
      <c r="F8" s="384">
        <v>0.15065740048885351</v>
      </c>
      <c r="G8" s="385">
        <v>0.13259316980838781</v>
      </c>
      <c r="H8" s="176">
        <v>4.2410513729547104</v>
      </c>
      <c r="I8" s="131">
        <v>4.8522772789001456</v>
      </c>
      <c r="J8" s="131">
        <v>4.5700736045837402</v>
      </c>
      <c r="K8" s="104">
        <v>2164</v>
      </c>
      <c r="L8" s="67">
        <v>1820</v>
      </c>
      <c r="M8" s="67">
        <v>1517</v>
      </c>
      <c r="N8" s="128">
        <v>0.86199999999999999</v>
      </c>
      <c r="O8" s="175">
        <v>1.7999999999999999E-2</v>
      </c>
      <c r="P8" s="175">
        <v>1.2E-2</v>
      </c>
      <c r="Q8" s="175">
        <v>0.33</v>
      </c>
    </row>
    <row r="9" spans="1:17" x14ac:dyDescent="0.2">
      <c r="C9" s="2" t="s">
        <v>208</v>
      </c>
      <c r="D9" s="2" t="s">
        <v>94</v>
      </c>
      <c r="E9" s="184">
        <v>0.22672733664512634</v>
      </c>
      <c r="F9" s="383">
        <v>0.2865370512008667</v>
      </c>
      <c r="G9" s="386">
        <v>0.25542816519737238</v>
      </c>
      <c r="H9" s="177">
        <v>18.949734338481743</v>
      </c>
      <c r="I9" s="382">
        <v>24.09344482421875</v>
      </c>
      <c r="J9" s="382">
        <v>24.45755767822266</v>
      </c>
      <c r="K9" s="106">
        <v>173</v>
      </c>
      <c r="L9" s="367">
        <v>136</v>
      </c>
      <c r="M9" s="367">
        <v>91</v>
      </c>
      <c r="N9" s="126">
        <v>2.1999999999999999E-2</v>
      </c>
      <c r="O9" s="380">
        <v>2E-3</v>
      </c>
      <c r="P9" s="380">
        <v>0.23400000000000001</v>
      </c>
      <c r="Q9" s="380">
        <v>0.86499999999999999</v>
      </c>
    </row>
    <row r="10" spans="1:17" x14ac:dyDescent="0.2">
      <c r="C10" s="2" t="s">
        <v>208</v>
      </c>
      <c r="D10" s="2" t="s">
        <v>68</v>
      </c>
      <c r="E10" s="184">
        <v>0.15517669916152954</v>
      </c>
      <c r="F10" s="383">
        <v>0.15602383017539981</v>
      </c>
      <c r="G10" s="386">
        <v>0.13759055733680731</v>
      </c>
      <c r="H10" s="177">
        <v>4.84886753541553</v>
      </c>
      <c r="I10" s="382">
        <v>5.6150903701782227</v>
      </c>
      <c r="J10" s="382">
        <v>5.3622326850891113</v>
      </c>
      <c r="K10" s="106">
        <v>2337</v>
      </c>
      <c r="L10" s="367">
        <v>1956</v>
      </c>
      <c r="M10" s="367">
        <v>1608</v>
      </c>
      <c r="N10" s="126">
        <v>0.91500000000000004</v>
      </c>
      <c r="O10" s="380">
        <v>4.0000000000000001E-3</v>
      </c>
      <c r="P10" s="380">
        <v>9.0000000000000011E-3</v>
      </c>
      <c r="Q10" s="380">
        <v>0.41599999999999998</v>
      </c>
    </row>
    <row r="11" spans="1:17" x14ac:dyDescent="0.2">
      <c r="E11" s="184"/>
      <c r="F11" s="383"/>
      <c r="G11" s="386"/>
      <c r="H11" s="177"/>
      <c r="I11" s="382"/>
      <c r="J11" s="382"/>
      <c r="K11" s="106"/>
      <c r="L11" s="379"/>
      <c r="M11" s="379"/>
      <c r="N11" s="21"/>
      <c r="O11" s="362"/>
      <c r="P11" s="362"/>
      <c r="Q11" s="362"/>
    </row>
    <row r="12" spans="1:17" x14ac:dyDescent="0.2">
      <c r="C12" s="2" t="s">
        <v>209</v>
      </c>
      <c r="D12" s="2" t="s">
        <v>95</v>
      </c>
      <c r="E12" s="184">
        <v>8.9661180973052979E-2</v>
      </c>
      <c r="F12" s="383">
        <v>9.6617884933948517E-2</v>
      </c>
      <c r="G12" s="386">
        <v>9.8278410732746124E-2</v>
      </c>
      <c r="H12" s="177">
        <v>4.418565143344015</v>
      </c>
      <c r="I12" s="382">
        <v>4.9270386695861816</v>
      </c>
      <c r="J12" s="382">
        <v>5.1872143745422363</v>
      </c>
      <c r="K12" s="106">
        <v>2067</v>
      </c>
      <c r="L12" s="367">
        <v>1865</v>
      </c>
      <c r="M12" s="367">
        <v>1906</v>
      </c>
      <c r="N12" s="126">
        <v>5.6000000000000001E-2</v>
      </c>
      <c r="O12" s="380">
        <v>4.0000000000000001E-3</v>
      </c>
      <c r="P12" s="380">
        <v>0.66200000000000003</v>
      </c>
      <c r="Q12" s="380">
        <v>0.154</v>
      </c>
    </row>
    <row r="13" spans="1:17" x14ac:dyDescent="0.2">
      <c r="C13" s="2" t="s">
        <v>209</v>
      </c>
      <c r="D13" s="2" t="s">
        <v>96</v>
      </c>
      <c r="E13" s="184">
        <v>0.15155681967735291</v>
      </c>
      <c r="F13" s="383">
        <v>0.1657774746417999</v>
      </c>
      <c r="G13" s="386">
        <v>0.17035667598247531</v>
      </c>
      <c r="H13" s="177">
        <v>4.8269484759781704</v>
      </c>
      <c r="I13" s="382">
        <v>5.641937255859375</v>
      </c>
      <c r="J13" s="382">
        <v>5.9676637649536133</v>
      </c>
      <c r="K13" s="106">
        <v>1066</v>
      </c>
      <c r="L13" s="367">
        <v>822</v>
      </c>
      <c r="M13" s="367">
        <v>806</v>
      </c>
      <c r="N13" s="132">
        <v>0.28299999999999997</v>
      </c>
      <c r="O13" s="381">
        <v>2.4E-2</v>
      </c>
      <c r="P13" s="381">
        <v>0.77700000000000002</v>
      </c>
      <c r="Q13" s="381">
        <v>0.51200000000000001</v>
      </c>
    </row>
    <row r="14" spans="1:17" x14ac:dyDescent="0.2">
      <c r="C14" s="2" t="s">
        <v>209</v>
      </c>
      <c r="D14" s="2" t="s">
        <v>70</v>
      </c>
      <c r="E14" s="184">
        <v>0.11131919175386429</v>
      </c>
      <c r="F14" s="383">
        <v>0.11862944811582569</v>
      </c>
      <c r="G14" s="386">
        <v>0.1210355460643768</v>
      </c>
      <c r="H14" s="177">
        <v>4.6560080500716694</v>
      </c>
      <c r="I14" s="382">
        <v>5.2197775840759277</v>
      </c>
      <c r="J14" s="382">
        <v>5.4997220039367676</v>
      </c>
      <c r="K14" s="106">
        <v>3306</v>
      </c>
      <c r="L14" s="367">
        <v>2832</v>
      </c>
      <c r="M14" s="367">
        <v>2853</v>
      </c>
      <c r="N14" s="126">
        <v>0.126</v>
      </c>
      <c r="O14" s="380">
        <v>1E-3</v>
      </c>
      <c r="P14" s="380">
        <v>0.64600000000000002</v>
      </c>
      <c r="Q14" s="380">
        <v>0.13700000000000001</v>
      </c>
    </row>
    <row r="15" spans="1:17" x14ac:dyDescent="0.2">
      <c r="E15" s="184"/>
      <c r="F15" s="383"/>
      <c r="G15" s="386"/>
      <c r="H15" s="177"/>
      <c r="I15" s="382"/>
      <c r="J15" s="382"/>
      <c r="K15" s="106"/>
      <c r="L15" s="379"/>
      <c r="M15" s="379"/>
      <c r="N15" s="21"/>
      <c r="O15" s="362"/>
      <c r="P15" s="362"/>
      <c r="Q15" s="362"/>
    </row>
    <row r="16" spans="1:17" x14ac:dyDescent="0.2">
      <c r="C16" s="2" t="s">
        <v>72</v>
      </c>
      <c r="D16" s="2" t="s">
        <v>108</v>
      </c>
      <c r="E16" s="184">
        <v>4.4525217264890671E-2</v>
      </c>
      <c r="F16" s="383">
        <v>6.4663991332054138E-2</v>
      </c>
      <c r="G16" s="386">
        <v>6.2537431716918945E-2</v>
      </c>
      <c r="H16" s="177">
        <v>0.28327394197276962</v>
      </c>
      <c r="I16" s="382">
        <v>0.41037368774414063</v>
      </c>
      <c r="J16" s="382">
        <v>0.40643608570098883</v>
      </c>
      <c r="K16" s="106">
        <v>1419</v>
      </c>
      <c r="L16" s="367">
        <v>1312</v>
      </c>
      <c r="M16" s="367">
        <v>1273</v>
      </c>
      <c r="N16" s="126">
        <v>1E-3</v>
      </c>
      <c r="O16" s="380">
        <v>0</v>
      </c>
      <c r="P16" s="380">
        <v>0.79100000000000004</v>
      </c>
      <c r="Q16" s="380">
        <v>0.92400000000000004</v>
      </c>
    </row>
    <row r="17" spans="3:13" x14ac:dyDescent="0.2">
      <c r="G17" s="255"/>
      <c r="H17" s="250"/>
      <c r="I17" s="250"/>
      <c r="J17" s="250"/>
      <c r="K17" s="22"/>
      <c r="L17" s="22"/>
      <c r="M17" s="22"/>
    </row>
    <row r="18" spans="3:13" x14ac:dyDescent="0.2">
      <c r="H18" s="198"/>
      <c r="I18" s="198"/>
      <c r="J18" s="255"/>
      <c r="K18" s="198"/>
      <c r="L18" s="198"/>
      <c r="M18" s="255"/>
    </row>
    <row r="19" spans="3:13" x14ac:dyDescent="0.2">
      <c r="C19" s="2" t="s">
        <v>249</v>
      </c>
    </row>
    <row r="20" spans="3:13" x14ac:dyDescent="0.2">
      <c r="C20" s="2" t="s">
        <v>613</v>
      </c>
    </row>
    <row r="22" spans="3:13" x14ac:dyDescent="0.2">
      <c r="C22" s="2" t="s">
        <v>75</v>
      </c>
    </row>
    <row r="23" spans="3:13" x14ac:dyDescent="0.2">
      <c r="C23" s="2" t="s">
        <v>388</v>
      </c>
    </row>
    <row r="24" spans="3:13" x14ac:dyDescent="0.2">
      <c r="C24" s="2" t="s">
        <v>618</v>
      </c>
    </row>
    <row r="25" spans="3:13" x14ac:dyDescent="0.2">
      <c r="C25" s="2" t="s">
        <v>619</v>
      </c>
    </row>
    <row r="28" spans="3:13" x14ac:dyDescent="0.2">
      <c r="C28" s="155"/>
    </row>
    <row r="29" spans="3:13" x14ac:dyDescent="0.2">
      <c r="C29" s="155"/>
    </row>
    <row r="30" spans="3:13" x14ac:dyDescent="0.2">
      <c r="C30" s="155"/>
    </row>
    <row r="31" spans="3:13" x14ac:dyDescent="0.2">
      <c r="C31" s="155"/>
    </row>
    <row r="32" spans="3:13" x14ac:dyDescent="0.2">
      <c r="C32" s="155"/>
    </row>
    <row r="33" spans="3:3" x14ac:dyDescent="0.2">
      <c r="C33" s="155"/>
    </row>
    <row r="34" spans="3:3" x14ac:dyDescent="0.2">
      <c r="C34" s="155"/>
    </row>
  </sheetData>
  <mergeCells count="8">
    <mergeCell ref="N4:O4"/>
    <mergeCell ref="P4:Q4"/>
    <mergeCell ref="P6:Q6"/>
    <mergeCell ref="N6:O6"/>
    <mergeCell ref="E6:G6"/>
    <mergeCell ref="H6:J6"/>
    <mergeCell ref="K6:M6"/>
    <mergeCell ref="N5:Q5"/>
  </mergeCells>
  <conditionalFormatting sqref="C23">
    <cfRule type="cellIs" dxfId="6" priority="1" operator="between">
      <formula>0</formula>
      <formula>0.05</formula>
    </cfRule>
  </conditionalFormatting>
  <conditionalFormatting sqref="N8:Q10 N12:Q14 N16:Q16">
    <cfRule type="cellIs" dxfId="5" priority="12" operator="between">
      <formula>0</formula>
      <formula>0.05</formula>
    </cfRule>
  </conditionalFormatting>
  <hyperlinks>
    <hyperlink ref="A1" location="Contents!A1" display="Contents" xr:uid="{00000000-0004-0000-4800-000000000000}"/>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EAB75-BF26-48CF-A082-89367AEA9D72}">
  <sheetPr codeName="Sheet80"/>
  <dimension ref="A1:I23"/>
  <sheetViews>
    <sheetView workbookViewId="0"/>
  </sheetViews>
  <sheetFormatPr defaultColWidth="9.140625" defaultRowHeight="12.75" x14ac:dyDescent="0.2"/>
  <cols>
    <col min="1" max="2" width="9.140625" style="2"/>
    <col min="3" max="3" width="21.42578125" style="2" customWidth="1"/>
    <col min="4" max="4" width="32.42578125" style="2" bestFit="1" customWidth="1"/>
    <col min="5" max="8" width="14.7109375" style="2" customWidth="1"/>
    <col min="9" max="9" width="14.42578125" style="2" bestFit="1" customWidth="1"/>
    <col min="10" max="10" width="9.140625" style="2" customWidth="1"/>
    <col min="11" max="16384" width="9.140625" style="2"/>
  </cols>
  <sheetData>
    <row r="1" spans="1:9" x14ac:dyDescent="0.2">
      <c r="A1" s="3" t="s">
        <v>66</v>
      </c>
    </row>
    <row r="2" spans="1:9" x14ac:dyDescent="0.2">
      <c r="B2" s="328" t="s">
        <v>424</v>
      </c>
    </row>
    <row r="3" spans="1:9" x14ac:dyDescent="0.2">
      <c r="B3" s="2" t="s">
        <v>67</v>
      </c>
    </row>
    <row r="5" spans="1:9" ht="25.5" x14ac:dyDescent="0.2">
      <c r="C5" s="233"/>
      <c r="D5" s="28"/>
      <c r="E5" s="14" t="s">
        <v>622</v>
      </c>
      <c r="F5" s="14" t="s">
        <v>617</v>
      </c>
      <c r="G5" s="14" t="s">
        <v>623</v>
      </c>
      <c r="H5" s="14" t="s">
        <v>616</v>
      </c>
      <c r="I5" s="24" t="s">
        <v>74</v>
      </c>
    </row>
    <row r="6" spans="1:9" x14ac:dyDescent="0.2">
      <c r="C6" s="2" t="s">
        <v>208</v>
      </c>
      <c r="D6" s="2" t="s">
        <v>266</v>
      </c>
      <c r="E6" s="96">
        <v>7183.2680840492249</v>
      </c>
      <c r="F6" s="176">
        <v>0.78899174928665161</v>
      </c>
      <c r="G6" s="96">
        <v>0</v>
      </c>
      <c r="H6" s="465">
        <v>2.3187177255749699E-2</v>
      </c>
      <c r="I6" s="96">
        <v>1453</v>
      </c>
    </row>
    <row r="7" spans="1:9" x14ac:dyDescent="0.2">
      <c r="C7" s="2" t="s">
        <v>208</v>
      </c>
      <c r="D7" s="2" t="s">
        <v>94</v>
      </c>
      <c r="E7" s="38">
        <v>1411.743550539017</v>
      </c>
      <c r="F7" s="177">
        <v>3.820805549621582</v>
      </c>
      <c r="G7" s="38">
        <v>3</v>
      </c>
      <c r="H7" s="466">
        <v>3.8931343704462051E-2</v>
      </c>
      <c r="I7" s="38">
        <v>87</v>
      </c>
    </row>
    <row r="8" spans="1:9" x14ac:dyDescent="0.2">
      <c r="C8" s="2" t="s">
        <v>208</v>
      </c>
      <c r="D8" s="2" t="s">
        <v>68</v>
      </c>
      <c r="E8" s="38">
        <v>8595.0116345882416</v>
      </c>
      <c r="F8" s="177">
        <v>0.90723508596420288</v>
      </c>
      <c r="G8" s="38">
        <v>0</v>
      </c>
      <c r="H8" s="466">
        <v>2.3807669058442119E-2</v>
      </c>
      <c r="I8" s="38">
        <v>1540</v>
      </c>
    </row>
    <row r="9" spans="1:9" x14ac:dyDescent="0.2">
      <c r="E9" s="281"/>
      <c r="F9" s="282"/>
      <c r="G9" s="283"/>
      <c r="H9" s="466"/>
      <c r="I9" s="281"/>
    </row>
    <row r="10" spans="1:9" x14ac:dyDescent="0.2">
      <c r="C10" s="2" t="s">
        <v>209</v>
      </c>
      <c r="D10" s="2" t="s">
        <v>95</v>
      </c>
      <c r="E10" s="38">
        <v>13887.384174823759</v>
      </c>
      <c r="F10" s="177">
        <v>0.96291905641555786</v>
      </c>
      <c r="G10" s="38">
        <v>0</v>
      </c>
      <c r="H10" s="466">
        <v>1.814894005656242E-2</v>
      </c>
      <c r="I10" s="38">
        <v>1868</v>
      </c>
    </row>
    <row r="11" spans="1:9" x14ac:dyDescent="0.2">
      <c r="C11" s="2" t="s">
        <v>209</v>
      </c>
      <c r="D11" s="2" t="s">
        <v>96</v>
      </c>
      <c r="E11" s="38">
        <v>7607.780645608902</v>
      </c>
      <c r="F11" s="177">
        <v>1.346978902816772</v>
      </c>
      <c r="G11" s="38">
        <v>0</v>
      </c>
      <c r="H11" s="466">
        <v>3.7886638194322593E-2</v>
      </c>
      <c r="I11" s="38">
        <v>787</v>
      </c>
    </row>
    <row r="12" spans="1:9" x14ac:dyDescent="0.2">
      <c r="C12" s="2" t="s">
        <v>209</v>
      </c>
      <c r="D12" s="2" t="s">
        <v>70</v>
      </c>
      <c r="E12" s="38">
        <v>23073.814033746719</v>
      </c>
      <c r="F12" s="177">
        <v>1.0934491157531741</v>
      </c>
      <c r="G12" s="38">
        <v>0</v>
      </c>
      <c r="H12" s="466">
        <v>2.4685971438884739E-2</v>
      </c>
      <c r="I12" s="38">
        <v>2792</v>
      </c>
    </row>
    <row r="13" spans="1:9" x14ac:dyDescent="0.2">
      <c r="E13" s="281"/>
      <c r="F13" s="282"/>
      <c r="G13" s="283"/>
      <c r="H13" s="466"/>
      <c r="I13" s="281"/>
    </row>
    <row r="14" spans="1:9" x14ac:dyDescent="0.2">
      <c r="C14" s="2" t="s">
        <v>72</v>
      </c>
      <c r="D14" s="2" t="s">
        <v>108</v>
      </c>
      <c r="E14" s="38">
        <v>2955.2108469009399</v>
      </c>
      <c r="F14" s="177">
        <v>0.12734124064445501</v>
      </c>
      <c r="G14" s="38">
        <v>0</v>
      </c>
      <c r="H14" s="466">
        <v>1.925623789429665E-2</v>
      </c>
      <c r="I14" s="38">
        <v>1166</v>
      </c>
    </row>
    <row r="15" spans="1:9" x14ac:dyDescent="0.2">
      <c r="E15" s="22"/>
      <c r="F15" s="185"/>
      <c r="G15" s="22"/>
      <c r="H15" s="42"/>
      <c r="I15" s="22"/>
    </row>
    <row r="16" spans="1:9" x14ac:dyDescent="0.2">
      <c r="E16" s="22"/>
      <c r="F16" s="22"/>
      <c r="G16" s="22"/>
      <c r="H16" s="22"/>
      <c r="I16" s="22"/>
    </row>
    <row r="17" spans="3:3" x14ac:dyDescent="0.2">
      <c r="C17" s="2" t="s">
        <v>329</v>
      </c>
    </row>
    <row r="18" spans="3:3" x14ac:dyDescent="0.2">
      <c r="C18" s="2" t="s">
        <v>613</v>
      </c>
    </row>
    <row r="20" spans="3:3" x14ac:dyDescent="0.2">
      <c r="C20" s="2" t="s">
        <v>75</v>
      </c>
    </row>
    <row r="21" spans="3:3" x14ac:dyDescent="0.2">
      <c r="C21" s="2" t="s">
        <v>388</v>
      </c>
    </row>
    <row r="22" spans="3:3" x14ac:dyDescent="0.2">
      <c r="C22" s="2" t="s">
        <v>620</v>
      </c>
    </row>
    <row r="23" spans="3:3" x14ac:dyDescent="0.2">
      <c r="C23" s="2" t="s">
        <v>621</v>
      </c>
    </row>
  </sheetData>
  <conditionalFormatting sqref="C21">
    <cfRule type="cellIs" dxfId="4" priority="1" operator="between">
      <formula>0</formula>
      <formula>0.05</formula>
    </cfRule>
  </conditionalFormatting>
  <hyperlinks>
    <hyperlink ref="A1" location="Contents!A1" display="Contents" xr:uid="{00000000-0004-0000-4900-000000000000}"/>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F898D-707B-434C-83EA-6509FCF9B2D3}">
  <sheetPr codeName="Sheet81"/>
  <dimension ref="A1:I22"/>
  <sheetViews>
    <sheetView workbookViewId="0"/>
  </sheetViews>
  <sheetFormatPr defaultColWidth="9.140625" defaultRowHeight="12.75" x14ac:dyDescent="0.2"/>
  <cols>
    <col min="1" max="2" width="9.140625" style="2"/>
    <col min="3" max="3" width="21.42578125" style="2" customWidth="1"/>
    <col min="4" max="4" width="32.42578125" style="2" bestFit="1" customWidth="1"/>
    <col min="5" max="8" width="14.7109375" style="2" customWidth="1"/>
    <col min="9" max="9" width="9.140625" style="2" customWidth="1"/>
    <col min="10" max="16384" width="9.140625" style="2"/>
  </cols>
  <sheetData>
    <row r="1" spans="1:9" x14ac:dyDescent="0.2">
      <c r="A1" s="3" t="s">
        <v>66</v>
      </c>
    </row>
    <row r="2" spans="1:9" x14ac:dyDescent="0.2">
      <c r="B2" s="4" t="s">
        <v>667</v>
      </c>
    </row>
    <row r="3" spans="1:9" x14ac:dyDescent="0.2">
      <c r="B3" s="2" t="s">
        <v>67</v>
      </c>
    </row>
    <row r="5" spans="1:9" ht="63.75" x14ac:dyDescent="0.2">
      <c r="C5" s="233"/>
      <c r="D5" s="5"/>
      <c r="E5" s="14" t="s">
        <v>250</v>
      </c>
      <c r="F5" s="11" t="s">
        <v>251</v>
      </c>
      <c r="G5" s="11" t="s">
        <v>252</v>
      </c>
      <c r="H5" s="14" t="s">
        <v>74</v>
      </c>
      <c r="I5" s="22"/>
    </row>
    <row r="6" spans="1:9" x14ac:dyDescent="0.2">
      <c r="C6" s="2" t="s">
        <v>208</v>
      </c>
      <c r="D6" s="2" t="s">
        <v>266</v>
      </c>
      <c r="E6" s="387">
        <v>0.83236747980117798</v>
      </c>
      <c r="F6" s="388">
        <v>0.81485241651535034</v>
      </c>
      <c r="G6" s="388">
        <v>0.45636314153671259</v>
      </c>
      <c r="H6" s="96">
        <v>1300</v>
      </c>
      <c r="I6" s="22"/>
    </row>
    <row r="7" spans="1:9" x14ac:dyDescent="0.2">
      <c r="C7" s="2" t="s">
        <v>208</v>
      </c>
      <c r="D7" s="2" t="s">
        <v>94</v>
      </c>
      <c r="E7" s="389">
        <v>0.87804841995239258</v>
      </c>
      <c r="F7" s="390">
        <v>0.91756200790405273</v>
      </c>
      <c r="G7" s="390">
        <v>0.77851581573486328</v>
      </c>
      <c r="H7" s="38">
        <v>92</v>
      </c>
      <c r="I7" s="22"/>
    </row>
    <row r="8" spans="1:9" x14ac:dyDescent="0.2">
      <c r="C8" s="2" t="s">
        <v>208</v>
      </c>
      <c r="D8" s="2" t="s">
        <v>68</v>
      </c>
      <c r="E8" s="389">
        <v>0.83450466394424438</v>
      </c>
      <c r="F8" s="390">
        <v>0.81965762376785278</v>
      </c>
      <c r="G8" s="390">
        <v>0.4714348316192627</v>
      </c>
      <c r="H8" s="38">
        <v>1392</v>
      </c>
      <c r="I8" s="22"/>
    </row>
    <row r="9" spans="1:9" x14ac:dyDescent="0.2">
      <c r="E9" s="389"/>
      <c r="F9" s="390"/>
      <c r="G9" s="390"/>
      <c r="H9" s="284"/>
      <c r="I9" s="22"/>
    </row>
    <row r="10" spans="1:9" x14ac:dyDescent="0.2">
      <c r="C10" s="2" t="s">
        <v>209</v>
      </c>
      <c r="D10" s="2" t="s">
        <v>95</v>
      </c>
      <c r="E10" s="389">
        <v>0.84931516647338867</v>
      </c>
      <c r="F10" s="390">
        <v>0.82450675964355469</v>
      </c>
      <c r="G10" s="390">
        <v>0.49166145920753479</v>
      </c>
      <c r="H10" s="38">
        <v>1678</v>
      </c>
      <c r="I10" s="22"/>
    </row>
    <row r="11" spans="1:9" x14ac:dyDescent="0.2">
      <c r="C11" s="2" t="s">
        <v>209</v>
      </c>
      <c r="D11" s="2" t="s">
        <v>96</v>
      </c>
      <c r="E11" s="389">
        <v>0.83767807483673096</v>
      </c>
      <c r="F11" s="390">
        <v>0.86067461967468262</v>
      </c>
      <c r="G11" s="390">
        <v>0.52458286285400391</v>
      </c>
      <c r="H11" s="38">
        <v>722</v>
      </c>
      <c r="I11" s="22"/>
    </row>
    <row r="12" spans="1:9" x14ac:dyDescent="0.2">
      <c r="C12" s="2" t="s">
        <v>209</v>
      </c>
      <c r="D12" s="2" t="s">
        <v>70</v>
      </c>
      <c r="E12" s="389">
        <v>0.84846389293670654</v>
      </c>
      <c r="F12" s="390">
        <v>0.83892989158630371</v>
      </c>
      <c r="G12" s="390">
        <v>0.50430232286453247</v>
      </c>
      <c r="H12" s="38">
        <v>2531</v>
      </c>
      <c r="I12" s="22"/>
    </row>
    <row r="13" spans="1:9" x14ac:dyDescent="0.2">
      <c r="E13" s="389"/>
      <c r="F13" s="390"/>
      <c r="G13" s="390"/>
      <c r="H13" s="284"/>
      <c r="I13" s="22"/>
    </row>
    <row r="14" spans="1:9" x14ac:dyDescent="0.2">
      <c r="C14" s="2" t="s">
        <v>72</v>
      </c>
      <c r="D14" s="2" t="s">
        <v>108</v>
      </c>
      <c r="E14" s="389">
        <v>0.63332122564315796</v>
      </c>
      <c r="F14" s="390">
        <v>0.53354525566101074</v>
      </c>
      <c r="G14" s="390">
        <v>0.17085616290569311</v>
      </c>
      <c r="H14" s="38">
        <v>351</v>
      </c>
      <c r="I14" s="22"/>
    </row>
    <row r="15" spans="1:9" x14ac:dyDescent="0.2">
      <c r="E15" s="22"/>
      <c r="F15" s="22"/>
      <c r="G15" s="22"/>
      <c r="H15" s="22"/>
      <c r="I15" s="22"/>
    </row>
    <row r="16" spans="1:9" x14ac:dyDescent="0.2">
      <c r="E16" s="22"/>
      <c r="F16" s="22"/>
      <c r="G16" s="22"/>
      <c r="H16" s="22"/>
    </row>
    <row r="17" spans="3:3" x14ac:dyDescent="0.2">
      <c r="C17" s="2" t="s">
        <v>253</v>
      </c>
    </row>
    <row r="18" spans="3:3" x14ac:dyDescent="0.2">
      <c r="C18" s="2" t="s">
        <v>613</v>
      </c>
    </row>
    <row r="19" spans="3:3" x14ac:dyDescent="0.2">
      <c r="C19" s="112"/>
    </row>
    <row r="20" spans="3:3" x14ac:dyDescent="0.2">
      <c r="C20" s="2" t="s">
        <v>75</v>
      </c>
    </row>
    <row r="21" spans="3:3" x14ac:dyDescent="0.2">
      <c r="C21" s="2" t="s">
        <v>388</v>
      </c>
    </row>
    <row r="22" spans="3:3" x14ac:dyDescent="0.2">
      <c r="C22" s="2" t="s">
        <v>624</v>
      </c>
    </row>
  </sheetData>
  <conditionalFormatting sqref="C21:C22">
    <cfRule type="cellIs" dxfId="3" priority="1" operator="between">
      <formula>0</formula>
      <formula>0.05</formula>
    </cfRule>
  </conditionalFormatting>
  <hyperlinks>
    <hyperlink ref="A1" location="Contents!A1" display="Contents" xr:uid="{00000000-0004-0000-4A00-000000000000}"/>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468F4-048C-489A-9B09-7021EF12EFE6}">
  <sheetPr codeName="Sheet82"/>
  <dimension ref="A1:G21"/>
  <sheetViews>
    <sheetView workbookViewId="0"/>
  </sheetViews>
  <sheetFormatPr defaultColWidth="9.140625" defaultRowHeight="12.75" x14ac:dyDescent="0.2"/>
  <cols>
    <col min="1" max="2" width="9.140625" style="2"/>
    <col min="3" max="3" width="21.42578125" style="2" customWidth="1"/>
    <col min="4" max="4" width="32.42578125" style="2" bestFit="1" customWidth="1"/>
    <col min="5" max="6" width="14.7109375" style="2" customWidth="1"/>
    <col min="7" max="7" width="9" style="2" customWidth="1"/>
    <col min="8" max="16384" width="9.140625" style="2"/>
  </cols>
  <sheetData>
    <row r="1" spans="1:7" x14ac:dyDescent="0.2">
      <c r="A1" s="3" t="s">
        <v>66</v>
      </c>
    </row>
    <row r="2" spans="1:7" x14ac:dyDescent="0.2">
      <c r="B2" s="4" t="s">
        <v>425</v>
      </c>
    </row>
    <row r="3" spans="1:7" x14ac:dyDescent="0.2">
      <c r="B3" s="2" t="s">
        <v>67</v>
      </c>
    </row>
    <row r="5" spans="1:7" x14ac:dyDescent="0.2">
      <c r="C5" s="233"/>
      <c r="D5" s="5"/>
      <c r="E5" s="14" t="s">
        <v>99</v>
      </c>
      <c r="F5" s="14" t="s">
        <v>74</v>
      </c>
    </row>
    <row r="6" spans="1:7" x14ac:dyDescent="0.2">
      <c r="C6" s="2" t="s">
        <v>208</v>
      </c>
      <c r="D6" s="2" t="s">
        <v>266</v>
      </c>
      <c r="E6" s="391">
        <v>0.72751051187515259</v>
      </c>
      <c r="F6" s="96">
        <v>1539</v>
      </c>
      <c r="G6" s="22"/>
    </row>
    <row r="7" spans="1:7" x14ac:dyDescent="0.2">
      <c r="C7" s="2" t="s">
        <v>208</v>
      </c>
      <c r="D7" s="2" t="s">
        <v>94</v>
      </c>
      <c r="E7" s="392">
        <v>0.96962720155715942</v>
      </c>
      <c r="F7" s="38">
        <v>93</v>
      </c>
      <c r="G7" s="22"/>
    </row>
    <row r="8" spans="1:7" x14ac:dyDescent="0.2">
      <c r="C8" s="2" t="s">
        <v>208</v>
      </c>
      <c r="D8" s="2" t="s">
        <v>68</v>
      </c>
      <c r="E8" s="392">
        <v>0.73717612028121948</v>
      </c>
      <c r="F8" s="38">
        <v>1632</v>
      </c>
      <c r="G8" s="22"/>
    </row>
    <row r="9" spans="1:7" x14ac:dyDescent="0.2">
      <c r="E9" s="392"/>
      <c r="F9" s="284"/>
      <c r="G9" s="22"/>
    </row>
    <row r="10" spans="1:7" x14ac:dyDescent="0.2">
      <c r="C10" s="2" t="s">
        <v>209</v>
      </c>
      <c r="D10" s="2" t="s">
        <v>95</v>
      </c>
      <c r="E10" s="392">
        <v>0.76749789714813232</v>
      </c>
      <c r="F10" s="38">
        <v>1906</v>
      </c>
      <c r="G10" s="22"/>
    </row>
    <row r="11" spans="1:7" x14ac:dyDescent="0.2">
      <c r="C11" s="2" t="s">
        <v>209</v>
      </c>
      <c r="D11" s="2" t="s">
        <v>96</v>
      </c>
      <c r="E11" s="392">
        <v>0.78525286912918091</v>
      </c>
      <c r="F11" s="38">
        <v>808</v>
      </c>
      <c r="G11" s="22"/>
    </row>
    <row r="12" spans="1:7" x14ac:dyDescent="0.2">
      <c r="C12" s="2" t="s">
        <v>209</v>
      </c>
      <c r="D12" s="2" t="s">
        <v>70</v>
      </c>
      <c r="E12" s="392">
        <v>0.77814769744873047</v>
      </c>
      <c r="F12" s="38">
        <v>2855</v>
      </c>
      <c r="G12" s="22"/>
    </row>
    <row r="13" spans="1:7" x14ac:dyDescent="0.2">
      <c r="E13" s="392"/>
      <c r="F13" s="284"/>
      <c r="G13" s="22"/>
    </row>
    <row r="14" spans="1:7" x14ac:dyDescent="0.2">
      <c r="C14" s="2" t="s">
        <v>72</v>
      </c>
      <c r="D14" s="2" t="s">
        <v>108</v>
      </c>
      <c r="E14" s="392">
        <v>0.17247568070888519</v>
      </c>
      <c r="F14" s="38">
        <v>1274</v>
      </c>
      <c r="G14" s="22"/>
    </row>
    <row r="15" spans="1:7" x14ac:dyDescent="0.2">
      <c r="E15" s="22"/>
      <c r="F15" s="22"/>
      <c r="G15" s="22"/>
    </row>
    <row r="16" spans="1:7" x14ac:dyDescent="0.2">
      <c r="E16" s="22"/>
      <c r="F16" s="22"/>
      <c r="G16" s="22"/>
    </row>
    <row r="17" spans="3:3" x14ac:dyDescent="0.2">
      <c r="C17" s="2" t="s">
        <v>254</v>
      </c>
    </row>
    <row r="18" spans="3:3" x14ac:dyDescent="0.2">
      <c r="C18" s="2" t="s">
        <v>110</v>
      </c>
    </row>
    <row r="20" spans="3:3" x14ac:dyDescent="0.2">
      <c r="C20" s="2" t="s">
        <v>290</v>
      </c>
    </row>
    <row r="21" spans="3:3" x14ac:dyDescent="0.2">
      <c r="C21" s="2" t="s">
        <v>388</v>
      </c>
    </row>
  </sheetData>
  <conditionalFormatting sqref="C21">
    <cfRule type="cellIs" dxfId="2" priority="1" operator="between">
      <formula>0</formula>
      <formula>0.05</formula>
    </cfRule>
  </conditionalFormatting>
  <hyperlinks>
    <hyperlink ref="A1" location="Contents!A1" display="Contents" xr:uid="{00000000-0004-0000-4B00-000000000000}"/>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D0D31-208E-453C-9077-4D49BBE48CD7}">
  <sheetPr codeName="Sheet83"/>
  <dimension ref="A1:I23"/>
  <sheetViews>
    <sheetView workbookViewId="0"/>
  </sheetViews>
  <sheetFormatPr defaultColWidth="9.140625" defaultRowHeight="12.75" x14ac:dyDescent="0.2"/>
  <cols>
    <col min="1" max="2" width="9.140625" style="2"/>
    <col min="3" max="3" width="21.42578125" style="2" customWidth="1"/>
    <col min="4" max="4" width="32.42578125" style="2" bestFit="1" customWidth="1"/>
    <col min="5" max="8" width="14.7109375" style="2" customWidth="1"/>
    <col min="9" max="9" width="9.140625" style="2" customWidth="1"/>
    <col min="10" max="16384" width="9.140625" style="2"/>
  </cols>
  <sheetData>
    <row r="1" spans="1:9" x14ac:dyDescent="0.2">
      <c r="A1" s="3" t="s">
        <v>66</v>
      </c>
    </row>
    <row r="2" spans="1:9" x14ac:dyDescent="0.2">
      <c r="B2" s="4" t="s">
        <v>306</v>
      </c>
    </row>
    <row r="3" spans="1:9" x14ac:dyDescent="0.2">
      <c r="B3" s="2" t="s">
        <v>67</v>
      </c>
    </row>
    <row r="4" spans="1:9" x14ac:dyDescent="0.2">
      <c r="E4" s="22"/>
      <c r="F4" s="22"/>
      <c r="G4" s="22"/>
      <c r="H4" s="22"/>
      <c r="I4" s="22"/>
    </row>
    <row r="5" spans="1:9" ht="51" x14ac:dyDescent="0.2">
      <c r="C5" s="233"/>
      <c r="D5" s="5"/>
      <c r="E5" s="14" t="s">
        <v>255</v>
      </c>
      <c r="F5" s="11" t="s">
        <v>256</v>
      </c>
      <c r="G5" s="13" t="s">
        <v>257</v>
      </c>
      <c r="H5" s="11" t="s">
        <v>74</v>
      </c>
      <c r="I5" s="22"/>
    </row>
    <row r="6" spans="1:9" x14ac:dyDescent="0.2">
      <c r="C6" s="2" t="s">
        <v>208</v>
      </c>
      <c r="D6" s="2" t="s">
        <v>266</v>
      </c>
      <c r="E6" s="393">
        <v>0.98567444086074829</v>
      </c>
      <c r="F6" s="394">
        <v>0.1300341784954071</v>
      </c>
      <c r="G6" s="409" t="s">
        <v>92</v>
      </c>
      <c r="H6" s="96">
        <v>748</v>
      </c>
      <c r="I6" s="22"/>
    </row>
    <row r="7" spans="1:9" x14ac:dyDescent="0.2">
      <c r="C7" s="2" t="s">
        <v>208</v>
      </c>
      <c r="D7" s="2" t="s">
        <v>94</v>
      </c>
      <c r="E7" s="395">
        <v>1</v>
      </c>
      <c r="F7" s="409" t="s">
        <v>92</v>
      </c>
      <c r="G7" s="409" t="s">
        <v>92</v>
      </c>
      <c r="H7" s="38">
        <v>37</v>
      </c>
      <c r="I7" s="22"/>
    </row>
    <row r="8" spans="1:9" x14ac:dyDescent="0.2">
      <c r="C8" s="2" t="s">
        <v>208</v>
      </c>
      <c r="D8" s="2" t="s">
        <v>68</v>
      </c>
      <c r="E8" s="395">
        <v>0.98623389005661011</v>
      </c>
      <c r="F8" s="396">
        <v>0.1308407932519913</v>
      </c>
      <c r="G8" s="409" t="s">
        <v>92</v>
      </c>
      <c r="H8" s="38">
        <v>785</v>
      </c>
      <c r="I8" s="22"/>
    </row>
    <row r="9" spans="1:9" x14ac:dyDescent="0.2">
      <c r="E9" s="395"/>
      <c r="F9" s="396"/>
      <c r="G9" s="396"/>
      <c r="H9" s="284"/>
      <c r="I9" s="22"/>
    </row>
    <row r="10" spans="1:9" x14ac:dyDescent="0.2">
      <c r="C10" s="2" t="s">
        <v>209</v>
      </c>
      <c r="D10" s="2" t="s">
        <v>95</v>
      </c>
      <c r="E10" s="395">
        <v>0.98484426736831665</v>
      </c>
      <c r="F10" s="396">
        <v>0.32219395041465759</v>
      </c>
      <c r="G10" s="409" t="s">
        <v>92</v>
      </c>
      <c r="H10" s="38">
        <v>543</v>
      </c>
      <c r="I10" s="22"/>
    </row>
    <row r="11" spans="1:9" x14ac:dyDescent="0.2">
      <c r="C11" s="2" t="s">
        <v>209</v>
      </c>
      <c r="D11" s="2" t="s">
        <v>96</v>
      </c>
      <c r="E11" s="395">
        <v>0.98229902982711792</v>
      </c>
      <c r="F11" s="396">
        <v>0.20013125240802759</v>
      </c>
      <c r="G11" s="409" t="s">
        <v>92</v>
      </c>
      <c r="H11" s="38">
        <v>230</v>
      </c>
      <c r="I11" s="22"/>
    </row>
    <row r="12" spans="1:9" x14ac:dyDescent="0.2">
      <c r="C12" s="2" t="s">
        <v>209</v>
      </c>
      <c r="D12" s="2" t="s">
        <v>70</v>
      </c>
      <c r="E12" s="395">
        <v>0.98480194807052612</v>
      </c>
      <c r="F12" s="396">
        <v>0.28160083293914789</v>
      </c>
      <c r="G12" s="409" t="s">
        <v>92</v>
      </c>
      <c r="H12" s="38">
        <v>808</v>
      </c>
      <c r="I12" s="22"/>
    </row>
    <row r="13" spans="1:9" x14ac:dyDescent="0.2">
      <c r="E13" s="395"/>
      <c r="F13" s="396"/>
      <c r="G13" s="409" t="s">
        <v>92</v>
      </c>
      <c r="H13" s="284"/>
      <c r="I13" s="22"/>
    </row>
    <row r="14" spans="1:9" x14ac:dyDescent="0.2">
      <c r="C14" s="2" t="s">
        <v>72</v>
      </c>
      <c r="D14" s="2" t="s">
        <v>108</v>
      </c>
      <c r="E14" s="395">
        <v>0.22930549085140231</v>
      </c>
      <c r="F14" s="396">
        <v>0.49977171421051031</v>
      </c>
      <c r="G14" s="396">
        <v>0.33143433928489691</v>
      </c>
      <c r="H14" s="38">
        <v>727</v>
      </c>
      <c r="I14" s="22"/>
    </row>
    <row r="15" spans="1:9" x14ac:dyDescent="0.2">
      <c r="E15" s="22"/>
      <c r="F15" s="22"/>
      <c r="G15" s="22"/>
      <c r="H15" s="22"/>
      <c r="I15" s="22"/>
    </row>
    <row r="16" spans="1:9" x14ac:dyDescent="0.2">
      <c r="E16" s="22"/>
      <c r="F16" s="22"/>
      <c r="G16" s="22"/>
      <c r="H16" s="22"/>
    </row>
    <row r="17" spans="3:8" x14ac:dyDescent="0.2">
      <c r="C17" s="2" t="s">
        <v>258</v>
      </c>
      <c r="E17" s="198"/>
      <c r="F17" s="198"/>
      <c r="G17" s="198"/>
      <c r="H17" s="198"/>
    </row>
    <row r="18" spans="3:8" x14ac:dyDescent="0.2">
      <c r="C18" s="2" t="s">
        <v>625</v>
      </c>
      <c r="G18" s="198"/>
      <c r="H18" s="198"/>
    </row>
    <row r="19" spans="3:8" x14ac:dyDescent="0.2">
      <c r="C19" s="20"/>
      <c r="G19" s="198"/>
      <c r="H19" s="198"/>
    </row>
    <row r="20" spans="3:8" x14ac:dyDescent="0.2">
      <c r="C20" s="2" t="s">
        <v>75</v>
      </c>
    </row>
    <row r="21" spans="3:8" x14ac:dyDescent="0.2">
      <c r="C21" s="2" t="s">
        <v>388</v>
      </c>
    </row>
    <row r="22" spans="3:8" x14ac:dyDescent="0.2">
      <c r="C22" s="2" t="s">
        <v>627</v>
      </c>
    </row>
    <row r="23" spans="3:8" x14ac:dyDescent="0.2">
      <c r="C23" s="2" t="s">
        <v>626</v>
      </c>
    </row>
  </sheetData>
  <conditionalFormatting sqref="C21">
    <cfRule type="cellIs" dxfId="1" priority="1" operator="between">
      <formula>0</formula>
      <formula>0.05</formula>
    </cfRule>
  </conditionalFormatting>
  <hyperlinks>
    <hyperlink ref="A1" location="Contents!A1" display="Contents" xr:uid="{00000000-0004-0000-4C00-000000000000}"/>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8F6DF-1089-4A58-B754-6B2E9FCA151A}">
  <sheetPr codeName="Sheet84"/>
  <dimension ref="A1:K33"/>
  <sheetViews>
    <sheetView zoomScaleNormal="100" workbookViewId="0"/>
  </sheetViews>
  <sheetFormatPr defaultColWidth="9.140625" defaultRowHeight="12.75" x14ac:dyDescent="0.2"/>
  <cols>
    <col min="1" max="2" width="9.140625" style="136"/>
    <col min="3" max="3" width="21.42578125" style="136" customWidth="1"/>
    <col min="4" max="4" width="32.42578125" style="136" bestFit="1" customWidth="1"/>
    <col min="5" max="5" width="24.85546875" style="136" customWidth="1"/>
    <col min="6" max="8" width="21.7109375" style="136" customWidth="1"/>
    <col min="9" max="9" width="22.5703125" style="136" customWidth="1"/>
    <col min="10" max="10" width="21.7109375" style="136" customWidth="1"/>
    <col min="11" max="11" width="9.140625" style="136" customWidth="1"/>
    <col min="12" max="16384" width="9.140625" style="136"/>
  </cols>
  <sheetData>
    <row r="1" spans="1:11" x14ac:dyDescent="0.2">
      <c r="A1" s="135" t="s">
        <v>66</v>
      </c>
    </row>
    <row r="2" spans="1:11" x14ac:dyDescent="0.2">
      <c r="B2" s="137" t="s">
        <v>323</v>
      </c>
    </row>
    <row r="3" spans="1:11" x14ac:dyDescent="0.2">
      <c r="B3" s="136" t="s">
        <v>67</v>
      </c>
    </row>
    <row r="4" spans="1:11" x14ac:dyDescent="0.2">
      <c r="C4" s="234"/>
    </row>
    <row r="5" spans="1:11" ht="102" x14ac:dyDescent="0.2">
      <c r="C5" s="138"/>
      <c r="D5" s="138"/>
      <c r="E5" s="139"/>
      <c r="F5" s="204" t="s">
        <v>426</v>
      </c>
      <c r="G5" s="398" t="s">
        <v>427</v>
      </c>
      <c r="H5" s="398" t="s">
        <v>428</v>
      </c>
      <c r="I5" s="397" t="s">
        <v>429</v>
      </c>
      <c r="J5" s="399" t="s">
        <v>74</v>
      </c>
    </row>
    <row r="6" spans="1:11" x14ac:dyDescent="0.2">
      <c r="C6" s="136" t="s">
        <v>208</v>
      </c>
      <c r="D6" s="2" t="s">
        <v>266</v>
      </c>
      <c r="E6" s="136" t="s">
        <v>259</v>
      </c>
      <c r="F6" s="400">
        <v>0.83893543481826782</v>
      </c>
      <c r="G6" s="401">
        <v>4.3463975191116333E-2</v>
      </c>
      <c r="H6" s="402">
        <v>8.1274636089801788E-2</v>
      </c>
      <c r="I6" s="403">
        <f>1-F6-G6-H6</f>
        <v>3.6325953900814056E-2</v>
      </c>
      <c r="J6" s="96">
        <v>700</v>
      </c>
      <c r="K6" s="140"/>
    </row>
    <row r="7" spans="1:11" x14ac:dyDescent="0.2">
      <c r="C7" s="136" t="s">
        <v>208</v>
      </c>
      <c r="D7" s="2" t="s">
        <v>94</v>
      </c>
      <c r="E7" s="136" t="s">
        <v>259</v>
      </c>
      <c r="F7" s="404">
        <v>0.8921772837638855</v>
      </c>
      <c r="G7" s="405" t="s">
        <v>92</v>
      </c>
      <c r="H7" s="405" t="s">
        <v>92</v>
      </c>
      <c r="I7" s="406" t="s">
        <v>92</v>
      </c>
      <c r="J7" s="38">
        <v>37</v>
      </c>
      <c r="K7" s="140"/>
    </row>
    <row r="8" spans="1:11" x14ac:dyDescent="0.2">
      <c r="C8" s="136" t="s">
        <v>208</v>
      </c>
      <c r="D8" s="2" t="s">
        <v>68</v>
      </c>
      <c r="E8" s="136" t="s">
        <v>259</v>
      </c>
      <c r="F8" s="404">
        <v>0.84114754199981689</v>
      </c>
      <c r="G8" s="359">
        <v>4.2468167841434479E-2</v>
      </c>
      <c r="H8" s="359">
        <v>7.9902954399585724E-2</v>
      </c>
      <c r="I8" s="407">
        <f t="shared" ref="I8:I14" si="0">1-F8-G8-H8</f>
        <v>3.6481335759162903E-2</v>
      </c>
      <c r="J8" s="38">
        <v>737</v>
      </c>
      <c r="K8" s="140"/>
    </row>
    <row r="9" spans="1:11" x14ac:dyDescent="0.2">
      <c r="D9" s="2"/>
      <c r="F9" s="404"/>
      <c r="G9" s="359"/>
      <c r="H9" s="359"/>
      <c r="I9" s="407"/>
      <c r="J9" s="228"/>
      <c r="K9" s="140"/>
    </row>
    <row r="10" spans="1:11" x14ac:dyDescent="0.2">
      <c r="C10" s="136" t="s">
        <v>209</v>
      </c>
      <c r="D10" s="2" t="s">
        <v>95</v>
      </c>
      <c r="E10" s="136" t="s">
        <v>259</v>
      </c>
      <c r="F10" s="404">
        <v>0.70562970638275146</v>
      </c>
      <c r="G10" s="359">
        <v>0.1513536274433136</v>
      </c>
      <c r="H10" s="359">
        <v>9.896116703748703E-2</v>
      </c>
      <c r="I10" s="406">
        <f t="shared" si="0"/>
        <v>4.4055499136447906E-2</v>
      </c>
      <c r="J10" s="38">
        <v>522</v>
      </c>
      <c r="K10" s="140"/>
    </row>
    <row r="11" spans="1:11" x14ac:dyDescent="0.2">
      <c r="C11" s="136" t="s">
        <v>209</v>
      </c>
      <c r="D11" s="2" t="s">
        <v>96</v>
      </c>
      <c r="E11" s="136" t="s">
        <v>259</v>
      </c>
      <c r="F11" s="404">
        <v>0.66200768947601318</v>
      </c>
      <c r="G11" s="359">
        <v>0.18073505163192749</v>
      </c>
      <c r="H11" s="405">
        <v>6.8471916019916534E-2</v>
      </c>
      <c r="I11" s="406">
        <f t="shared" si="0"/>
        <v>8.8785342872142792E-2</v>
      </c>
      <c r="J11" s="38">
        <v>226</v>
      </c>
      <c r="K11" s="140"/>
    </row>
    <row r="12" spans="1:11" x14ac:dyDescent="0.2">
      <c r="C12" s="136" t="s">
        <v>209</v>
      </c>
      <c r="D12" s="2" t="s">
        <v>70</v>
      </c>
      <c r="E12" s="136" t="s">
        <v>259</v>
      </c>
      <c r="F12" s="404">
        <v>0.69390380382537842</v>
      </c>
      <c r="G12" s="359">
        <v>0.15675762295722959</v>
      </c>
      <c r="H12" s="359">
        <v>9.1388553380966187E-2</v>
      </c>
      <c r="I12" s="407">
        <f t="shared" si="0"/>
        <v>5.7950019836425809E-2</v>
      </c>
      <c r="J12" s="38">
        <v>782</v>
      </c>
      <c r="K12" s="140"/>
    </row>
    <row r="13" spans="1:11" x14ac:dyDescent="0.2">
      <c r="D13" s="2"/>
      <c r="F13" s="404"/>
      <c r="G13" s="359"/>
      <c r="H13" s="359"/>
      <c r="I13" s="407"/>
      <c r="J13" s="228"/>
      <c r="K13" s="140"/>
    </row>
    <row r="14" spans="1:11" x14ac:dyDescent="0.2">
      <c r="C14" s="136" t="s">
        <v>72</v>
      </c>
      <c r="D14" s="2" t="s">
        <v>108</v>
      </c>
      <c r="E14" s="136" t="s">
        <v>259</v>
      </c>
      <c r="F14" s="404">
        <v>0.37516435980796808</v>
      </c>
      <c r="G14" s="359">
        <v>0.19196344912052149</v>
      </c>
      <c r="H14" s="405">
        <v>7.9416371881961823E-2</v>
      </c>
      <c r="I14" s="407">
        <f t="shared" si="0"/>
        <v>0.35345581918954855</v>
      </c>
      <c r="J14" s="38">
        <v>165</v>
      </c>
      <c r="K14" s="140"/>
    </row>
    <row r="15" spans="1:11" x14ac:dyDescent="0.2">
      <c r="D15" s="2"/>
      <c r="F15" s="404"/>
      <c r="G15" s="359"/>
      <c r="H15" s="359"/>
      <c r="I15" s="407"/>
      <c r="J15" s="228"/>
      <c r="K15" s="140"/>
    </row>
    <row r="16" spans="1:11" x14ac:dyDescent="0.2">
      <c r="C16" s="136" t="s">
        <v>208</v>
      </c>
      <c r="D16" s="2" t="s">
        <v>266</v>
      </c>
      <c r="E16" s="136" t="s">
        <v>260</v>
      </c>
      <c r="F16" s="404">
        <v>0.97606462240219116</v>
      </c>
      <c r="G16" s="405" t="s">
        <v>92</v>
      </c>
      <c r="H16" s="405" t="s">
        <v>92</v>
      </c>
      <c r="I16" s="406" t="s">
        <v>92</v>
      </c>
      <c r="J16" s="38">
        <v>76</v>
      </c>
      <c r="K16" s="140"/>
    </row>
    <row r="17" spans="2:11" x14ac:dyDescent="0.2">
      <c r="C17" s="136" t="s">
        <v>208</v>
      </c>
      <c r="D17" s="136" t="s">
        <v>94</v>
      </c>
      <c r="E17" s="136" t="s">
        <v>260</v>
      </c>
      <c r="F17" s="408">
        <v>0.86777043342590332</v>
      </c>
      <c r="G17" s="405" t="s">
        <v>92</v>
      </c>
      <c r="H17" s="405" t="s">
        <v>92</v>
      </c>
      <c r="I17" s="406" t="s">
        <v>92</v>
      </c>
      <c r="J17" s="38">
        <v>6</v>
      </c>
      <c r="K17" s="140"/>
    </row>
    <row r="18" spans="2:11" x14ac:dyDescent="0.2">
      <c r="C18" s="136" t="s">
        <v>208</v>
      </c>
      <c r="D18" s="136" t="s">
        <v>68</v>
      </c>
      <c r="E18" s="136" t="s">
        <v>260</v>
      </c>
      <c r="F18" s="404">
        <v>0.96981483697891235</v>
      </c>
      <c r="G18" s="405" t="s">
        <v>92</v>
      </c>
      <c r="H18" s="405" t="s">
        <v>92</v>
      </c>
      <c r="I18" s="406" t="s">
        <v>92</v>
      </c>
      <c r="J18" s="38">
        <v>82</v>
      </c>
      <c r="K18" s="140"/>
    </row>
    <row r="19" spans="2:11" x14ac:dyDescent="0.2">
      <c r="F19" s="404"/>
      <c r="G19" s="359"/>
      <c r="H19" s="359"/>
      <c r="I19" s="407"/>
      <c r="J19" s="228"/>
      <c r="K19" s="140"/>
    </row>
    <row r="20" spans="2:11" x14ac:dyDescent="0.2">
      <c r="C20" s="136" t="s">
        <v>209</v>
      </c>
      <c r="D20" s="136" t="s">
        <v>95</v>
      </c>
      <c r="E20" s="136" t="s">
        <v>260</v>
      </c>
      <c r="F20" s="404">
        <v>0.94527971744537354</v>
      </c>
      <c r="G20" s="405" t="s">
        <v>92</v>
      </c>
      <c r="H20" s="405" t="s">
        <v>92</v>
      </c>
      <c r="I20" s="406" t="s">
        <v>92</v>
      </c>
      <c r="J20" s="38">
        <v>146</v>
      </c>
      <c r="K20" s="140"/>
    </row>
    <row r="21" spans="2:11" x14ac:dyDescent="0.2">
      <c r="C21" s="136" t="s">
        <v>209</v>
      </c>
      <c r="D21" s="136" t="s">
        <v>96</v>
      </c>
      <c r="E21" s="136" t="s">
        <v>260</v>
      </c>
      <c r="F21" s="404">
        <v>0.91414469480514526</v>
      </c>
      <c r="G21" s="405" t="s">
        <v>92</v>
      </c>
      <c r="H21" s="405" t="s">
        <v>92</v>
      </c>
      <c r="I21" s="406" t="s">
        <v>92</v>
      </c>
      <c r="J21" s="38">
        <v>34</v>
      </c>
      <c r="K21" s="140"/>
    </row>
    <row r="22" spans="2:11" x14ac:dyDescent="0.2">
      <c r="C22" s="136" t="s">
        <v>209</v>
      </c>
      <c r="D22" s="136" t="s">
        <v>70</v>
      </c>
      <c r="E22" s="136" t="s">
        <v>260</v>
      </c>
      <c r="F22" s="404">
        <v>0.94118201732635498</v>
      </c>
      <c r="G22" s="405" t="s">
        <v>92</v>
      </c>
      <c r="H22" s="405" t="s">
        <v>92</v>
      </c>
      <c r="I22" s="406" t="s">
        <v>92</v>
      </c>
      <c r="J22" s="38">
        <v>185</v>
      </c>
      <c r="K22" s="140"/>
    </row>
    <row r="23" spans="2:11" x14ac:dyDescent="0.2">
      <c r="F23" s="404"/>
      <c r="G23" s="359"/>
      <c r="H23" s="359"/>
      <c r="I23" s="407"/>
      <c r="J23" s="228"/>
      <c r="K23" s="140"/>
    </row>
    <row r="24" spans="2:11" x14ac:dyDescent="0.2">
      <c r="C24" s="136" t="s">
        <v>72</v>
      </c>
      <c r="D24" s="136" t="s">
        <v>108</v>
      </c>
      <c r="E24" s="136" t="s">
        <v>260</v>
      </c>
      <c r="F24" s="404">
        <v>0.91221129894256592</v>
      </c>
      <c r="G24" s="405" t="s">
        <v>92</v>
      </c>
      <c r="H24" s="405" t="s">
        <v>92</v>
      </c>
      <c r="I24" s="410">
        <v>5.5672281421720982E-2</v>
      </c>
      <c r="J24" s="38">
        <v>196</v>
      </c>
      <c r="K24" s="140"/>
    </row>
    <row r="25" spans="2:11" x14ac:dyDescent="0.2">
      <c r="E25" s="140"/>
      <c r="F25" s="140"/>
      <c r="G25" s="140"/>
      <c r="H25" s="140"/>
      <c r="I25" s="140"/>
      <c r="J25" s="140"/>
      <c r="K25" s="140"/>
    </row>
    <row r="26" spans="2:11" x14ac:dyDescent="0.2">
      <c r="E26" s="140"/>
      <c r="F26" s="140"/>
      <c r="G26" s="140"/>
      <c r="I26" s="140"/>
    </row>
    <row r="27" spans="2:11" x14ac:dyDescent="0.2">
      <c r="C27" s="136" t="s">
        <v>261</v>
      </c>
    </row>
    <row r="28" spans="2:11" x14ac:dyDescent="0.2">
      <c r="C28" s="136" t="s">
        <v>262</v>
      </c>
    </row>
    <row r="30" spans="2:11" s="2" customFormat="1" x14ac:dyDescent="0.2">
      <c r="B30" s="136"/>
      <c r="C30" s="2" t="s">
        <v>75</v>
      </c>
    </row>
    <row r="31" spans="2:11" s="2" customFormat="1" x14ac:dyDescent="0.2">
      <c r="B31" s="136"/>
      <c r="C31" s="2" t="s">
        <v>388</v>
      </c>
    </row>
    <row r="32" spans="2:11" x14ac:dyDescent="0.2">
      <c r="C32" s="2" t="s">
        <v>627</v>
      </c>
    </row>
    <row r="33" spans="3:3" x14ac:dyDescent="0.2">
      <c r="C33" s="136" t="s">
        <v>675</v>
      </c>
    </row>
  </sheetData>
  <conditionalFormatting sqref="C31">
    <cfRule type="cellIs" dxfId="0" priority="1" operator="between">
      <formula>0</formula>
      <formula>0.05</formula>
    </cfRule>
  </conditionalFormatting>
  <hyperlinks>
    <hyperlink ref="A1" location="Contents!A1" display="Contents" xr:uid="{00000000-0004-0000-4D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89048-17E7-4BA3-B611-047B8E79BE8A}">
  <sheetPr codeName="Sheet7"/>
  <dimension ref="A1:H24"/>
  <sheetViews>
    <sheetView showGridLines="0" workbookViewId="0"/>
  </sheetViews>
  <sheetFormatPr defaultColWidth="9.140625" defaultRowHeight="12.75" x14ac:dyDescent="0.2"/>
  <cols>
    <col min="1" max="2" width="9.140625" style="2"/>
    <col min="3" max="3" width="26.85546875" style="2" customWidth="1"/>
    <col min="4" max="4" width="10.5703125" style="2" customWidth="1"/>
    <col min="5" max="7" width="14.5703125" style="2" customWidth="1"/>
    <col min="8" max="8" width="20" style="2" customWidth="1"/>
    <col min="9" max="16384" width="9.140625" style="2"/>
  </cols>
  <sheetData>
    <row r="1" spans="1:8" x14ac:dyDescent="0.2">
      <c r="A1" s="3" t="s">
        <v>66</v>
      </c>
    </row>
    <row r="2" spans="1:8" x14ac:dyDescent="0.2">
      <c r="B2" s="4" t="s">
        <v>442</v>
      </c>
    </row>
    <row r="3" spans="1:8" x14ac:dyDescent="0.2">
      <c r="B3" s="2" t="s">
        <v>67</v>
      </c>
    </row>
    <row r="5" spans="1:8" x14ac:dyDescent="0.2">
      <c r="C5" s="236"/>
      <c r="D5" s="72"/>
      <c r="E5" s="72"/>
      <c r="F5" s="72"/>
      <c r="G5" s="89"/>
      <c r="H5" s="153"/>
    </row>
    <row r="6" spans="1:8" ht="38.25" x14ac:dyDescent="0.2">
      <c r="C6" s="28"/>
      <c r="D6" s="10" t="s">
        <v>98</v>
      </c>
      <c r="E6" s="14" t="s">
        <v>264</v>
      </c>
      <c r="F6" s="14" t="s">
        <v>166</v>
      </c>
      <c r="G6" s="56" t="s">
        <v>74</v>
      </c>
      <c r="H6" s="14" t="s">
        <v>313</v>
      </c>
    </row>
    <row r="7" spans="1:8" x14ac:dyDescent="0.2">
      <c r="C7" s="6" t="s">
        <v>95</v>
      </c>
      <c r="D7" s="74">
        <v>2023</v>
      </c>
      <c r="E7" s="38">
        <v>6124.6693439483643</v>
      </c>
      <c r="F7" s="590">
        <v>0.43245837092399603</v>
      </c>
      <c r="G7" s="253">
        <v>3356</v>
      </c>
      <c r="H7" s="182"/>
    </row>
    <row r="8" spans="1:8" x14ac:dyDescent="0.2">
      <c r="C8" s="6" t="s">
        <v>95</v>
      </c>
      <c r="D8" s="74">
        <v>2024</v>
      </c>
      <c r="E8" s="38">
        <v>6492.8707728385934</v>
      </c>
      <c r="F8" s="591">
        <v>0.45139870047569269</v>
      </c>
      <c r="G8" s="253">
        <v>3280</v>
      </c>
      <c r="H8" s="182">
        <v>0.124</v>
      </c>
    </row>
    <row r="9" spans="1:8" x14ac:dyDescent="0.2">
      <c r="C9" s="6" t="s">
        <v>96</v>
      </c>
      <c r="D9" s="7">
        <v>2023</v>
      </c>
      <c r="E9" s="38">
        <v>675.09255170822144</v>
      </c>
      <c r="F9" s="591">
        <v>0.1133965998888016</v>
      </c>
      <c r="G9" s="253">
        <v>1509</v>
      </c>
      <c r="H9" s="182"/>
    </row>
    <row r="10" spans="1:8" x14ac:dyDescent="0.2">
      <c r="C10" s="6" t="s">
        <v>96</v>
      </c>
      <c r="D10" s="7">
        <v>2024</v>
      </c>
      <c r="E10" s="38">
        <v>546.21052145957947</v>
      </c>
      <c r="F10" s="591">
        <v>9.4340786337852478E-2</v>
      </c>
      <c r="G10" s="253">
        <v>1418</v>
      </c>
      <c r="H10" s="182">
        <v>0.10100000000000001</v>
      </c>
    </row>
    <row r="11" spans="1:8" x14ac:dyDescent="0.2">
      <c r="C11" s="6" t="s">
        <v>70</v>
      </c>
      <c r="D11" s="7">
        <v>2023</v>
      </c>
      <c r="E11" s="38">
        <v>7009.6156458854684</v>
      </c>
      <c r="F11" s="591">
        <v>0.331544429063797</v>
      </c>
      <c r="G11" s="253">
        <v>5121</v>
      </c>
      <c r="H11" s="182"/>
    </row>
    <row r="12" spans="1:8" x14ac:dyDescent="0.2">
      <c r="C12" s="6" t="s">
        <v>70</v>
      </c>
      <c r="D12" s="7">
        <v>2024</v>
      </c>
      <c r="E12" s="38">
        <v>7275.3942949771881</v>
      </c>
      <c r="F12" s="591">
        <v>0.34293723106384277</v>
      </c>
      <c r="G12" s="253">
        <v>4943</v>
      </c>
      <c r="H12" s="182">
        <v>0.23200000000000001</v>
      </c>
    </row>
    <row r="14" spans="1:8" x14ac:dyDescent="0.2">
      <c r="C14" s="78" t="s">
        <v>349</v>
      </c>
    </row>
    <row r="15" spans="1:8" x14ac:dyDescent="0.2">
      <c r="C15" s="78" t="s">
        <v>93</v>
      </c>
    </row>
    <row r="17" spans="2:8" x14ac:dyDescent="0.2">
      <c r="C17" s="327" t="s">
        <v>75</v>
      </c>
      <c r="H17" s="31"/>
    </row>
    <row r="18" spans="2:8" ht="15" x14ac:dyDescent="0.2">
      <c r="B18" s="259"/>
      <c r="C18" s="2" t="s">
        <v>388</v>
      </c>
    </row>
    <row r="19" spans="2:8" x14ac:dyDescent="0.2">
      <c r="C19" s="327" t="s">
        <v>441</v>
      </c>
    </row>
    <row r="20" spans="2:8" x14ac:dyDescent="0.2">
      <c r="C20" s="327" t="s">
        <v>443</v>
      </c>
      <c r="F20" s="31"/>
      <c r="G20" s="76"/>
      <c r="H20" s="154"/>
    </row>
    <row r="22" spans="2:8" x14ac:dyDescent="0.2">
      <c r="C22" s="155"/>
    </row>
    <row r="23" spans="2:8" x14ac:dyDescent="0.2">
      <c r="C23" s="155"/>
    </row>
    <row r="24" spans="2:8" x14ac:dyDescent="0.2">
      <c r="C24" s="155"/>
    </row>
  </sheetData>
  <conditionalFormatting sqref="B18">
    <cfRule type="cellIs" dxfId="110" priority="12" operator="equal">
      <formula>"Err"</formula>
    </cfRule>
    <cfRule type="cellIs" dxfId="109" priority="13" operator="equal">
      <formula>"OK"</formula>
    </cfRule>
  </conditionalFormatting>
  <conditionalFormatting sqref="H7:H12">
    <cfRule type="cellIs" dxfId="108" priority="1" operator="between">
      <formula>0</formula>
      <formula>0.05</formula>
    </cfRule>
  </conditionalFormatting>
  <hyperlinks>
    <hyperlink ref="A1" location="Contents!A1" display="Contents"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506E6-8E95-4289-82FC-7CC51C89DA86}">
  <sheetPr codeName="Sheet8"/>
  <dimension ref="A1:P34"/>
  <sheetViews>
    <sheetView showGridLines="0" workbookViewId="0"/>
  </sheetViews>
  <sheetFormatPr defaultColWidth="9.140625" defaultRowHeight="12.75" x14ac:dyDescent="0.2"/>
  <cols>
    <col min="1" max="2" width="9.140625" style="46"/>
    <col min="3" max="3" width="28.28515625" style="46" customWidth="1"/>
    <col min="4" max="4" width="12.85546875" style="108" customWidth="1"/>
    <col min="5" max="5" width="9" style="46" customWidth="1"/>
    <col min="6" max="13" width="9" style="70" customWidth="1"/>
    <col min="14" max="14" width="14.7109375" style="46" customWidth="1"/>
    <col min="15" max="15" width="14.7109375" style="108" customWidth="1"/>
    <col min="16" max="16" width="14.7109375" style="46" customWidth="1"/>
    <col min="17" max="16384" width="9.140625" style="46"/>
  </cols>
  <sheetData>
    <row r="1" spans="1:16" x14ac:dyDescent="0.2">
      <c r="A1" s="86" t="s">
        <v>66</v>
      </c>
      <c r="B1" s="72"/>
      <c r="C1" s="72"/>
      <c r="E1" s="72"/>
      <c r="F1" s="72"/>
      <c r="G1" s="72"/>
      <c r="H1" s="72"/>
      <c r="I1" s="72"/>
      <c r="J1" s="72"/>
      <c r="K1" s="72"/>
      <c r="L1" s="72"/>
      <c r="M1" s="72"/>
      <c r="N1" s="72"/>
      <c r="P1" s="72"/>
    </row>
    <row r="2" spans="1:16" x14ac:dyDescent="0.2">
      <c r="A2" s="72"/>
      <c r="B2" s="87" t="s">
        <v>466</v>
      </c>
      <c r="C2" s="72"/>
      <c r="E2" s="72"/>
      <c r="F2" s="72"/>
      <c r="G2" s="72"/>
      <c r="H2" s="72"/>
      <c r="I2" s="72"/>
      <c r="J2" s="72"/>
      <c r="K2" s="72"/>
      <c r="L2" s="72"/>
      <c r="M2" s="72"/>
      <c r="N2" s="72"/>
      <c r="P2" s="72"/>
    </row>
    <row r="3" spans="1:16" x14ac:dyDescent="0.2">
      <c r="A3" s="72"/>
      <c r="B3" s="72" t="s">
        <v>67</v>
      </c>
      <c r="C3" s="72"/>
      <c r="E3" s="72"/>
      <c r="F3" s="72"/>
      <c r="G3" s="72"/>
      <c r="H3" s="72"/>
      <c r="I3" s="72"/>
      <c r="J3" s="72"/>
      <c r="K3" s="72"/>
      <c r="L3" s="72"/>
      <c r="M3" s="72"/>
      <c r="N3" s="72"/>
      <c r="P3" s="72"/>
    </row>
    <row r="4" spans="1:16" x14ac:dyDescent="0.2">
      <c r="C4" s="237"/>
      <c r="E4" s="737" t="s">
        <v>446</v>
      </c>
      <c r="F4" s="737"/>
      <c r="G4" s="737"/>
      <c r="H4" s="737"/>
      <c r="I4" s="737"/>
      <c r="J4" s="737"/>
      <c r="K4" s="737"/>
      <c r="L4" s="737"/>
      <c r="M4" s="737"/>
    </row>
    <row r="5" spans="1:16" ht="25.5" x14ac:dyDescent="0.2">
      <c r="A5" s="72"/>
      <c r="B5" s="72"/>
      <c r="C5" s="72"/>
      <c r="D5" s="110" t="s">
        <v>98</v>
      </c>
      <c r="E5" s="24">
        <v>2</v>
      </c>
      <c r="F5" s="10">
        <v>3</v>
      </c>
      <c r="G5" s="10">
        <v>4</v>
      </c>
      <c r="H5" s="10">
        <v>5</v>
      </c>
      <c r="I5" s="10" t="s">
        <v>100</v>
      </c>
      <c r="J5" s="10" t="s">
        <v>101</v>
      </c>
      <c r="K5" s="10" t="s">
        <v>102</v>
      </c>
      <c r="L5" s="10" t="s">
        <v>103</v>
      </c>
      <c r="M5" s="13" t="s">
        <v>104</v>
      </c>
      <c r="N5" s="11" t="s">
        <v>444</v>
      </c>
      <c r="O5" s="14" t="s">
        <v>445</v>
      </c>
      <c r="P5" s="24" t="s">
        <v>74</v>
      </c>
    </row>
    <row r="6" spans="1:16" s="108" customFormat="1" x14ac:dyDescent="0.2">
      <c r="C6" s="6" t="s">
        <v>95</v>
      </c>
      <c r="D6" s="111">
        <v>2023</v>
      </c>
      <c r="E6" s="350">
        <v>0.19615611433982849</v>
      </c>
      <c r="F6" s="350">
        <v>0.1260429173707962</v>
      </c>
      <c r="G6" s="350">
        <v>8.9934729039669037E-2</v>
      </c>
      <c r="H6" s="350">
        <v>6.5234541893005371E-2</v>
      </c>
      <c r="I6" s="350">
        <v>0.13550512492656711</v>
      </c>
      <c r="J6" s="350">
        <v>5.8343797922134399E-2</v>
      </c>
      <c r="K6" s="350">
        <v>8.2897968590259552E-2</v>
      </c>
      <c r="L6" s="350">
        <v>7.1074090898036957E-2</v>
      </c>
      <c r="M6" s="350">
        <v>0.17481070756912229</v>
      </c>
      <c r="N6" s="96">
        <v>64.877670288085938</v>
      </c>
      <c r="O6" s="38">
        <v>6</v>
      </c>
      <c r="P6" s="38">
        <v>1440</v>
      </c>
    </row>
    <row r="7" spans="1:16" s="108" customFormat="1" x14ac:dyDescent="0.2">
      <c r="C7" s="6" t="s">
        <v>95</v>
      </c>
      <c r="D7" s="110">
        <v>2024</v>
      </c>
      <c r="E7" s="350">
        <v>0.1976156681776047</v>
      </c>
      <c r="F7" s="350">
        <v>0.12716315686702731</v>
      </c>
      <c r="G7" s="350">
        <v>7.8651711344718933E-2</v>
      </c>
      <c r="H7" s="350">
        <v>5.9742812067270279E-2</v>
      </c>
      <c r="I7" s="350">
        <v>0.14071051776409149</v>
      </c>
      <c r="J7" s="350">
        <v>6.7928113043308258E-2</v>
      </c>
      <c r="K7" s="350">
        <v>8.7906800210475922E-2</v>
      </c>
      <c r="L7" s="350">
        <v>6.4726546406745911E-2</v>
      </c>
      <c r="M7" s="350">
        <v>0.17555466294288641</v>
      </c>
      <c r="N7" s="38">
        <v>59.248817443847663</v>
      </c>
      <c r="O7" s="38">
        <v>6</v>
      </c>
      <c r="P7" s="38">
        <v>1488</v>
      </c>
    </row>
    <row r="8" spans="1:16" s="108" customFormat="1" x14ac:dyDescent="0.2">
      <c r="C8" s="6" t="s">
        <v>96</v>
      </c>
      <c r="D8" s="110">
        <v>2023</v>
      </c>
      <c r="E8" s="350">
        <v>0.2347747981548309</v>
      </c>
      <c r="F8" s="350">
        <v>0.18010042607784271</v>
      </c>
      <c r="G8" s="350">
        <v>3.8178496062755578E-2</v>
      </c>
      <c r="H8" s="350">
        <v>3.5972706973552697E-2</v>
      </c>
      <c r="I8" s="350">
        <v>0.16064366698265081</v>
      </c>
      <c r="J8" s="350">
        <v>9.6115313470363617E-2</v>
      </c>
      <c r="K8" s="350">
        <v>0.14630493521690369</v>
      </c>
      <c r="L8" s="350">
        <v>0.1079096496105194</v>
      </c>
      <c r="M8" s="350">
        <v>0</v>
      </c>
      <c r="N8" s="38">
        <v>16.941511154174801</v>
      </c>
      <c r="O8" s="38">
        <v>6</v>
      </c>
      <c r="P8" s="38">
        <v>152</v>
      </c>
    </row>
    <row r="9" spans="1:16" s="108" customFormat="1" x14ac:dyDescent="0.2">
      <c r="C9" s="6" t="s">
        <v>96</v>
      </c>
      <c r="D9" s="110">
        <v>2024</v>
      </c>
      <c r="E9" s="350">
        <v>0.14881359040737149</v>
      </c>
      <c r="F9" s="350">
        <v>0.1923419535160065</v>
      </c>
      <c r="G9" s="350">
        <v>6.6807426512241364E-2</v>
      </c>
      <c r="H9" s="350">
        <v>0.11031898856163019</v>
      </c>
      <c r="I9" s="350">
        <v>0.15186673402786249</v>
      </c>
      <c r="J9" s="350">
        <v>7.622731477022171E-2</v>
      </c>
      <c r="K9" s="350">
        <v>0.23276813328266141</v>
      </c>
      <c r="L9" s="350">
        <v>2.08558589220047E-2</v>
      </c>
      <c r="M9" s="350">
        <v>0</v>
      </c>
      <c r="N9" s="38">
        <v>14.00642681121826</v>
      </c>
      <c r="O9" s="38">
        <v>5</v>
      </c>
      <c r="P9" s="38">
        <v>131</v>
      </c>
    </row>
    <row r="10" spans="1:16" s="108" customFormat="1" x14ac:dyDescent="0.2">
      <c r="C10" s="6" t="s">
        <v>70</v>
      </c>
      <c r="D10" s="110">
        <v>2023</v>
      </c>
      <c r="E10" s="350">
        <v>0.19857306778430939</v>
      </c>
      <c r="F10" s="350">
        <v>0.12854981422424319</v>
      </c>
      <c r="G10" s="350">
        <v>8.4815822541713715E-2</v>
      </c>
      <c r="H10" s="350">
        <v>6.3783168792724609E-2</v>
      </c>
      <c r="I10" s="350">
        <v>0.13998070359230039</v>
      </c>
      <c r="J10" s="350">
        <v>6.1266154050827033E-2</v>
      </c>
      <c r="K10" s="350">
        <v>9.3628816306591034E-2</v>
      </c>
      <c r="L10" s="350">
        <v>7.3959179222583771E-2</v>
      </c>
      <c r="M10" s="350">
        <v>0.1554432809352875</v>
      </c>
      <c r="N10" s="38">
        <v>59.682685852050781</v>
      </c>
      <c r="O10" s="38">
        <v>6</v>
      </c>
      <c r="P10" s="38">
        <v>1642</v>
      </c>
    </row>
    <row r="11" spans="1:16" s="108" customFormat="1" x14ac:dyDescent="0.2">
      <c r="C11" s="6" t="s">
        <v>70</v>
      </c>
      <c r="D11" s="110">
        <v>2024</v>
      </c>
      <c r="E11" s="350">
        <v>0.19259323179721829</v>
      </c>
      <c r="F11" s="350">
        <v>0.13296884298324579</v>
      </c>
      <c r="G11" s="350">
        <v>7.9970568418502808E-2</v>
      </c>
      <c r="H11" s="350">
        <v>6.8074338138103485E-2</v>
      </c>
      <c r="I11" s="350">
        <v>0.13888368010520941</v>
      </c>
      <c r="J11" s="350">
        <v>7.0419982075691223E-2</v>
      </c>
      <c r="K11" s="350">
        <v>9.979335218667984E-2</v>
      </c>
      <c r="L11" s="350">
        <v>6.0342546552419662E-2</v>
      </c>
      <c r="M11" s="350">
        <v>0.15695345401763919</v>
      </c>
      <c r="N11" s="38">
        <v>54.441097259521477</v>
      </c>
      <c r="O11" s="38">
        <v>6</v>
      </c>
      <c r="P11" s="38">
        <v>1674</v>
      </c>
    </row>
    <row r="12" spans="1:16" s="171" customFormat="1" x14ac:dyDescent="0.2">
      <c r="D12" s="160"/>
      <c r="E12" s="172"/>
      <c r="F12" s="172"/>
      <c r="G12" s="172"/>
      <c r="H12" s="172"/>
      <c r="I12" s="172"/>
      <c r="J12" s="172"/>
      <c r="K12" s="172"/>
      <c r="L12" s="172"/>
      <c r="M12" s="172"/>
      <c r="N12" s="169"/>
      <c r="O12" s="169"/>
      <c r="P12" s="169"/>
    </row>
    <row r="13" spans="1:16" x14ac:dyDescent="0.2">
      <c r="A13" s="72"/>
      <c r="B13" s="72"/>
      <c r="D13" s="107"/>
      <c r="E13" s="31"/>
      <c r="F13" s="31"/>
      <c r="G13" s="31"/>
      <c r="H13" s="31"/>
      <c r="I13" s="31"/>
      <c r="J13" s="31"/>
      <c r="K13" s="31"/>
      <c r="L13" s="31"/>
      <c r="M13" s="31"/>
      <c r="N13" s="76"/>
    </row>
    <row r="14" spans="1:16" ht="12.75" customHeight="1" x14ac:dyDescent="0.2">
      <c r="A14" s="72"/>
      <c r="B14" s="72"/>
      <c r="D14" s="78"/>
      <c r="E14" s="736" t="s">
        <v>313</v>
      </c>
      <c r="F14" s="736"/>
      <c r="G14" s="736"/>
      <c r="H14" s="736"/>
      <c r="I14" s="736"/>
      <c r="J14" s="736"/>
      <c r="K14" s="736"/>
      <c r="L14" s="736"/>
      <c r="M14" s="736"/>
      <c r="N14" s="736"/>
    </row>
    <row r="15" spans="1:16" s="600" customFormat="1" ht="12.75" customHeight="1" x14ac:dyDescent="0.2">
      <c r="D15" s="78"/>
      <c r="E15" s="738" t="s">
        <v>446</v>
      </c>
      <c r="F15" s="738"/>
      <c r="G15" s="738"/>
      <c r="H15" s="738"/>
      <c r="I15" s="738"/>
      <c r="J15" s="738"/>
      <c r="K15" s="738"/>
      <c r="L15" s="738"/>
      <c r="M15" s="738"/>
      <c r="N15" s="626"/>
    </row>
    <row r="16" spans="1:16" ht="25.5" x14ac:dyDescent="0.2">
      <c r="A16" s="72"/>
      <c r="B16" s="72"/>
      <c r="D16" s="56" t="s">
        <v>98</v>
      </c>
      <c r="E16" s="24">
        <v>2</v>
      </c>
      <c r="F16" s="10">
        <v>3</v>
      </c>
      <c r="G16" s="10">
        <v>4</v>
      </c>
      <c r="H16" s="10">
        <v>5</v>
      </c>
      <c r="I16" s="10" t="s">
        <v>100</v>
      </c>
      <c r="J16" s="10" t="s">
        <v>101</v>
      </c>
      <c r="K16" s="10" t="s">
        <v>102</v>
      </c>
      <c r="L16" s="10" t="s">
        <v>103</v>
      </c>
      <c r="M16" s="13" t="s">
        <v>104</v>
      </c>
      <c r="N16" s="10" t="s">
        <v>444</v>
      </c>
      <c r="O16" s="255"/>
    </row>
    <row r="17" spans="2:14" s="255" customFormat="1" x14ac:dyDescent="0.2">
      <c r="C17" s="6" t="s">
        <v>95</v>
      </c>
      <c r="D17" s="35" t="s">
        <v>304</v>
      </c>
      <c r="E17" s="251">
        <v>0.92300000000000004</v>
      </c>
      <c r="F17" s="251">
        <v>0.92800000000000005</v>
      </c>
      <c r="G17" s="251">
        <v>0.27800000000000002</v>
      </c>
      <c r="H17" s="251">
        <v>0.54</v>
      </c>
      <c r="I17" s="251">
        <v>0.68600000000000005</v>
      </c>
      <c r="J17" s="251">
        <v>0.29099999999999998</v>
      </c>
      <c r="K17" s="251">
        <v>0.629</v>
      </c>
      <c r="L17" s="251">
        <v>0.49</v>
      </c>
      <c r="M17" s="251">
        <v>0.95800000000000007</v>
      </c>
      <c r="N17" s="126">
        <v>0.192</v>
      </c>
    </row>
    <row r="18" spans="2:14" s="255" customFormat="1" x14ac:dyDescent="0.2">
      <c r="C18" s="72" t="s">
        <v>96</v>
      </c>
      <c r="D18" s="351" t="s">
        <v>304</v>
      </c>
      <c r="E18" s="251">
        <v>6.5000000000000002E-2</v>
      </c>
      <c r="F18" s="251">
        <v>0.79700000000000004</v>
      </c>
      <c r="G18" s="251">
        <v>0.28299999999999997</v>
      </c>
      <c r="H18" s="251">
        <v>1.7000000000000001E-2</v>
      </c>
      <c r="I18" s="251">
        <v>0.83799999999999997</v>
      </c>
      <c r="J18" s="251">
        <v>0.55900000000000005</v>
      </c>
      <c r="K18" s="251">
        <v>7.6999999999999999E-2</v>
      </c>
      <c r="L18" s="251">
        <v>2E-3</v>
      </c>
      <c r="M18" s="251"/>
      <c r="N18" s="126">
        <v>0.2</v>
      </c>
    </row>
    <row r="19" spans="2:14" s="255" customFormat="1" x14ac:dyDescent="0.2">
      <c r="C19" s="72" t="s">
        <v>70</v>
      </c>
      <c r="D19" s="351" t="s">
        <v>304</v>
      </c>
      <c r="E19" s="251">
        <v>0.67200000000000004</v>
      </c>
      <c r="F19" s="251">
        <v>0.70899999999999996</v>
      </c>
      <c r="G19" s="251">
        <v>0.61599999999999999</v>
      </c>
      <c r="H19" s="251">
        <v>0.61799999999999999</v>
      </c>
      <c r="I19" s="251">
        <v>0.92800000000000005</v>
      </c>
      <c r="J19" s="251">
        <v>0.29299999999999998</v>
      </c>
      <c r="K19" s="251">
        <v>0.55300000000000005</v>
      </c>
      <c r="L19" s="251">
        <v>0.113</v>
      </c>
      <c r="M19" s="568">
        <v>0.90600000000000003</v>
      </c>
      <c r="N19" s="126">
        <v>0.17599999999999999</v>
      </c>
    </row>
    <row r="23" spans="2:14" x14ac:dyDescent="0.2">
      <c r="C23" s="78" t="s">
        <v>106</v>
      </c>
    </row>
    <row r="24" spans="2:14" x14ac:dyDescent="0.2">
      <c r="C24" s="78" t="s">
        <v>506</v>
      </c>
    </row>
    <row r="26" spans="2:14" s="255" customFormat="1" x14ac:dyDescent="0.2">
      <c r="B26" s="46"/>
      <c r="C26" s="327" t="s">
        <v>75</v>
      </c>
    </row>
    <row r="27" spans="2:14" ht="15" x14ac:dyDescent="0.2">
      <c r="B27" s="259"/>
      <c r="C27" s="2" t="s">
        <v>388</v>
      </c>
    </row>
    <row r="28" spans="2:14" x14ac:dyDescent="0.2">
      <c r="C28" s="2" t="s">
        <v>406</v>
      </c>
    </row>
    <row r="29" spans="2:14" x14ac:dyDescent="0.2">
      <c r="C29" s="2" t="s">
        <v>407</v>
      </c>
      <c r="M29" s="261"/>
    </row>
    <row r="30" spans="2:14" x14ac:dyDescent="0.2">
      <c r="C30" s="2" t="s">
        <v>447</v>
      </c>
    </row>
    <row r="31" spans="2:14" x14ac:dyDescent="0.2">
      <c r="C31" s="2" t="s">
        <v>668</v>
      </c>
    </row>
    <row r="32" spans="2:14" x14ac:dyDescent="0.2">
      <c r="C32" s="2" t="s">
        <v>409</v>
      </c>
    </row>
    <row r="33" spans="3:3" x14ac:dyDescent="0.2">
      <c r="C33" s="46" t="s">
        <v>408</v>
      </c>
    </row>
    <row r="34" spans="3:3" x14ac:dyDescent="0.2">
      <c r="C34" s="46" t="s">
        <v>410</v>
      </c>
    </row>
  </sheetData>
  <mergeCells count="3">
    <mergeCell ref="E14:N14"/>
    <mergeCell ref="E4:M4"/>
    <mergeCell ref="E15:M15"/>
  </mergeCells>
  <phoneticPr fontId="40" type="noConversion"/>
  <conditionalFormatting sqref="B27">
    <cfRule type="cellIs" dxfId="107" priority="1" operator="equal">
      <formula>"Err"</formula>
    </cfRule>
    <cfRule type="cellIs" dxfId="106" priority="2" operator="equal">
      <formula>"OK"</formula>
    </cfRule>
  </conditionalFormatting>
  <conditionalFormatting sqref="E17:N19">
    <cfRule type="cellIs" dxfId="105" priority="12" operator="between">
      <formula>0</formula>
      <formula>0.05</formula>
    </cfRule>
  </conditionalFormatting>
  <hyperlinks>
    <hyperlink ref="A1" location="Contents!A1" display="Contents"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ED7F6-C7D2-48A8-AD4F-2990D6EAF48C}">
  <sheetPr codeName="Sheet9"/>
  <dimension ref="A1:N22"/>
  <sheetViews>
    <sheetView showGridLines="0" workbookViewId="0"/>
  </sheetViews>
  <sheetFormatPr defaultColWidth="9.140625" defaultRowHeight="12.75" x14ac:dyDescent="0.2"/>
  <cols>
    <col min="1" max="2" width="9.140625" style="47"/>
    <col min="3" max="3" width="32.42578125" style="47" bestFit="1" customWidth="1"/>
    <col min="4" max="4" width="14.7109375" style="47" customWidth="1"/>
    <col min="5" max="5" width="14.7109375" style="600" customWidth="1"/>
    <col min="6" max="6" width="14.7109375" style="47" customWidth="1"/>
    <col min="7" max="7" width="14.7109375" style="600" customWidth="1"/>
    <col min="8" max="8" width="14.7109375" style="47" customWidth="1"/>
    <col min="9" max="10" width="9.140625" style="47"/>
    <col min="11" max="14" width="9.140625" style="255"/>
    <col min="15" max="16384" width="9.140625" style="47"/>
  </cols>
  <sheetData>
    <row r="1" spans="1:14" x14ac:dyDescent="0.2">
      <c r="A1" s="86" t="s">
        <v>66</v>
      </c>
      <c r="B1" s="72"/>
      <c r="C1" s="72"/>
      <c r="D1" s="72"/>
      <c r="F1" s="72"/>
      <c r="H1" s="72"/>
      <c r="I1" s="72"/>
      <c r="J1" s="72"/>
    </row>
    <row r="2" spans="1:14" x14ac:dyDescent="0.2">
      <c r="A2" s="72"/>
      <c r="B2" s="87" t="s">
        <v>471</v>
      </c>
      <c r="C2" s="72"/>
      <c r="D2" s="72"/>
      <c r="F2" s="72"/>
      <c r="H2" s="72"/>
      <c r="I2" s="72"/>
      <c r="J2" s="72"/>
    </row>
    <row r="3" spans="1:14" x14ac:dyDescent="0.2">
      <c r="A3" s="72"/>
      <c r="B3" s="72" t="s">
        <v>67</v>
      </c>
      <c r="C3" s="72"/>
      <c r="D3" s="72"/>
      <c r="F3" s="72"/>
      <c r="H3" s="72"/>
      <c r="I3" s="72"/>
      <c r="J3" s="72"/>
    </row>
    <row r="4" spans="1:14" x14ac:dyDescent="0.2">
      <c r="A4" s="72"/>
      <c r="B4" s="72"/>
      <c r="C4" s="72"/>
      <c r="D4" s="72"/>
      <c r="F4" s="72"/>
      <c r="H4" s="72"/>
      <c r="I4" s="72"/>
      <c r="J4" s="72"/>
      <c r="K4" s="329"/>
    </row>
    <row r="5" spans="1:14" ht="12.75" customHeight="1" x14ac:dyDescent="0.2">
      <c r="A5" s="72"/>
      <c r="B5" s="72"/>
      <c r="C5" s="235"/>
      <c r="D5" s="739" t="s">
        <v>472</v>
      </c>
      <c r="E5" s="740"/>
      <c r="F5" s="739" t="s">
        <v>107</v>
      </c>
      <c r="G5" s="738"/>
      <c r="H5" s="21"/>
      <c r="I5" s="72"/>
      <c r="J5" s="72"/>
    </row>
    <row r="6" spans="1:14" x14ac:dyDescent="0.2">
      <c r="A6" s="72"/>
      <c r="B6" s="72"/>
      <c r="C6" s="5"/>
      <c r="D6" s="14" t="s">
        <v>473</v>
      </c>
      <c r="E6" s="13" t="s">
        <v>99</v>
      </c>
      <c r="F6" s="14" t="s">
        <v>473</v>
      </c>
      <c r="G6" s="13" t="s">
        <v>99</v>
      </c>
      <c r="H6" s="30" t="s">
        <v>74</v>
      </c>
      <c r="I6" s="72"/>
      <c r="J6" s="72"/>
    </row>
    <row r="7" spans="1:14" ht="15" x14ac:dyDescent="0.2">
      <c r="A7" s="72"/>
      <c r="B7" s="72"/>
      <c r="C7" s="72" t="s">
        <v>266</v>
      </c>
      <c r="D7" s="96">
        <v>8802.4609131813049</v>
      </c>
      <c r="E7" s="694">
        <v>0.94246029853820801</v>
      </c>
      <c r="F7" s="67">
        <v>524.21101188659668</v>
      </c>
      <c r="G7" s="696">
        <v>5.6126128882169717E-2</v>
      </c>
      <c r="H7" s="96">
        <v>1583</v>
      </c>
      <c r="I7" s="93"/>
      <c r="J7" s="76"/>
      <c r="K7" s="259"/>
      <c r="L7" s="259"/>
      <c r="M7" s="259"/>
      <c r="N7" s="259"/>
    </row>
    <row r="8" spans="1:14" ht="15" x14ac:dyDescent="0.2">
      <c r="A8" s="72"/>
      <c r="B8" s="72"/>
      <c r="C8" s="72" t="s">
        <v>94</v>
      </c>
      <c r="D8" s="38">
        <v>325.20622897148132</v>
      </c>
      <c r="E8" s="695">
        <v>0.85906493663787842</v>
      </c>
      <c r="F8" s="348">
        <v>53.352140426635742</v>
      </c>
      <c r="G8" s="697">
        <v>0.14093504846096039</v>
      </c>
      <c r="H8" s="38">
        <v>93</v>
      </c>
      <c r="I8" s="93"/>
      <c r="J8" s="76"/>
      <c r="K8" s="259"/>
      <c r="L8" s="259"/>
      <c r="M8" s="259"/>
      <c r="N8" s="259"/>
    </row>
    <row r="9" spans="1:14" ht="15" x14ac:dyDescent="0.2">
      <c r="A9" s="72"/>
      <c r="B9" s="72"/>
      <c r="C9" s="72" t="s">
        <v>68</v>
      </c>
      <c r="D9" s="38">
        <v>9127.6671421527863</v>
      </c>
      <c r="E9" s="695">
        <v>0.93921178579330444</v>
      </c>
      <c r="F9" s="348">
        <v>577.56315231323242</v>
      </c>
      <c r="G9" s="697">
        <v>5.9429656714200967E-2</v>
      </c>
      <c r="H9" s="38">
        <v>1676</v>
      </c>
      <c r="I9" s="93"/>
      <c r="J9" s="76"/>
      <c r="K9" s="259"/>
      <c r="L9" s="259"/>
      <c r="M9" s="259"/>
      <c r="N9" s="259"/>
    </row>
    <row r="10" spans="1:14" ht="15" x14ac:dyDescent="0.2">
      <c r="A10" s="72"/>
      <c r="B10" s="72"/>
      <c r="C10" s="72" t="s">
        <v>95</v>
      </c>
      <c r="D10" s="38">
        <v>2627.782722473145</v>
      </c>
      <c r="E10" s="695">
        <v>0.1824406236410141</v>
      </c>
      <c r="F10" s="348">
        <v>11707.608711004261</v>
      </c>
      <c r="G10" s="697">
        <v>0.81283104419708252</v>
      </c>
      <c r="H10" s="38">
        <v>3284</v>
      </c>
      <c r="I10" s="93"/>
      <c r="J10" s="76"/>
      <c r="K10" s="259"/>
    </row>
    <row r="11" spans="1:14" ht="15" x14ac:dyDescent="0.2">
      <c r="A11" s="72"/>
      <c r="B11" s="72"/>
      <c r="C11" s="72" t="s">
        <v>96</v>
      </c>
      <c r="D11" s="38">
        <v>4196.9123167991638</v>
      </c>
      <c r="E11" s="695">
        <v>0.72446584701538086</v>
      </c>
      <c r="F11" s="348">
        <v>1592.023601531982</v>
      </c>
      <c r="G11" s="697">
        <v>0.27481314539909357</v>
      </c>
      <c r="H11" s="38">
        <v>1419</v>
      </c>
      <c r="I11" s="93"/>
      <c r="J11" s="76"/>
      <c r="K11" s="259"/>
    </row>
    <row r="12" spans="1:14" ht="15" x14ac:dyDescent="0.2">
      <c r="A12" s="72"/>
      <c r="B12" s="72"/>
      <c r="C12" s="72" t="s">
        <v>70</v>
      </c>
      <c r="D12" s="38">
        <v>7228.476710319519</v>
      </c>
      <c r="E12" s="695">
        <v>0.34014716744422913</v>
      </c>
      <c r="F12" s="348">
        <v>13950.270104885099</v>
      </c>
      <c r="G12" s="697">
        <v>0.6564515233039856</v>
      </c>
      <c r="H12" s="38">
        <v>4951</v>
      </c>
      <c r="I12" s="93"/>
      <c r="J12" s="76"/>
      <c r="K12" s="259"/>
    </row>
    <row r="13" spans="1:14" ht="15" x14ac:dyDescent="0.2">
      <c r="A13" s="72"/>
      <c r="B13" s="72"/>
      <c r="C13" s="72" t="s">
        <v>108</v>
      </c>
      <c r="D13" s="38">
        <v>2517.275063514709</v>
      </c>
      <c r="E13" s="695">
        <v>0.107909083366394</v>
      </c>
      <c r="F13" s="348">
        <v>20713.945524215698</v>
      </c>
      <c r="G13" s="697">
        <v>0.88795334100723267</v>
      </c>
      <c r="H13" s="38">
        <v>1273</v>
      </c>
      <c r="I13" s="93"/>
      <c r="J13" s="76"/>
      <c r="K13" s="259"/>
    </row>
    <row r="14" spans="1:14" ht="15" x14ac:dyDescent="0.2">
      <c r="A14" s="72"/>
      <c r="B14" s="72"/>
      <c r="C14" s="72" t="s">
        <v>282</v>
      </c>
      <c r="D14" s="38">
        <v>18873.418915987011</v>
      </c>
      <c r="E14" s="695">
        <v>0.34759467840194702</v>
      </c>
      <c r="F14" s="348">
        <v>35241.778781414032</v>
      </c>
      <c r="G14" s="697">
        <v>0.64905333518981934</v>
      </c>
      <c r="H14" s="38">
        <v>7900</v>
      </c>
      <c r="I14" s="72"/>
      <c r="J14" s="72"/>
      <c r="K14" s="259"/>
    </row>
    <row r="15" spans="1:14" s="72" customFormat="1" x14ac:dyDescent="0.2">
      <c r="E15" s="600"/>
      <c r="G15" s="600"/>
      <c r="K15" s="255"/>
      <c r="L15" s="255"/>
      <c r="M15" s="255"/>
      <c r="N15" s="255"/>
    </row>
    <row r="16" spans="1:14" x14ac:dyDescent="0.2">
      <c r="D16" s="196"/>
      <c r="E16" s="693"/>
    </row>
    <row r="17" spans="3:4" x14ac:dyDescent="0.2">
      <c r="C17" s="78" t="s">
        <v>109</v>
      </c>
      <c r="D17" s="198"/>
    </row>
    <row r="18" spans="3:4" x14ac:dyDescent="0.2">
      <c r="C18" s="78" t="s">
        <v>110</v>
      </c>
    </row>
    <row r="19" spans="3:4" x14ac:dyDescent="0.2">
      <c r="C19" s="72"/>
    </row>
    <row r="20" spans="3:4" x14ac:dyDescent="0.2">
      <c r="C20" s="186" t="s">
        <v>75</v>
      </c>
    </row>
    <row r="21" spans="3:4" s="600" customFormat="1" x14ac:dyDescent="0.2">
      <c r="C21" s="2" t="s">
        <v>388</v>
      </c>
    </row>
    <row r="22" spans="3:4" x14ac:dyDescent="0.2">
      <c r="C22" s="255" t="s">
        <v>449</v>
      </c>
    </row>
  </sheetData>
  <mergeCells count="2">
    <mergeCell ref="D5:E5"/>
    <mergeCell ref="F5:G5"/>
  </mergeCells>
  <conditionalFormatting sqref="L7:N9 K7:K14">
    <cfRule type="cellIs" dxfId="104" priority="3" operator="equal">
      <formula>"Err"</formula>
    </cfRule>
    <cfRule type="cellIs" dxfId="103" priority="4" operator="equal">
      <formula>"OK"</formula>
    </cfRule>
  </conditionalFormatting>
  <hyperlinks>
    <hyperlink ref="A1" location="Contents!A1" display="Contents" xr:uid="{00000000-0004-0000-0800-000000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9DCF724A698748B6703ED91E993FF0" ma:contentTypeVersion="4" ma:contentTypeDescription="Create a new document." ma:contentTypeScope="" ma:versionID="0031cae320b96835314ca0f8323524ad">
  <xsd:schema xmlns:xsd="http://www.w3.org/2001/XMLSchema" xmlns:xs="http://www.w3.org/2001/XMLSchema" xmlns:p="http://schemas.microsoft.com/office/2006/metadata/properties" xmlns:ns2="e3313719-50f7-46ed-9bd7-097669d8ce83" targetNamespace="http://schemas.microsoft.com/office/2006/metadata/properties" ma:root="true" ma:fieldsID="6bf9e4d98c6306264143767ef3709bf8" ns2:_="">
    <xsd:import namespace="e3313719-50f7-46ed-9bd7-097669d8ce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13719-50f7-46ed-9bd7-097669d8ce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8ADAE2-2AE5-4A0D-9621-BC3EA2FD6E03}">
  <ds:schemaRefs>
    <ds:schemaRef ds:uri="http://schemas.microsoft.com/sharepoint/v3/contenttype/forms"/>
  </ds:schemaRefs>
</ds:datastoreItem>
</file>

<file path=customXml/itemProps2.xml><?xml version="1.0" encoding="utf-8"?>
<ds:datastoreItem xmlns:ds="http://schemas.openxmlformats.org/officeDocument/2006/customXml" ds:itemID="{54EE47F2-2563-4F7A-B7F3-81FBA2D2D0AB}">
  <ds:schemaRefs>
    <ds:schemaRef ds:uri="http://schemas.microsoft.com/office/infopath/2007/PartnerControls"/>
    <ds:schemaRef ds:uri="http://purl.org/dc/terms/"/>
    <ds:schemaRef ds:uri="e3313719-50f7-46ed-9bd7-097669d8ce83"/>
    <ds:schemaRef ds:uri="http://www.w3.org/XML/1998/namespace"/>
    <ds:schemaRef ds:uri="http://purl.org/dc/dcmitype/"/>
    <ds:schemaRef ds:uri="http://purl.org/dc/elements/1.1/"/>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653D6CBE-C66B-418F-8A59-CBD893584A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13719-50f7-46ed-9bd7-097669d8ce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67</vt:i4>
      </vt:variant>
    </vt:vector>
  </HeadingPairs>
  <TitlesOfParts>
    <vt:vector size="67" baseType="lpstr">
      <vt:lpstr>Contents</vt:lpstr>
      <vt:lpstr>Notes and definitions</vt:lpstr>
      <vt:lpstr>Table 1-1</vt:lpstr>
      <vt:lpstr>Table 1-2</vt:lpstr>
      <vt:lpstr>Table 1-3</vt:lpstr>
      <vt:lpstr>Table 1-4</vt:lpstr>
      <vt:lpstr>Table 1-5</vt:lpstr>
      <vt:lpstr>Table 1-6</vt:lpstr>
      <vt:lpstr>Table 1-7</vt:lpstr>
      <vt:lpstr>Table 1-8</vt:lpstr>
      <vt:lpstr>Table 1-9</vt:lpstr>
      <vt:lpstr>Table 2-1</vt:lpstr>
      <vt:lpstr>Table 2-1S</vt:lpstr>
      <vt:lpstr>Table 2-2</vt:lpstr>
      <vt:lpstr>Table 2-3</vt:lpstr>
      <vt:lpstr>Table 2-4A</vt:lpstr>
      <vt:lpstr>Table 2-4B</vt:lpstr>
      <vt:lpstr>Table 2-5</vt:lpstr>
      <vt:lpstr>Table 2-6</vt:lpstr>
      <vt:lpstr>Table 2-7</vt:lpstr>
      <vt:lpstr>Table 2-8</vt:lpstr>
      <vt:lpstr>Table 2-9</vt:lpstr>
      <vt:lpstr>Table 3-1</vt:lpstr>
      <vt:lpstr>Table 3-2</vt:lpstr>
      <vt:lpstr>Table 3-3</vt:lpstr>
      <vt:lpstr>Table 3-4</vt:lpstr>
      <vt:lpstr>Table 3-5</vt:lpstr>
      <vt:lpstr>Table 3-6</vt:lpstr>
      <vt:lpstr>Table 4-1</vt:lpstr>
      <vt:lpstr>Table 4-2</vt:lpstr>
      <vt:lpstr>Table 4-3</vt:lpstr>
      <vt:lpstr>Table 4-4</vt:lpstr>
      <vt:lpstr>Table 4-5</vt:lpstr>
      <vt:lpstr>Table 4-6</vt:lpstr>
      <vt:lpstr>Table 4-7</vt:lpstr>
      <vt:lpstr>Table 4-8</vt:lpstr>
      <vt:lpstr>Table 4-9</vt:lpstr>
      <vt:lpstr>Table 4-10</vt:lpstr>
      <vt:lpstr>Table 4-11</vt:lpstr>
      <vt:lpstr>Table 4-12</vt:lpstr>
      <vt:lpstr>Table 4-12S</vt:lpstr>
      <vt:lpstr>Table 4-13</vt:lpstr>
      <vt:lpstr>Table 4-14</vt:lpstr>
      <vt:lpstr>Table 4-15</vt:lpstr>
      <vt:lpstr>Table 4-16</vt:lpstr>
      <vt:lpstr>Table 5-1</vt:lpstr>
      <vt:lpstr>Table 5-2</vt:lpstr>
      <vt:lpstr>Table 5-3</vt:lpstr>
      <vt:lpstr>Table 5-4</vt:lpstr>
      <vt:lpstr>Table 6-1</vt:lpstr>
      <vt:lpstr>Table 6-2</vt:lpstr>
      <vt:lpstr>Table 6-3</vt:lpstr>
      <vt:lpstr>Table 7-1</vt:lpstr>
      <vt:lpstr>Table 7-2</vt:lpstr>
      <vt:lpstr>Table 7-3</vt:lpstr>
      <vt:lpstr>Table 7-4</vt:lpstr>
      <vt:lpstr>Table 7-5</vt:lpstr>
      <vt:lpstr>Table 7-6</vt:lpstr>
      <vt:lpstr>Table 7-7</vt:lpstr>
      <vt:lpstr>Table 7-8</vt:lpstr>
      <vt:lpstr>Table 8-1</vt:lpstr>
      <vt:lpstr>Table 8-2</vt:lpstr>
      <vt:lpstr>Table 8-3</vt:lpstr>
      <vt:lpstr>Table 8-4</vt:lpstr>
      <vt:lpstr>Table 8-5</vt:lpstr>
      <vt:lpstr>Table 8-6</vt:lpstr>
      <vt:lpstr>Table 8-7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Su-Min Lee</dc:creator>
  <cp:keywords/>
  <dc:description/>
  <cp:lastModifiedBy>CANLIN, John</cp:lastModifiedBy>
  <cp:revision/>
  <dcterms:created xsi:type="dcterms:W3CDTF">2022-07-29T09:09:44Z</dcterms:created>
  <dcterms:modified xsi:type="dcterms:W3CDTF">2024-12-17T11:35:27Z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0x010100FE9DCF724A698748B6703ED91E993FF0</vt:lpwstr>
  </property>
</Properties>
</file>