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howObjects="none" codeName="ThisWorkbook" defaultThemeVersion="166925"/>
  <mc:AlternateContent xmlns:mc="http://schemas.openxmlformats.org/markup-compatibility/2006">
    <mc:Choice Requires="x15">
      <x15ac:absPath xmlns:x15ac="http://schemas.microsoft.com/office/spreadsheetml/2010/11/ac" url="https://educationgovuk.sharepoint.com/sites/2025ProviderSurveypublication/Shared Documents/General/Final tables/"/>
    </mc:Choice>
  </mc:AlternateContent>
  <xr:revisionPtr revIDLastSave="0" documentId="8_{F2751410-AFB5-4501-9C29-91350FEF6CE7}" xr6:coauthVersionLast="47" xr6:coauthVersionMax="47" xr10:uidLastSave="{00000000-0000-0000-0000-000000000000}"/>
  <bookViews>
    <workbookView xWindow="-110" yWindow="-110" windowWidth="22780" windowHeight="14540" xr2:uid="{00000000-000D-0000-FFFF-FFFF00000000}"/>
  </bookViews>
  <sheets>
    <sheet name="Contents" sheetId="1" r:id="rId1"/>
    <sheet name="Notes and definitions" sheetId="184" r:id="rId2"/>
    <sheet name="Table 1-1" sheetId="18" r:id="rId3"/>
    <sheet name="Table 1-2" sheetId="168" r:id="rId4"/>
    <sheet name="Table 1-3" sheetId="170" r:id="rId5"/>
    <sheet name="Table 1-4" sheetId="119" r:id="rId6"/>
    <sheet name="Table 1-5" sheetId="121" r:id="rId7"/>
    <sheet name="Table 1-6" sheetId="123" r:id="rId8"/>
    <sheet name="Table 1-7" sheetId="124" r:id="rId9"/>
    <sheet name="Table 1-8" sheetId="130" r:id="rId10"/>
    <sheet name="Table 1-9" sheetId="133" r:id="rId11"/>
    <sheet name="Table 2-1" sheetId="52" r:id="rId12"/>
    <sheet name="Table 2-1S" sheetId="180" r:id="rId13"/>
    <sheet name="Table 2-2" sheetId="169" r:id="rId14"/>
    <sheet name="Table 2-3" sheetId="171" r:id="rId15"/>
    <sheet name="Table 2-4" sheetId="181" r:id="rId16"/>
    <sheet name="Table 2-5" sheetId="199" r:id="rId17"/>
    <sheet name="Table 2-6" sheetId="91" r:id="rId18"/>
    <sheet name="Table 2-7" sheetId="92" r:id="rId19"/>
    <sheet name="Table 2-8" sheetId="93" r:id="rId20"/>
    <sheet name="Table 2-9" sheetId="94" r:id="rId21"/>
    <sheet name="Table 2-10" sheetId="95" r:id="rId22"/>
    <sheet name="Table 3-1" sheetId="182" r:id="rId23"/>
    <sheet name="Table 3-2" sheetId="96" r:id="rId24"/>
    <sheet name="Table 3-3" sheetId="97" r:id="rId25"/>
    <sheet name="Table 3-4" sheetId="103" r:id="rId26"/>
    <sheet name="Table 3-5" sheetId="198" r:id="rId27"/>
    <sheet name="Table 3-6" sheetId="105" r:id="rId28"/>
    <sheet name="Table 3-7" sheetId="106" r:id="rId29"/>
    <sheet name="Table 3-8" sheetId="63" r:id="rId30"/>
    <sheet name="Table 3-9" sheetId="126" r:id="rId31"/>
    <sheet name="Table 3-10" sheetId="156" r:id="rId32"/>
    <sheet name="Table 3-11" sheetId="157" r:id="rId33"/>
    <sheet name="Table 3-12" sheetId="197" r:id="rId34"/>
    <sheet name="Table 3-12S" sheetId="183" r:id="rId35"/>
    <sheet name="Table 3-13" sheetId="98" r:id="rId36"/>
    <sheet name="Table 3-14" sheetId="99" r:id="rId37"/>
    <sheet name="Table 3-15" sheetId="100" r:id="rId38"/>
    <sheet name="Table 3-16" sheetId="187" r:id="rId39"/>
    <sheet name="Table 4-1" sheetId="107" r:id="rId40"/>
    <sheet name="Table 4-2" sheetId="108" r:id="rId41"/>
    <sheet name="Table 4-3" sheetId="109" r:id="rId42"/>
    <sheet name="Table 4-4" sheetId="143" r:id="rId43"/>
    <sheet name="Table 5-1" sheetId="111" r:id="rId44"/>
    <sheet name="Table 5-2" sheetId="102" r:id="rId45"/>
    <sheet name="Table 5-3" sheetId="179" r:id="rId46"/>
    <sheet name="Table 6-1" sheetId="200" r:id="rId47"/>
    <sheet name="Table 6-2" sheetId="201" r:id="rId48"/>
    <sheet name="Table 6-3" sheetId="135" r:id="rId49"/>
    <sheet name="Table 6-4" sheetId="189" r:id="rId50"/>
    <sheet name="Table 6-5" sheetId="137" r:id="rId51"/>
    <sheet name="Table 6-6" sheetId="190" r:id="rId52"/>
    <sheet name="Table 6-7" sheetId="139" r:id="rId53"/>
    <sheet name="Table 6-8" sheetId="191" r:id="rId54"/>
    <sheet name="Table 6-9" sheetId="141" r:id="rId55"/>
    <sheet name="Table 6-10" sheetId="142" r:id="rId56"/>
    <sheet name="Table 6-11" sheetId="115" r:id="rId57"/>
    <sheet name="Table 6-12" sheetId="163" r:id="rId58"/>
    <sheet name="Table 7-1" sheetId="116" r:id="rId59"/>
    <sheet name="Table 7-2" sheetId="117" r:id="rId60"/>
    <sheet name="Table 7-3" sheetId="147" r:id="rId61"/>
    <sheet name="Table 7-4" sheetId="148" r:id="rId62"/>
    <sheet name="Table 7-5" sheetId="150" r:id="rId63"/>
    <sheet name="Table 7-6" sheetId="175" r:id="rId64"/>
  </sheets>
  <definedNames>
    <definedName name="_xlnm._FilterDatabase" localSheetId="11" hidden="1">'Table 2-1'!$B$6:$I$26</definedName>
    <definedName name="_xlnm._FilterDatabase" localSheetId="33" hidden="1">'Table 3-12'!$E$5:$M$5</definedName>
    <definedName name="_xlnm._FilterDatabase" localSheetId="23" hidden="1">'Table 3-2'!$A$1:$I$16</definedName>
    <definedName name="_xlnm._FilterDatabase" localSheetId="24" hidden="1">'Table 3-3'!$C$5:$P$11</definedName>
    <definedName name="_xlnm._FilterDatabase" localSheetId="48" hidden="1">'Table 6-3'!$C$5:$H$50</definedName>
    <definedName name="_xlnm._FilterDatabase" localSheetId="50" hidden="1">'Table 6-5'!$C$5:$H$43</definedName>
    <definedName name="_xlnm._FilterDatabase" localSheetId="52" hidden="1">'Table 6-7'!$C$5:$H$43</definedName>
    <definedName name="_xlnm._FilterDatabase" localSheetId="53" hidden="1">'Table 6-8'!$D$5:$G$24</definedName>
    <definedName name="contents">#N/A</definedName>
    <definedName name="tabname">#N/A</definedName>
    <definedName name="tabno">#N/A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80" l="1"/>
  <c r="H9" i="180"/>
  <c r="H11" i="180" s="1"/>
  <c r="H8" i="180"/>
  <c r="H7" i="180"/>
  <c r="H6" i="180"/>
  <c r="L36" i="183" l="1"/>
  <c r="K36" i="183"/>
  <c r="J36" i="183"/>
  <c r="I36" i="183"/>
  <c r="H36" i="183"/>
  <c r="G36" i="183"/>
  <c r="F36" i="183"/>
  <c r="E36" i="183"/>
  <c r="L35" i="183"/>
  <c r="K35" i="183"/>
  <c r="J35" i="183"/>
  <c r="I35" i="183"/>
  <c r="H35" i="183"/>
  <c r="G35" i="183"/>
  <c r="F35" i="183"/>
  <c r="E35" i="183"/>
  <c r="L34" i="183"/>
  <c r="K34" i="183"/>
  <c r="J34" i="183"/>
  <c r="I34" i="183"/>
  <c r="H34" i="183"/>
  <c r="G34" i="183"/>
  <c r="F34" i="183"/>
  <c r="E34" i="183"/>
  <c r="L32" i="183"/>
  <c r="K32" i="183"/>
  <c r="J32" i="183"/>
  <c r="I32" i="183"/>
  <c r="H32" i="183"/>
  <c r="G32" i="183"/>
  <c r="F32" i="183"/>
  <c r="E32" i="183"/>
  <c r="L31" i="183"/>
  <c r="K31" i="183"/>
  <c r="J31" i="183"/>
  <c r="I31" i="183"/>
  <c r="H31" i="183"/>
  <c r="G31" i="183"/>
  <c r="F31" i="183"/>
  <c r="E31" i="183"/>
  <c r="L30" i="183"/>
  <c r="K30" i="183"/>
  <c r="J30" i="183"/>
  <c r="I30" i="183"/>
  <c r="H30" i="183"/>
  <c r="G30" i="183"/>
  <c r="F30" i="183"/>
  <c r="E30" i="183"/>
  <c r="L28" i="183"/>
  <c r="K28" i="183"/>
  <c r="J28" i="183"/>
  <c r="I28" i="183"/>
  <c r="H28" i="183"/>
  <c r="G28" i="183"/>
  <c r="F28" i="183"/>
  <c r="E28" i="183"/>
  <c r="L27" i="183"/>
  <c r="K27" i="183"/>
  <c r="J27" i="183"/>
  <c r="I27" i="183"/>
  <c r="H27" i="183"/>
  <c r="G27" i="183"/>
  <c r="F27" i="183"/>
  <c r="E27" i="183"/>
  <c r="L26" i="183"/>
  <c r="K26" i="183"/>
  <c r="J26" i="183"/>
  <c r="I26" i="183"/>
  <c r="H26" i="183"/>
  <c r="G26" i="183"/>
  <c r="F26" i="183"/>
  <c r="E26" i="183"/>
  <c r="L24" i="183"/>
  <c r="K24" i="183"/>
  <c r="J24" i="183"/>
  <c r="I24" i="183"/>
  <c r="H24" i="183"/>
  <c r="G24" i="183"/>
  <c r="F24" i="183"/>
  <c r="E24" i="183"/>
  <c r="L23" i="183"/>
  <c r="K23" i="183"/>
  <c r="J23" i="183"/>
  <c r="I23" i="183"/>
  <c r="H23" i="183"/>
  <c r="G23" i="183"/>
  <c r="F23" i="183"/>
  <c r="E23" i="183"/>
  <c r="L22" i="183"/>
  <c r="K22" i="183"/>
  <c r="J22" i="183"/>
  <c r="I22" i="183"/>
  <c r="H22" i="183"/>
  <c r="G22" i="183"/>
  <c r="F22" i="183"/>
  <c r="E22" i="183"/>
  <c r="L20" i="183"/>
  <c r="K20" i="183"/>
  <c r="J20" i="183"/>
  <c r="I20" i="183"/>
  <c r="H20" i="183"/>
  <c r="G20" i="183"/>
  <c r="F20" i="183"/>
  <c r="E20" i="183"/>
  <c r="L19" i="183"/>
  <c r="K19" i="183"/>
  <c r="J19" i="183"/>
  <c r="I19" i="183"/>
  <c r="H19" i="183"/>
  <c r="G19" i="183"/>
  <c r="F19" i="183"/>
  <c r="E19" i="183"/>
  <c r="L18" i="183"/>
  <c r="K18" i="183"/>
  <c r="J18" i="183"/>
  <c r="I18" i="183"/>
  <c r="H18" i="183"/>
  <c r="G18" i="183"/>
  <c r="F18" i="183"/>
  <c r="E18" i="183"/>
  <c r="L16" i="183"/>
  <c r="K16" i="183"/>
  <c r="J16" i="183"/>
  <c r="H16" i="183"/>
  <c r="G16" i="183"/>
  <c r="F16" i="183"/>
  <c r="E16" i="183"/>
  <c r="L15" i="183"/>
  <c r="K15" i="183"/>
  <c r="J15" i="183"/>
  <c r="H15" i="183"/>
  <c r="G15" i="183"/>
  <c r="F15" i="183"/>
  <c r="E15" i="183"/>
  <c r="L14" i="183"/>
  <c r="K14" i="183"/>
  <c r="J14" i="183"/>
  <c r="H14" i="183"/>
  <c r="G14" i="183"/>
  <c r="F14" i="183"/>
  <c r="E14" i="183"/>
  <c r="L12" i="183"/>
  <c r="K12" i="183"/>
  <c r="J12" i="183"/>
  <c r="H12" i="183"/>
  <c r="G12" i="183"/>
  <c r="F12" i="183"/>
  <c r="E12" i="183"/>
  <c r="L11" i="183"/>
  <c r="K11" i="183"/>
  <c r="J11" i="183"/>
  <c r="H11" i="183"/>
  <c r="G11" i="183"/>
  <c r="F11" i="183"/>
  <c r="E11" i="183"/>
  <c r="L10" i="183"/>
  <c r="K10" i="183"/>
  <c r="J10" i="183"/>
  <c r="H10" i="183"/>
  <c r="G10" i="183"/>
  <c r="F10" i="183"/>
  <c r="E10" i="183"/>
  <c r="E6" i="183"/>
  <c r="F6" i="183"/>
  <c r="G6" i="183"/>
  <c r="H6" i="183"/>
  <c r="J6" i="183"/>
  <c r="K6" i="183"/>
  <c r="L6" i="183"/>
  <c r="L8" i="183"/>
  <c r="K8" i="183"/>
  <c r="J8" i="183"/>
  <c r="H8" i="183"/>
  <c r="G8" i="183"/>
  <c r="F8" i="183"/>
  <c r="E8" i="183"/>
  <c r="L7" i="183"/>
  <c r="K7" i="183"/>
  <c r="J7" i="183"/>
  <c r="H7" i="183"/>
  <c r="G7" i="183"/>
  <c r="F7" i="183"/>
  <c r="E7" i="183"/>
  <c r="K6" i="182" l="1"/>
  <c r="K7" i="182"/>
  <c r="K8" i="182"/>
  <c r="K9" i="182"/>
  <c r="K10" i="182"/>
  <c r="R6" i="182"/>
  <c r="R7" i="182"/>
  <c r="R8" i="182"/>
  <c r="R9" i="182"/>
  <c r="R10" i="182"/>
  <c r="R11" i="182" l="1"/>
  <c r="K11" i="182"/>
  <c r="M8" i="170" l="1"/>
  <c r="M9" i="170"/>
  <c r="M7" i="170"/>
  <c r="L8" i="170"/>
  <c r="L9" i="170"/>
  <c r="L7" i="170"/>
  <c r="K8" i="170"/>
  <c r="K9" i="170"/>
  <c r="K7" i="170"/>
  <c r="J8" i="170"/>
  <c r="J9" i="170"/>
  <c r="J7" i="170"/>
  <c r="I8" i="170"/>
  <c r="I9" i="170"/>
  <c r="I7" i="170"/>
  <c r="Y6" i="171" l="1"/>
  <c r="U11" i="171" l="1"/>
  <c r="U8" i="171"/>
  <c r="P10" i="180" l="1"/>
  <c r="P9" i="180"/>
  <c r="P8" i="180"/>
  <c r="P7" i="180"/>
  <c r="P6" i="180"/>
  <c r="AA7" i="171"/>
  <c r="AB7" i="171"/>
  <c r="AC7" i="171"/>
  <c r="AA8" i="171"/>
  <c r="AB8" i="171"/>
  <c r="AC8" i="171"/>
  <c r="AA9" i="171"/>
  <c r="AB9" i="171"/>
  <c r="AC9" i="171"/>
  <c r="AA10" i="171"/>
  <c r="AB10" i="171"/>
  <c r="AC10" i="171"/>
  <c r="AA11" i="171"/>
  <c r="AB11" i="171"/>
  <c r="AC11" i="171"/>
  <c r="AA12" i="171"/>
  <c r="AB12" i="171"/>
  <c r="AC12" i="171"/>
  <c r="AB6" i="171"/>
  <c r="AC6" i="171"/>
  <c r="X7" i="171"/>
  <c r="Y7" i="171"/>
  <c r="X8" i="171"/>
  <c r="Y8" i="171"/>
  <c r="X9" i="171"/>
  <c r="Y9" i="171"/>
  <c r="X10" i="171"/>
  <c r="Y10" i="171"/>
  <c r="X11" i="171"/>
  <c r="Y11" i="171"/>
  <c r="X12" i="171"/>
  <c r="Y12" i="171"/>
  <c r="T8" i="171"/>
  <c r="T9" i="171"/>
  <c r="U9" i="171"/>
  <c r="T10" i="171"/>
  <c r="U10" i="171"/>
  <c r="T11" i="171"/>
  <c r="T12" i="171"/>
  <c r="U12" i="171"/>
  <c r="U7" i="171"/>
  <c r="U6" i="171"/>
  <c r="V6" i="171"/>
  <c r="T6" i="171"/>
  <c r="I11" i="18"/>
  <c r="P11" i="180" l="1"/>
  <c r="K11" i="18" l="1"/>
  <c r="J11" i="18"/>
  <c r="I10" i="180"/>
  <c r="I9" i="180"/>
  <c r="I8" i="180"/>
  <c r="I7" i="180"/>
  <c r="I6" i="180"/>
  <c r="I11" i="180" l="1"/>
  <c r="M13" i="93" l="1"/>
  <c r="Q10" i="182" l="1"/>
  <c r="P10" i="182"/>
  <c r="O10" i="182"/>
  <c r="N10" i="182"/>
  <c r="M10" i="182"/>
  <c r="L10" i="182"/>
  <c r="J10" i="182"/>
  <c r="H10" i="182"/>
  <c r="G10" i="182"/>
  <c r="F10" i="182"/>
  <c r="E10" i="182"/>
  <c r="D10" i="182"/>
  <c r="Q9" i="182"/>
  <c r="P9" i="182"/>
  <c r="O9" i="182"/>
  <c r="N9" i="182"/>
  <c r="M9" i="182"/>
  <c r="L9" i="182"/>
  <c r="J9" i="182"/>
  <c r="H9" i="182"/>
  <c r="G9" i="182"/>
  <c r="F9" i="182"/>
  <c r="E9" i="182"/>
  <c r="D9" i="182"/>
  <c r="Q8" i="182"/>
  <c r="P8" i="182"/>
  <c r="O8" i="182"/>
  <c r="N8" i="182"/>
  <c r="M8" i="182"/>
  <c r="L8" i="182"/>
  <c r="J8" i="182"/>
  <c r="H8" i="182"/>
  <c r="G8" i="182"/>
  <c r="F8" i="182"/>
  <c r="E8" i="182"/>
  <c r="D8" i="182"/>
  <c r="Q7" i="182"/>
  <c r="P7" i="182"/>
  <c r="O7" i="182"/>
  <c r="N7" i="182"/>
  <c r="M7" i="182"/>
  <c r="L7" i="182"/>
  <c r="J7" i="182"/>
  <c r="H7" i="182"/>
  <c r="G7" i="182"/>
  <c r="F7" i="182"/>
  <c r="E7" i="182"/>
  <c r="D7" i="182"/>
  <c r="Q6" i="182"/>
  <c r="P6" i="182"/>
  <c r="O6" i="182"/>
  <c r="N6" i="182"/>
  <c r="M6" i="182"/>
  <c r="L6" i="182"/>
  <c r="J6" i="182"/>
  <c r="H6" i="182"/>
  <c r="G6" i="182"/>
  <c r="F6" i="182"/>
  <c r="E6" i="182"/>
  <c r="D6" i="182"/>
  <c r="AD12" i="171"/>
  <c r="Z12" i="171"/>
  <c r="W12" i="171"/>
  <c r="V12" i="171"/>
  <c r="S12" i="171"/>
  <c r="AD11" i="171"/>
  <c r="Z11" i="171"/>
  <c r="W11" i="171"/>
  <c r="V11" i="171"/>
  <c r="S11" i="171"/>
  <c r="AD10" i="171"/>
  <c r="Z10" i="171"/>
  <c r="W10" i="171"/>
  <c r="V10" i="171"/>
  <c r="S10" i="171"/>
  <c r="AD9" i="171"/>
  <c r="Z9" i="171"/>
  <c r="W9" i="171"/>
  <c r="V9" i="171"/>
  <c r="S9" i="171"/>
  <c r="AD8" i="171"/>
  <c r="Z8" i="171"/>
  <c r="W8" i="171"/>
  <c r="V8" i="171"/>
  <c r="S8" i="171"/>
  <c r="AD7" i="171"/>
  <c r="Z7" i="171"/>
  <c r="W7" i="171"/>
  <c r="V7" i="171"/>
  <c r="T7" i="171"/>
  <c r="S7" i="171"/>
  <c r="AD6" i="171"/>
  <c r="AA6" i="171"/>
  <c r="Z6" i="171"/>
  <c r="X6" i="171"/>
  <c r="W6" i="171"/>
  <c r="S6" i="171"/>
  <c r="O11" i="180"/>
  <c r="L11" i="180"/>
  <c r="K11" i="180"/>
  <c r="E11" i="180"/>
  <c r="D11" i="180"/>
  <c r="Q10" i="180"/>
  <c r="N10" i="180"/>
  <c r="M10" i="180"/>
  <c r="J10" i="180"/>
  <c r="G10" i="180"/>
  <c r="F10" i="180"/>
  <c r="Q9" i="180"/>
  <c r="N9" i="180"/>
  <c r="M9" i="180"/>
  <c r="J9" i="180"/>
  <c r="G9" i="180"/>
  <c r="F9" i="180"/>
  <c r="Q8" i="180"/>
  <c r="N8" i="180"/>
  <c r="M8" i="180"/>
  <c r="J8" i="180"/>
  <c r="G8" i="180"/>
  <c r="F8" i="180"/>
  <c r="Q7" i="180"/>
  <c r="N7" i="180"/>
  <c r="M7" i="180"/>
  <c r="J7" i="180"/>
  <c r="G7" i="180"/>
  <c r="F7" i="180"/>
  <c r="Q6" i="180"/>
  <c r="N6" i="180"/>
  <c r="M6" i="180"/>
  <c r="J6" i="180"/>
  <c r="G6" i="180"/>
  <c r="F6" i="180"/>
  <c r="U9" i="168"/>
  <c r="T9" i="168"/>
  <c r="S9" i="168"/>
  <c r="R9" i="168"/>
  <c r="Q9" i="168"/>
  <c r="P9" i="168"/>
  <c r="O9" i="168"/>
  <c r="N9" i="168"/>
  <c r="M9" i="168"/>
  <c r="U8" i="168"/>
  <c r="T8" i="168"/>
  <c r="S8" i="168"/>
  <c r="R8" i="168"/>
  <c r="Q8" i="168"/>
  <c r="P8" i="168"/>
  <c r="O8" i="168"/>
  <c r="N8" i="168"/>
  <c r="M8" i="168"/>
  <c r="U7" i="168"/>
  <c r="T7" i="168"/>
  <c r="S7" i="168"/>
  <c r="R7" i="168"/>
  <c r="Q7" i="168"/>
  <c r="P7" i="168"/>
  <c r="O7" i="168"/>
  <c r="N7" i="168"/>
  <c r="M7" i="168"/>
  <c r="G11" i="18"/>
  <c r="O82" i="1"/>
  <c r="A82" i="1" s="1"/>
  <c r="O81" i="1"/>
  <c r="A81" i="1" s="1"/>
  <c r="O80" i="1"/>
  <c r="A80" i="1" s="1"/>
  <c r="O79" i="1"/>
  <c r="A79" i="1" s="1"/>
  <c r="O78" i="1"/>
  <c r="A78" i="1" s="1"/>
  <c r="O77" i="1"/>
  <c r="A77" i="1" s="1"/>
  <c r="O74" i="1"/>
  <c r="A74" i="1" s="1"/>
  <c r="O73" i="1"/>
  <c r="A73" i="1" s="1"/>
  <c r="O72" i="1"/>
  <c r="A72" i="1" s="1"/>
  <c r="O71" i="1"/>
  <c r="A71" i="1"/>
  <c r="O70" i="1"/>
  <c r="A70" i="1" s="1"/>
  <c r="O69" i="1"/>
  <c r="A69" i="1" s="1"/>
  <c r="O68" i="1"/>
  <c r="A68" i="1" s="1"/>
  <c r="O67" i="1"/>
  <c r="A67" i="1" s="1"/>
  <c r="O66" i="1"/>
  <c r="A66" i="1" s="1"/>
  <c r="O65" i="1"/>
  <c r="A65" i="1" s="1"/>
  <c r="O64" i="1"/>
  <c r="A64" i="1" s="1"/>
  <c r="O63" i="1"/>
  <c r="A63" i="1" s="1"/>
  <c r="O60" i="1"/>
  <c r="A60" i="1" s="1"/>
  <c r="O59" i="1"/>
  <c r="A59" i="1" s="1"/>
  <c r="O58" i="1"/>
  <c r="A58" i="1" s="1"/>
  <c r="O55" i="1"/>
  <c r="A55" i="1"/>
  <c r="O54" i="1"/>
  <c r="A54" i="1" s="1"/>
  <c r="O53" i="1"/>
  <c r="A53" i="1"/>
  <c r="O52" i="1"/>
  <c r="A52" i="1"/>
  <c r="O49" i="1"/>
  <c r="A49" i="1" s="1"/>
  <c r="O48" i="1"/>
  <c r="A48" i="1" s="1"/>
  <c r="O47" i="1"/>
  <c r="A47" i="1" s="1"/>
  <c r="O46" i="1"/>
  <c r="A46" i="1" s="1"/>
  <c r="O45" i="1"/>
  <c r="A45" i="1" s="1"/>
  <c r="O44" i="1"/>
  <c r="A44" i="1" s="1"/>
  <c r="O43" i="1"/>
  <c r="A43" i="1" s="1"/>
  <c r="O42" i="1"/>
  <c r="A42" i="1" s="1"/>
  <c r="O41" i="1"/>
  <c r="A41" i="1" s="1"/>
  <c r="O40" i="1"/>
  <c r="A40" i="1" s="1"/>
  <c r="O39" i="1"/>
  <c r="A39" i="1"/>
  <c r="O38" i="1"/>
  <c r="A38" i="1" s="1"/>
  <c r="O37" i="1"/>
  <c r="A37" i="1" s="1"/>
  <c r="O36" i="1"/>
  <c r="A36" i="1"/>
  <c r="O35" i="1"/>
  <c r="A35" i="1" s="1"/>
  <c r="O34" i="1"/>
  <c r="A34" i="1" s="1"/>
  <c r="O31" i="1"/>
  <c r="A31" i="1" s="1"/>
  <c r="O30" i="1"/>
  <c r="A30" i="1" s="1"/>
  <c r="O29" i="1"/>
  <c r="A29" i="1" s="1"/>
  <c r="O28" i="1"/>
  <c r="A28" i="1"/>
  <c r="O27" i="1"/>
  <c r="A27" i="1" s="1"/>
  <c r="O26" i="1"/>
  <c r="A26" i="1" s="1"/>
  <c r="O25" i="1"/>
  <c r="A25" i="1"/>
  <c r="O24" i="1"/>
  <c r="A24" i="1" s="1"/>
  <c r="O23" i="1"/>
  <c r="A23" i="1" s="1"/>
  <c r="O22" i="1"/>
  <c r="A22" i="1"/>
  <c r="O21" i="1"/>
  <c r="A21" i="1" s="1"/>
  <c r="O18" i="1"/>
  <c r="A18" i="1"/>
  <c r="O17" i="1"/>
  <c r="A17" i="1" s="1"/>
  <c r="O16" i="1"/>
  <c r="A16" i="1" s="1"/>
  <c r="O15" i="1"/>
  <c r="A15" i="1"/>
  <c r="O14" i="1"/>
  <c r="A14" i="1" s="1"/>
  <c r="O13" i="1"/>
  <c r="A13" i="1"/>
  <c r="O12" i="1"/>
  <c r="A12" i="1" s="1"/>
  <c r="O11" i="1"/>
  <c r="A11" i="1" s="1"/>
  <c r="O10" i="1"/>
  <c r="A10" i="1" s="1"/>
  <c r="B11" i="1" a="1"/>
  <c r="B30" i="1" a="1"/>
  <c r="B70" i="1" a="1"/>
  <c r="B38" i="1" a="1"/>
  <c r="B80" i="1" a="1"/>
  <c r="B74" i="1" a="1"/>
  <c r="B37" i="1" a="1"/>
  <c r="B40" i="1" a="1"/>
  <c r="B17" i="1" a="1"/>
  <c r="B47" i="1" a="1"/>
  <c r="B49" i="1" a="1"/>
  <c r="B78" i="1" a="1"/>
  <c r="B42" i="1" a="1"/>
  <c r="B46" i="1" a="1"/>
  <c r="B44" i="1" a="1"/>
  <c r="B43" i="1" a="1"/>
  <c r="B52" i="1" a="1"/>
  <c r="B24" i="1" a="1"/>
  <c r="B23" i="1" a="1"/>
  <c r="B45" i="1" a="1"/>
  <c r="B34" i="1" a="1"/>
  <c r="B14" i="1" a="1"/>
  <c r="B82" i="1" a="1"/>
  <c r="B39" i="1" a="1"/>
  <c r="B64" i="1" a="1"/>
  <c r="B36" i="1" a="1"/>
  <c r="B16" i="1" a="1"/>
  <c r="B69" i="1" a="1"/>
  <c r="B54" i="1" a="1"/>
  <c r="B25" i="1" a="1"/>
  <c r="B10" i="1" a="1"/>
  <c r="B63" i="1" a="1"/>
  <c r="B22" i="1" a="1"/>
  <c r="B71" i="1" a="1"/>
  <c r="B77" i="1" a="1"/>
  <c r="B60" i="1" a="1"/>
  <c r="B35" i="1" a="1"/>
  <c r="B79" i="1" a="1"/>
  <c r="B41" i="1" a="1"/>
  <c r="B53" i="1" a="1"/>
  <c r="B65" i="1" a="1"/>
  <c r="B18" i="1" a="1"/>
  <c r="B67" i="1" a="1"/>
  <c r="B48" i="1" a="1"/>
  <c r="B29" i="1" a="1"/>
  <c r="B31" i="1" a="1"/>
  <c r="B66" i="1" a="1"/>
  <c r="B21" i="1" a="1"/>
  <c r="B73" i="1" a="1"/>
  <c r="B58" i="1" a="1"/>
  <c r="B72" i="1" a="1"/>
  <c r="B81" i="1" a="1"/>
  <c r="B13" i="1" a="1"/>
  <c r="B68" i="1" a="1"/>
  <c r="B55" i="1" a="1"/>
  <c r="B15" i="1" a="1"/>
  <c r="B28" i="1" a="1"/>
  <c r="B12" i="1" a="1"/>
  <c r="B26" i="1" a="1"/>
  <c r="B59" i="1" a="1"/>
  <c r="B27" i="1" a="1"/>
  <c r="G11" i="180" l="1"/>
  <c r="O11" i="182"/>
  <c r="P11" i="182"/>
  <c r="H11" i="182"/>
  <c r="F11" i="180"/>
  <c r="J11" i="180"/>
  <c r="J11" i="182"/>
  <c r="Q11" i="182"/>
  <c r="B64" i="1"/>
  <c r="B30" i="1"/>
  <c r="B24" i="1"/>
  <c r="B34" i="1"/>
  <c r="B48" i="1"/>
  <c r="B60" i="1"/>
  <c r="B15" i="1"/>
  <c r="B42" i="1"/>
  <c r="B70" i="1"/>
  <c r="B80" i="1"/>
  <c r="B18" i="1"/>
  <c r="B28" i="1"/>
  <c r="B53" i="1"/>
  <c r="B65" i="1"/>
  <c r="B27" i="1"/>
  <c r="B82" i="1"/>
  <c r="B35" i="1"/>
  <c r="B17" i="1"/>
  <c r="B43" i="1"/>
  <c r="B72" i="1"/>
  <c r="B10" i="1"/>
  <c r="B38" i="1"/>
  <c r="B44" i="1"/>
  <c r="B73" i="1"/>
  <c r="B11" i="1"/>
  <c r="B29" i="1"/>
  <c r="B54" i="1"/>
  <c r="B66" i="1"/>
  <c r="B22" i="1"/>
  <c r="B55" i="1"/>
  <c r="B67" i="1"/>
  <c r="B77" i="1"/>
  <c r="B78" i="1"/>
  <c r="B39" i="1"/>
  <c r="B74" i="1"/>
  <c r="B14" i="1"/>
  <c r="B41" i="1"/>
  <c r="B47" i="1"/>
  <c r="B59" i="1"/>
  <c r="B79" i="1"/>
  <c r="B16" i="1"/>
  <c r="B36" i="1"/>
  <c r="B71" i="1"/>
  <c r="B81" i="1"/>
  <c r="B12" i="1"/>
  <c r="B45" i="1"/>
  <c r="B13" i="1"/>
  <c r="B40" i="1"/>
  <c r="B46" i="1"/>
  <c r="B68" i="1"/>
  <c r="B23" i="1"/>
  <c r="B31" i="1"/>
  <c r="B58" i="1"/>
  <c r="B25" i="1"/>
  <c r="B63" i="1"/>
  <c r="B26" i="1"/>
  <c r="B52" i="1"/>
  <c r="B21" i="1"/>
  <c r="B37" i="1"/>
  <c r="B49" i="1"/>
  <c r="B69" i="1"/>
  <c r="M11" i="180"/>
  <c r="N11" i="180"/>
  <c r="Q11" i="180"/>
  <c r="G11" i="182"/>
</calcChain>
</file>

<file path=xl/sharedStrings.xml><?xml version="1.0" encoding="utf-8"?>
<sst xmlns="http://schemas.openxmlformats.org/spreadsheetml/2006/main" count="3567" uniqueCount="727">
  <si>
    <t>Survey of Childcare and Early Years Providers 2025</t>
  </si>
  <si>
    <t>Main summary tables</t>
  </si>
  <si>
    <t>Coverage: England</t>
  </si>
  <si>
    <t>Years: 2018, 2019, 2021, 2022, 2023, 2024 and 2025</t>
  </si>
  <si>
    <t>Chapter 1: Market overview</t>
  </si>
  <si>
    <t>Table 1-1</t>
  </si>
  <si>
    <t>Table 1-2</t>
  </si>
  <si>
    <t>Table 1-3</t>
  </si>
  <si>
    <t>Table 1-4</t>
  </si>
  <si>
    <t>Table 1-5</t>
  </si>
  <si>
    <t>Table 1-6</t>
  </si>
  <si>
    <t>Table 1-7</t>
  </si>
  <si>
    <t>Table 1-8</t>
  </si>
  <si>
    <t>Table 1-9</t>
  </si>
  <si>
    <t>Chapter 2: Registered, booked, and spare places</t>
  </si>
  <si>
    <t>Table 2-1</t>
  </si>
  <si>
    <t>Table 2-1S</t>
  </si>
  <si>
    <t>Table 2-2</t>
  </si>
  <si>
    <t>Table 2-3</t>
  </si>
  <si>
    <t>Table 2-4</t>
  </si>
  <si>
    <t>Table 2-5</t>
  </si>
  <si>
    <t>Table 2-6</t>
  </si>
  <si>
    <t>Table 2-7</t>
  </si>
  <si>
    <t>Table 2-8</t>
  </si>
  <si>
    <t>Table 2-9</t>
  </si>
  <si>
    <t>Table 2-10</t>
  </si>
  <si>
    <t>Chapter 3: Workforce</t>
  </si>
  <si>
    <t>Table 3-1</t>
  </si>
  <si>
    <t>Table 3-2</t>
  </si>
  <si>
    <t>Table 3-3</t>
  </si>
  <si>
    <t>Table 3-4</t>
  </si>
  <si>
    <t>Table 3-5</t>
  </si>
  <si>
    <t>Table 3-6</t>
  </si>
  <si>
    <t>Table 3-7</t>
  </si>
  <si>
    <t>Table 3-8</t>
  </si>
  <si>
    <t>Table 3-9</t>
  </si>
  <si>
    <t>Table 3-10</t>
  </si>
  <si>
    <t>Table 3-11</t>
  </si>
  <si>
    <t>Table 3-12</t>
  </si>
  <si>
    <t>Table 3-13</t>
  </si>
  <si>
    <t>Table 3-14</t>
  </si>
  <si>
    <t>Table 3-15</t>
  </si>
  <si>
    <t>Table 3-16</t>
  </si>
  <si>
    <t>Chapter 4: Staff-child ratios</t>
  </si>
  <si>
    <t>Table 4-1</t>
  </si>
  <si>
    <t>Table 4-2</t>
  </si>
  <si>
    <t>Table 4-3</t>
  </si>
  <si>
    <t>Table 4-4</t>
  </si>
  <si>
    <t>Chapter 5: Overview of provider finances</t>
  </si>
  <si>
    <t>Table 5-1</t>
  </si>
  <si>
    <t>Table 5-2</t>
  </si>
  <si>
    <t>Table 5-3</t>
  </si>
  <si>
    <t>Chapter 6: Government support</t>
  </si>
  <si>
    <t>Table 6-1</t>
  </si>
  <si>
    <t>Table 6-2</t>
  </si>
  <si>
    <t>Table 6-3</t>
  </si>
  <si>
    <t>Table 6-4</t>
  </si>
  <si>
    <t>Table 6-5</t>
  </si>
  <si>
    <t>Table 6-6</t>
  </si>
  <si>
    <t>Table 6-7</t>
  </si>
  <si>
    <t>Table 6-8</t>
  </si>
  <si>
    <t>Table 6-9</t>
  </si>
  <si>
    <t>Table 6-10</t>
  </si>
  <si>
    <t>Table 6-11</t>
  </si>
  <si>
    <t>Table 6-12</t>
  </si>
  <si>
    <t>Chapter 7: SEND</t>
  </si>
  <si>
    <t>Table 7-1</t>
  </si>
  <si>
    <t>Table 7-2</t>
  </si>
  <si>
    <t>Table 7-3</t>
  </si>
  <si>
    <t>Table 7-4</t>
  </si>
  <si>
    <t>Table 7-5</t>
  </si>
  <si>
    <t>Table 7-6</t>
  </si>
  <si>
    <t>Notes and definitions</t>
  </si>
  <si>
    <t xml:space="preserve">These tables are based on a survey carried out between May and July 2025. </t>
  </si>
  <si>
    <t>Geographical coverage</t>
  </si>
  <si>
    <t>The tables refer to childcare provision in England.</t>
  </si>
  <si>
    <t>Symbols used in the tables</t>
  </si>
  <si>
    <t>Statistics based on an unweighted base (survey sample size) of fewer than 10 providers are omitted from the tables and replaced with an asterisk (*), while those with unweighted bases of between 10 and 29 providers are presented in italic and bold font and should be treated with caution.</t>
  </si>
  <si>
    <t>Figures that are not applicable or cannot be reliably calculated are shown as "-".  Level 5 apprenticeships, for instance, are relatively new, and information about these apprenticeships only began being collected on the 2023 Survey.  Therefore, in Table 3-7 (the "proportion of apprentices employed on different levels of apprenticeship"), the proportion of Level 5 apprentices in 2021 and 2022 is shown as "-".</t>
  </si>
  <si>
    <t>Changes to group-based provider weighting methodology</t>
  </si>
  <si>
    <t>In the 2025 Survey, changes were made to the method used to weight responses from group-based providers.  This change had most impact on measures of volume (such as the total and mean number of registered and booked group-based provider places</t>
  </si>
  <si>
    <t>and the total and mean number of group-based provider staff).  The impact of the weighting change on these measures is described in the "Methodology changes" section on EES.  The change had relatively little impact on "proportion" and "mean" measures.</t>
  </si>
  <si>
    <t>"Core" group-based provider weights from the 2024 Survey (those applied to responses to questions asked to all group-based providers sent the "main" survey, such as questions about their number of registered and booked places and number of staff) have been updated.</t>
  </si>
  <si>
    <t>Where tables are based on "core" Survey questions, both original ("2024 (old method)") and revised ("2024 (new method)") figures are shown, allowing comparisons between 2024 and earlier years and between 2024 and 2025.</t>
  </si>
  <si>
    <t>Accordingly, where the statistical significance (p-values) of differences has been calculated, this is between 2023 and 2024 (old method) and between 2024 (new method) and 2025 figures.</t>
  </si>
  <si>
    <t>Imputing missing values</t>
  </si>
  <si>
    <t>In 2025, where providers answered on the Survey that they "don't know" or "prefer not to say" the number of registered and booked places that they have, rather than being excluded from calculations they have been assumed, for the purposes of estimating regional and England totals, to have the median</t>
  </si>
  <si>
    <t>number of registered and booked places for providers of their type.  This change has been applied to similar data collected on the 2024 surveys which means that estimates of registered places and booked places in 2024 in Table 2-1, Table 2-2, Table 2-4 and Table 2-5 have been revised upwards.</t>
  </si>
  <si>
    <t>Further details of the scale of the impact of these changes is provided in the "Methodology change" section of EES</t>
  </si>
  <si>
    <t>Definitions</t>
  </si>
  <si>
    <r>
      <rPr>
        <b/>
        <sz val="10"/>
        <color theme="1"/>
        <rFont val="Calibri"/>
        <family val="2"/>
        <scheme val="minor"/>
      </rPr>
      <t>Childminders</t>
    </r>
    <r>
      <rPr>
        <sz val="10"/>
        <color theme="1"/>
        <rFont val="Calibri"/>
        <family val="2"/>
        <scheme val="minor"/>
      </rPr>
      <t xml:space="preserve">: Ofsted-registered childminders providing early years childcare and operating on domestic settings.  Childminders registered with a childminder agency are not included in the Survey. </t>
    </r>
  </si>
  <si>
    <t>School-based providers</t>
  </si>
  <si>
    <t>The two types of school-based provider included in these tables are:</t>
  </si>
  <si>
    <r>
      <t> </t>
    </r>
    <r>
      <rPr>
        <b/>
        <sz val="10"/>
        <color theme="1"/>
        <rFont val="Calibri"/>
        <family val="2"/>
        <scheme val="minor"/>
      </rPr>
      <t>Maintained nursery schools:</t>
    </r>
    <r>
      <rPr>
        <sz val="10"/>
        <color theme="1"/>
        <rFont val="Calibri"/>
        <family val="2"/>
        <scheme val="minor"/>
      </rPr>
      <t xml:space="preserve"> These are purpose-built maintained schools specifically for children in their early years and with a qualified teacher present.</t>
    </r>
  </si>
  <si>
    <r>
      <t> </t>
    </r>
    <r>
      <rPr>
        <b/>
        <sz val="10"/>
        <color theme="1"/>
        <rFont val="Calibri"/>
        <family val="2"/>
        <scheme val="minor"/>
      </rPr>
      <t>Nursery class childcare settings:</t>
    </r>
    <r>
      <rPr>
        <sz val="10"/>
        <color theme="1"/>
        <rFont val="Calibri"/>
        <family val="2"/>
        <scheme val="minor"/>
      </rPr>
      <t xml:space="preserve"> These are other maintained schools, and non-maintained schools, offering nursery provision. </t>
    </r>
  </si>
  <si>
    <r>
      <t xml:space="preserve">Group-based providers: </t>
    </r>
    <r>
      <rPr>
        <sz val="10"/>
        <color theme="1"/>
        <rFont val="Calibri"/>
        <family val="2"/>
        <scheme val="minor"/>
      </rPr>
      <t>These are other childcare providers (such as playgroups and day nurseries) operating on non-domestic premises.</t>
    </r>
  </si>
  <si>
    <t>The two main types of group-based providers covered by the survey are:</t>
  </si>
  <si>
    <r>
      <rPr>
        <b/>
        <sz val="10"/>
        <color theme="1"/>
        <rFont val="Calibri"/>
        <family val="2"/>
        <scheme val="minor"/>
      </rPr>
      <t>Private group-based providers:</t>
    </r>
    <r>
      <rPr>
        <sz val="10"/>
        <color theme="1"/>
        <rFont val="Calibri"/>
        <family val="2"/>
        <scheme val="minor"/>
      </rPr>
      <t xml:space="preserve"> These are private companies and include employer-run childcare for employees.</t>
    </r>
  </si>
  <si>
    <r>
      <rPr>
        <b/>
        <sz val="10"/>
        <color theme="1"/>
        <rFont val="Calibri"/>
        <family val="2"/>
        <scheme val="minor"/>
      </rPr>
      <t>Voluntary group-based providers:</t>
    </r>
    <r>
      <rPr>
        <sz val="10"/>
        <color theme="1"/>
        <rFont val="Calibri"/>
        <family val="2"/>
        <scheme val="minor"/>
      </rPr>
      <t xml:space="preserve"> These are voluntary organisations, including community groups, charities, churches, or religious groups.</t>
    </r>
  </si>
  <si>
    <t xml:space="preserve">There are a smaller number of “other group-based providers” (run by, for instance, colleges, local authorities, “private not-for-profit” organisations etc.) </t>
  </si>
  <si>
    <t xml:space="preserve">These are not shown separately, but are included in the "all group-based providers" figures. </t>
  </si>
  <si>
    <t>Registered places, registered children and booked places:</t>
  </si>
  <si>
    <r>
      <rPr>
        <b/>
        <sz val="10"/>
        <color theme="1"/>
        <rFont val="Calibri"/>
        <family val="2"/>
        <scheme val="minor"/>
      </rPr>
      <t>Registered places</t>
    </r>
    <r>
      <rPr>
        <sz val="10"/>
        <color theme="1"/>
        <rFont val="Calibri"/>
        <family val="2"/>
        <scheme val="minor"/>
      </rPr>
      <t>: The number of children that are allowed to attend a childcare provider at one time.</t>
    </r>
  </si>
  <si>
    <r>
      <rPr>
        <b/>
        <sz val="10"/>
        <color theme="1"/>
        <rFont val="Calibri"/>
        <family val="2"/>
        <scheme val="minor"/>
      </rPr>
      <t>Registered children</t>
    </r>
    <r>
      <rPr>
        <sz val="10"/>
        <color theme="1"/>
        <rFont val="Calibri"/>
        <family val="2"/>
        <scheme val="minor"/>
      </rPr>
      <t>: The number of children "on the provider's books" i.e. attending at any time.</t>
    </r>
  </si>
  <si>
    <r>
      <rPr>
        <b/>
        <sz val="10"/>
        <color theme="1"/>
        <rFont val="Calibri"/>
        <family val="2"/>
        <scheme val="minor"/>
      </rPr>
      <t>Booked places</t>
    </r>
    <r>
      <rPr>
        <sz val="10"/>
        <color theme="1"/>
        <rFont val="Calibri"/>
        <family val="2"/>
        <scheme val="minor"/>
      </rPr>
      <t>: The number of children booked to attend the provider on an average weekday.</t>
    </r>
  </si>
  <si>
    <r>
      <rPr>
        <b/>
        <sz val="10"/>
        <color theme="1"/>
        <rFont val="Calibri"/>
        <family val="2"/>
      </rPr>
      <t>Spare places</t>
    </r>
    <r>
      <rPr>
        <sz val="10"/>
        <color theme="1"/>
        <rFont val="Calibri"/>
        <family val="2"/>
      </rPr>
      <t xml:space="preserve">: This is the number of additional children that the provider is willing and able to take, over and above those children that are already booked with them.  According to research with providers, “spare capacity” is not always thought of in terms of “places" (particularly where children are able to attend either in the morning-only, afternoon-only or full-day). </t>
    </r>
  </si>
  <si>
    <t xml:space="preserve"> Therefore “spare place” figures should be considered an indicative, rather than precise, measure of the amount of spare capacity that providers have.</t>
  </si>
  <si>
    <r>
      <t xml:space="preserve">Childcare staff </t>
    </r>
    <r>
      <rPr>
        <sz val="10"/>
        <color theme="1"/>
        <rFont val="Calibri"/>
        <family val="2"/>
        <scheme val="minor"/>
      </rPr>
      <t>refers to setting managers and staff working directly with children.  Other staff employed by providers, such as administrative staff and accountants, are excluded.</t>
    </r>
    <r>
      <rPr>
        <b/>
        <sz val="10"/>
        <color theme="1"/>
        <rFont val="Calibri"/>
        <family val="2"/>
        <scheme val="minor"/>
      </rPr>
      <t xml:space="preserve">  "Paid staff" (Table 3-1) </t>
    </r>
    <r>
      <rPr>
        <sz val="10"/>
        <color theme="1"/>
        <rFont val="Calibri"/>
        <family val="2"/>
        <scheme val="minor"/>
      </rPr>
      <t>includes temporary staff but excludes apprentices.  Apprentices are shown in a separate table</t>
    </r>
    <r>
      <rPr>
        <b/>
        <sz val="10"/>
        <color theme="1"/>
        <rFont val="Calibri"/>
        <family val="2"/>
        <scheme val="minor"/>
      </rPr>
      <t xml:space="preserve"> (Table 3-6).</t>
    </r>
  </si>
  <si>
    <r>
      <rPr>
        <sz val="10"/>
        <color theme="1"/>
        <rFont val="Calibri"/>
        <family val="2"/>
        <scheme val="minor"/>
      </rPr>
      <t xml:space="preserve">Where </t>
    </r>
    <r>
      <rPr>
        <b/>
        <sz val="10"/>
        <color theme="1"/>
        <rFont val="Calibri"/>
        <family val="2"/>
        <scheme val="minor"/>
      </rPr>
      <t>staff qualification levels</t>
    </r>
    <r>
      <rPr>
        <sz val="10"/>
        <color theme="1"/>
        <rFont val="Calibri"/>
        <family val="2"/>
        <scheme val="minor"/>
      </rPr>
      <t xml:space="preserve"> are reported in Table 3-14 these refer to "full and relevant" early years and teaching-related qualifications.</t>
    </r>
  </si>
  <si>
    <r>
      <rPr>
        <b/>
        <sz val="10"/>
        <color theme="1"/>
        <rFont val="Calibri"/>
        <family val="2"/>
        <scheme val="minor"/>
      </rPr>
      <t>Special Educational Needs or Disability (SEND)</t>
    </r>
    <r>
      <rPr>
        <sz val="10"/>
        <color theme="1"/>
        <rFont val="Calibri"/>
        <family val="2"/>
        <scheme val="minor"/>
      </rPr>
      <t>: A broad definition of SEND is used in the survey.</t>
    </r>
  </si>
  <si>
    <t>Providers were asked to include children with and without formal support in place, as well as those whose needs had not yet been formally identified but who their staff had identified as potentially having SEND.</t>
  </si>
  <si>
    <r>
      <t xml:space="preserve">Statutory staff:child ratios: </t>
    </r>
    <r>
      <rPr>
        <sz val="10"/>
        <color theme="1"/>
        <rFont val="Calibri"/>
        <family val="2"/>
        <scheme val="minor"/>
      </rPr>
      <t>Registered early years and childcare settings have to operate at minimum staff to child ratios.  These ratios vary, depending on the age of the children and qualification levels of the staff.</t>
    </r>
  </si>
  <si>
    <t>The minimum staff to child ratios for 2 year old children changed in September 2023, to 1:5.  When fieldwork for the 2024 survey took place these new statutory ratios had been introduced.  When fieldwork for the 2023 survey took place (between April and July 2023) the minimum staff to child ratio for 2 year old children was 1:4.</t>
  </si>
  <si>
    <t>Details of the statutory "ratios" for other age-groups are provided on Explore Education Statistics.</t>
  </si>
  <si>
    <r>
      <t xml:space="preserve">Entitlement funding: </t>
    </r>
    <r>
      <rPr>
        <sz val="10"/>
        <color theme="1"/>
        <rFont val="Calibri"/>
        <family val="2"/>
        <scheme val="minor"/>
      </rPr>
      <t xml:space="preserve">The Government funds childcare for eligible parents of children aged between 9 months and 4 years.  </t>
    </r>
  </si>
  <si>
    <t xml:space="preserve">The number of providers looking after children funded in this way are reported in these tables while tables in the "fees and funding rates" spreadsheet show the average hourly funding rates paid to providers by their local authorities. </t>
  </si>
  <si>
    <t>Further details on the different "entitlements" are provided on Explore Education Statistics.  In September 2024, 15 hours of childcare per week became available to eligible parents of children aged 9 to 24 months.</t>
  </si>
  <si>
    <t>Fieldwork for the 2025 survey began in April 2025, after this expansion was implemented, but before the September 2025 expansion to 30 hours available to eligible parents of children aged 9 to 24 months.</t>
  </si>
  <si>
    <t>The types of entitlements available during the fieldwork for the 2025 survey were:</t>
  </si>
  <si>
    <t>- 15-hour working parent entitlement for eligible children aged between 9 months to 4 years,</t>
  </si>
  <si>
    <t>- 15-hour families receiving additional support (FRAS) entitlement for eligible two-year-olds, and</t>
  </si>
  <si>
    <t>- 15-hours universal entitlement for all 3- and 4-year-olds.</t>
  </si>
  <si>
    <t>Funding entitlements for childcare begin from the term after a child reaches the relevant age, rather than immediately on their birthday. As a result, there can be a short period where children are older than the entitlement they are registered under.</t>
  </si>
  <si>
    <t>For example, it is possible that some registered two-year-olds may still be registered for the under two entitlement, registered 3-year-olds still registered under one of the two-year-old entitlements, or 5-year-olds continuing to receive the three- to four-year-old entitlement during the term in which they turn five.</t>
  </si>
  <si>
    <t xml:space="preserve">Significance testing </t>
  </si>
  <si>
    <t>In many of the tables, the statistical significance of differences between 2022 and 2023 figures, 2023 and 2024 figures, and 2024 and 2025 figures (compared to no difference) have been tested and illustrated using a p-value.</t>
  </si>
  <si>
    <t>If a p-value is less than 0.05, and shown in bold font, this means that changes between these years are statistically significant at the 5% significance level.</t>
  </si>
  <si>
    <t>In other words, any differences observed are sufficiently large that there is no more than a 5% probability of them occurring by chance rather than as a result of genuine differences between the two years.</t>
  </si>
  <si>
    <r>
      <t xml:space="preserve">The 2023 to 2024 p-values indicate the statistical significance of differences between 2023 and 2024 using the </t>
    </r>
    <r>
      <rPr>
        <i/>
        <sz val="10"/>
        <color theme="1"/>
        <rFont val="Calibri"/>
        <family val="2"/>
      </rPr>
      <t xml:space="preserve">old </t>
    </r>
    <r>
      <rPr>
        <sz val="10"/>
        <color theme="1"/>
        <rFont val="Calibri"/>
        <family val="2"/>
      </rPr>
      <t xml:space="preserve">weighting method. The 2024 to 2025 p-values indicate the statistical significance of differences between 2024 and 2025 using the </t>
    </r>
    <r>
      <rPr>
        <i/>
        <sz val="10"/>
        <color theme="1"/>
        <rFont val="Calibri"/>
        <family val="2"/>
      </rPr>
      <t>new</t>
    </r>
    <r>
      <rPr>
        <sz val="10"/>
        <color theme="1"/>
        <rFont val="Calibri"/>
        <family val="2"/>
      </rPr>
      <t xml:space="preserve"> weighting method.</t>
    </r>
  </si>
  <si>
    <t>Survey variants</t>
  </si>
  <si>
    <t>In order to reduce the time burden of completing the Survey, while still ensuring a large enough response to enable detailed analysis, the Survey is split into a small number of "variants".</t>
  </si>
  <si>
    <t>There are a "core" set of questions, which are included in all variants of the Survey.  Other questions are only included in certain variants.</t>
  </si>
  <si>
    <t>The Technical Report accompanying this report describes which questions are asked in the different variants of the Survey, and how many providers completed each variant.</t>
  </si>
  <si>
    <t>Time series</t>
  </si>
  <si>
    <t>Although the Survey of Childcare and Early Years Providers has been running since 1998, significant changes to the content of the Survey were made in 2016, and to the coverage of the Survey in 2019.</t>
  </si>
  <si>
    <t>The earliest data that can be compared with the current Survey are from 2018.  Where available, and appropriate, these figures have been shown in the tables.  The Survey was not run in 2020.</t>
  </si>
  <si>
    <t>Survey coverage</t>
  </si>
  <si>
    <r>
      <t xml:space="preserve">The figures in these tables refer to childcare providers that look after at least one pre-school child aged 0-4.  Providers that only run reception provision or "wrap-around" (before-school and after-school) childcare to </t>
    </r>
    <r>
      <rPr>
        <u/>
        <sz val="10"/>
        <color theme="1"/>
        <rFont val="Calibri"/>
        <family val="2"/>
        <scheme val="minor"/>
      </rPr>
      <t>school-age</t>
    </r>
    <r>
      <rPr>
        <sz val="10"/>
        <color theme="1"/>
        <rFont val="Calibri"/>
        <family val="2"/>
        <scheme val="minor"/>
      </rPr>
      <t xml:space="preserve"> children are excluded.</t>
    </r>
  </si>
  <si>
    <t>Comparisons with other sources</t>
  </si>
  <si>
    <t>For some of the figures in these tables, for instance the number of registered childcare providers (Table 1-1) and the number of registered childcare places (Table 2-1), other sources of data are available.</t>
  </si>
  <si>
    <t>For school-based providers, figures are collected on the Annual School Census and published by DfE on "Explore Education Statistics".</t>
  </si>
  <si>
    <t>For group-based providers and childminders, figures are available from Ofsted's childcare registers and published on their website: https://www.gov.uk/government/collections/early-years-and-childcare-statistics</t>
  </si>
  <si>
    <t>There are slight differences between the sets of figures. Ofsted, for instance, report the number of registered childcare places recorded during inspections, which take place every few years, while the Survey asks providers for an up-to-date figure for the number of places that they have registered with Ofsted.</t>
  </si>
  <si>
    <r>
      <t xml:space="preserve">In general, Ofsted figures refer to the number of providers </t>
    </r>
    <r>
      <rPr>
        <u/>
        <sz val="10"/>
        <rFont val="Calibri"/>
        <family val="2"/>
        <scheme val="minor"/>
      </rPr>
      <t>registered</t>
    </r>
    <r>
      <rPr>
        <sz val="10"/>
        <rFont val="Calibri"/>
        <family val="2"/>
        <scheme val="minor"/>
      </rPr>
      <t xml:space="preserve"> to deliver childcare to pre-school children while Provider Survey figures refer to the number of providers who reported</t>
    </r>
  </si>
  <si>
    <r>
      <t xml:space="preserve">that they actually </t>
    </r>
    <r>
      <rPr>
        <u/>
        <sz val="10"/>
        <color theme="1"/>
        <rFont val="Calibri"/>
        <family val="2"/>
        <scheme val="minor"/>
      </rPr>
      <t>delivered</t>
    </r>
    <r>
      <rPr>
        <sz val="10"/>
        <color theme="1"/>
        <rFont val="Calibri"/>
        <family val="2"/>
        <scheme val="minor"/>
      </rPr>
      <t xml:space="preserve"> childcare to pre-school children at the time of the Survey.  As a result, the number of providers reported on the Provider Survey is smaller than the number reported by Ofsted.</t>
    </r>
  </si>
  <si>
    <r>
      <t xml:space="preserve">Childminders, in particular, may be registered on Ofsted's Early Years Register (thereby </t>
    </r>
    <r>
      <rPr>
        <u/>
        <sz val="10"/>
        <color theme="1"/>
        <rFont val="Calibri"/>
        <family val="2"/>
        <scheme val="minor"/>
      </rPr>
      <t>allowing</t>
    </r>
    <r>
      <rPr>
        <sz val="10"/>
        <color theme="1"/>
        <rFont val="Calibri"/>
        <family val="2"/>
        <scheme val="minor"/>
      </rPr>
      <t xml:space="preserve"> them to look after pre-school children) but not have any pre-school children </t>
    </r>
    <r>
      <rPr>
        <u/>
        <sz val="10"/>
        <color theme="1"/>
        <rFont val="Calibri"/>
        <family val="2"/>
        <scheme val="minor"/>
      </rPr>
      <t>attend</t>
    </r>
    <r>
      <rPr>
        <sz val="10"/>
        <color theme="1"/>
        <rFont val="Calibri"/>
        <family val="2"/>
        <scheme val="minor"/>
      </rPr>
      <t xml:space="preserve"> them at the time of the Survey.</t>
    </r>
  </si>
  <si>
    <t>Contents</t>
  </si>
  <si>
    <t>Table 1-1: Number of providers (2018, 2019, 2021, 2022, 2023, 2024 and 2025)</t>
  </si>
  <si>
    <t>England</t>
  </si>
  <si>
    <t>2024 
(old method)</t>
  </si>
  <si>
    <t>2024 
(new method)</t>
  </si>
  <si>
    <t>All school-based providers</t>
  </si>
  <si>
    <t xml:space="preserve">  Nursery class childcare settings</t>
  </si>
  <si>
    <t xml:space="preserve">  Maintained nursery school</t>
  </si>
  <si>
    <t>All group-based providers</t>
  </si>
  <si>
    <t>Childminders</t>
  </si>
  <si>
    <t>Total</t>
  </si>
  <si>
    <t>Unweighted base</t>
  </si>
  <si>
    <t>Notes:</t>
  </si>
  <si>
    <t>1. See "notes and definitions" for an explanation of the figures in this table, including definitions of the different provider types.</t>
  </si>
  <si>
    <t>3. In 2024, the "eligible population" of school-based providers, on which figures in this table are based, excluded 131 schools flagged on DfE's "Get Information About Schools" service as being "open" but "proposed to close" by the time that survey</t>
  </si>
  <si>
    <t>fieldwork was scheduled to start.  In 2025, 143 such schools are included in the total.  This is because, although these schools were "proposed to close", rather than permanently closing they were later confirmed as having re-opened as "academy" schools</t>
  </si>
  <si>
    <t>4.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</si>
  <si>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 xml:space="preserve">5. A breakdown of total "group-based providers" into "private", "voluntary" and "other" group-based providers is not shown in this year's table. This is because of large fluctuations in these figures, which appears to </t>
  </si>
  <si>
    <t>reflect changes in response rates from the different types of providers.  It is estimated, however, that nearly two-thirds of group-based providers are "private", nearly one-third are "voluntary"</t>
  </si>
  <si>
    <t>and that there are just over 1,000 "other" group-based providers</t>
  </si>
  <si>
    <t>Table 1-2: Number and proportion of providers by region (2025)</t>
  </si>
  <si>
    <t>Number of providers</t>
  </si>
  <si>
    <t>Proportion of providers</t>
  </si>
  <si>
    <t>Region</t>
  </si>
  <si>
    <t>East Midlands</t>
  </si>
  <si>
    <t>East of England</t>
  </si>
  <si>
    <t>London</t>
  </si>
  <si>
    <t>North East</t>
  </si>
  <si>
    <t>North West</t>
  </si>
  <si>
    <t>South East</t>
  </si>
  <si>
    <t>South West</t>
  </si>
  <si>
    <t>West Midlands</t>
  </si>
  <si>
    <t>Yorkshire and The Humber</t>
  </si>
  <si>
    <t>2. "Proportion" figures show the proportion of providers in each region broken down by provider type.</t>
  </si>
  <si>
    <t>Table 1-3: Number and proportion of providers by level of deprivation (2025)</t>
  </si>
  <si>
    <t>Deprivation band</t>
  </si>
  <si>
    <t>Most deprived</t>
  </si>
  <si>
    <t>Deprived</t>
  </si>
  <si>
    <t>Average</t>
  </si>
  <si>
    <t>Less deprived</t>
  </si>
  <si>
    <t>Least deprived</t>
  </si>
  <si>
    <t>2. "Proportion" figures show the proportion of providers in each deprivation band broken down by provider type.</t>
  </si>
  <si>
    <t>Table 1-4: Proportion of providers running nursery provision with other providers (school-based providers) (2022, 2023, 2024 and 2025)</t>
  </si>
  <si>
    <t>Year</t>
  </si>
  <si>
    <t>Solely by the school</t>
  </si>
  <si>
    <t>Either in partnership with, or solely by, another provider</t>
  </si>
  <si>
    <t>Nursery class childcare settings</t>
  </si>
  <si>
    <t>Source question: Who runs your nursery provision? Is it delivered…</t>
  </si>
  <si>
    <t>Base (2025): Based on all nursery class childcare settings.</t>
  </si>
  <si>
    <t>Base (2024): Based on all nursery class childcare settings allocated to variant 2.</t>
  </si>
  <si>
    <t xml:space="preserve">Base (2022-2023): Based on all nursery class childcare settings who were sent the core survey. </t>
  </si>
  <si>
    <t xml:space="preserve">See accompanying technical report for details of the variants.  </t>
  </si>
  <si>
    <t>Table 1-5: Proportion of providers that are part of a chain (group-based providers) (2023, 2024 and 2025)</t>
  </si>
  <si>
    <t>Proportion</t>
  </si>
  <si>
    <t>P-value (change from previous year vs. no change)</t>
  </si>
  <si>
    <t>Private group-based providers</t>
  </si>
  <si>
    <t>-</t>
  </si>
  <si>
    <t>2024 (old method)</t>
  </si>
  <si>
    <t>2024 (new method)</t>
  </si>
  <si>
    <t>Voluntary group-based providers</t>
  </si>
  <si>
    <t xml:space="preserve">Source question: Is [provider name] part of a chain? </t>
  </si>
  <si>
    <t>Base: All group-based providers</t>
  </si>
  <si>
    <t>2. The formula used to weight survey responses from group-based providers has been updated. The new method (shown in both the '2024 (new method)' and '2025' rows) incorporates provider size into the weighting formula. See the accompanying technical report for details of the weighting methodology.</t>
  </si>
  <si>
    <t>3. Due to differences between the way that the survey was completed in 2023 and the way that previous years' surveys were completed, figures in this table cannot be compared with those for earlier years.</t>
  </si>
  <si>
    <t>4. "P-values" show the statistical significance of differences between (i) 2023 and 2024 (old method); and (ii) 2024 (new method) and 2025 figures.</t>
  </si>
  <si>
    <t>Table 1-6: Proportion of providers that are a part of a chain by chain size, and average chain size (group-based providers) (2023, 2024 and 2025)</t>
  </si>
  <si>
    <t>Average chain size</t>
  </si>
  <si>
    <t>6 to 10</t>
  </si>
  <si>
    <t>11 to 20</t>
  </si>
  <si>
    <t>21 to 50</t>
  </si>
  <si>
    <t>51 to 100</t>
  </si>
  <si>
    <t>101 and above</t>
  </si>
  <si>
    <t>Mean</t>
  </si>
  <si>
    <t>Median</t>
  </si>
  <si>
    <t>2023 to 2024</t>
  </si>
  <si>
    <t>2024 to 2025</t>
  </si>
  <si>
    <t xml:space="preserve">Source question: Including your own site, how many branches are there in this chain? </t>
  </si>
  <si>
    <t>Base: All group-based providers part of a chain</t>
  </si>
  <si>
    <t>2. This table shows the proportion of providers that are part of a chain of providers, broken down by the size of the chain that they are part of. For example, in 2025, 17% of group-based providers that were part of a chain were in a chain of 101 or more providers. However, this does not mean that 17% of chains have 101 or more providers.</t>
  </si>
  <si>
    <t>3. The formula used to weight survey responses from group-based providers has been updated. The new method (shown in both the '2024 (new method)' and '2025' rows) incorporates provider size into the weighting formula. See the accompanying technical report for details of the weighting methodology.</t>
  </si>
  <si>
    <t>4. The mean size of a chain in 2025 is 61 providers. The mean figure is higher than the median chain size (a chain of 8 providers). This is because, unlike the median, the mean is skewed by a small number of chains with a very large number of providers.</t>
  </si>
  <si>
    <t>5. "P-values" show the statistical significance of differences between (i) 2023 and 2024 (old method); and (ii) 2024 (new method) and 2025 figures</t>
  </si>
  <si>
    <t>6. No "p-value" is shown for the change between 2023 and 2024 or 2024 and 2025 in the proportion of voluntary group-based providers that are part of a chain of 101 or more providers. This is because no voluntary group-based providers were part of a chain of 101 or more providers, either in 2023, 2024 or 2025.</t>
  </si>
  <si>
    <t>Table 1-7: Proportion of providers providing care during term time only, or both term-time and school holidays (2025)</t>
  </si>
  <si>
    <t>Term time only</t>
  </si>
  <si>
    <t>Both term time and school holidays</t>
  </si>
  <si>
    <t>Maintained nursery school</t>
  </si>
  <si>
    <t>All Childminders</t>
  </si>
  <si>
    <t xml:space="preserve">All providers </t>
  </si>
  <si>
    <t>Source question: Do you normally care for children during term time, school holidays or both?</t>
  </si>
  <si>
    <t>Base: All providers</t>
  </si>
  <si>
    <t xml:space="preserve">2. A very small number of providers are open in school holidays only, so totals might not sum to 100%. </t>
  </si>
  <si>
    <t>Table 1-8: Average number of weeks providers expect to be open during the year (2025)</t>
  </si>
  <si>
    <t>Source question: How many weeks would you have expected your provision to be open in the current academic year?</t>
  </si>
  <si>
    <t>2. ’Year’ refers to the current academic year. In the 2025 survey, this is the academic year that started in September 2024.</t>
  </si>
  <si>
    <t>Table 1-9: Distribution of childcare provider opening and closing times and mean opening hours (2025)</t>
  </si>
  <si>
    <t>Opening time</t>
  </si>
  <si>
    <t>Closing time</t>
  </si>
  <si>
    <t>Before 07:00</t>
  </si>
  <si>
    <t>07:00-07:29</t>
  </si>
  <si>
    <t>07:30-07:59</t>
  </si>
  <si>
    <t>08:00-08:29</t>
  </si>
  <si>
    <t>08:30-08:59</t>
  </si>
  <si>
    <t>09:00 and after</t>
  </si>
  <si>
    <t>Before 12:00</t>
  </si>
  <si>
    <t>12:00-14:59</t>
  </si>
  <si>
    <t>15:00-15:59</t>
  </si>
  <si>
    <t>16:00-16:59</t>
  </si>
  <si>
    <t>17:00-17:59</t>
  </si>
  <si>
    <t>18:00-18:59</t>
  </si>
  <si>
    <t>19:00 and after</t>
  </si>
  <si>
    <t>Mean opening hours</t>
  </si>
  <si>
    <t>*</t>
  </si>
  <si>
    <t>Source question: What time did your provision start on that [REFERENCE DAY]? What time did your provision finish on that [REFERENCE DAY]? For how long do you close for lunch?</t>
  </si>
  <si>
    <t xml:space="preserve">Base: School-based providers allocated to variant 2, group-based providers allocated to variant 2 and childminders allocated to variant 1. See accompanying technical report for details of the variants. </t>
  </si>
  <si>
    <t>2.  In the 2024 Survey, providers were directly asked how many hours they were open for on a typical day.  In 2025, "mean opening hours" are derived as the average duration between providers' opening and closing times, less any time that they are closed for lunch, on a reference day.  Despite the methodology change, averages are very close to those calculated in 2024.</t>
  </si>
  <si>
    <t>3. 29 providers were excluded from the calculation of "mean opening hours" because they reported being closed for "more than two hours" at lunchtime. These providers may be reporting the gap between an early-morning and / or late-afternoon session rather than a true "lunch break"</t>
  </si>
  <si>
    <t>Table 2-1: Number of registered places by region (2022, 2023, 2024 and 2025)</t>
  </si>
  <si>
    <t xml:space="preserve">Number of registered places </t>
  </si>
  <si>
    <t xml:space="preserve">Maintained nursery school </t>
  </si>
  <si>
    <t>Source questions:</t>
  </si>
  <si>
    <t xml:space="preserve">Number of registered nursery places/registered places: How many children are you allowed to look after in your [provision type] at one time?  </t>
  </si>
  <si>
    <t>Number of registered childminder places in 2022, 2024 and 2025: How many places for children under the age of 8 have you personally got registered with Ofsted?</t>
  </si>
  <si>
    <t>Number of registered childminder places in 2023: How many children are you allowed to look after at one time?</t>
  </si>
  <si>
    <r>
      <t xml:space="preserve">2. These figures refer to the number of registered </t>
    </r>
    <r>
      <rPr>
        <u/>
        <sz val="10"/>
        <color theme="1"/>
        <rFont val="Calibri"/>
        <family val="2"/>
        <scheme val="minor"/>
      </rPr>
      <t>places</t>
    </r>
    <r>
      <rPr>
        <sz val="10"/>
        <color theme="1"/>
        <rFont val="Calibri"/>
        <family val="2"/>
        <scheme val="minor"/>
      </rPr>
      <t xml:space="preserve"> that childcare providers have i.e. the number of children that are allowed to attend at one time, as opposed to the number of registered </t>
    </r>
    <r>
      <rPr>
        <u/>
        <sz val="10"/>
        <color theme="1"/>
        <rFont val="Calibri"/>
        <family val="2"/>
        <scheme val="minor"/>
      </rPr>
      <t>children</t>
    </r>
    <r>
      <rPr>
        <sz val="10"/>
        <color theme="1"/>
        <rFont val="Calibri"/>
        <family val="2"/>
        <scheme val="minor"/>
      </rPr>
      <t xml:space="preserve"> that they have i.e. the number of children "on the providers' books".</t>
    </r>
  </si>
  <si>
    <r>
      <t xml:space="preserve">3. The number of registered childminder places in 2023 is not directly comparable with figures for other years as that year's survey asked childminders for their total number of registered places - not, as in other years, for their number of registered places for </t>
    </r>
    <r>
      <rPr>
        <u/>
        <sz val="10"/>
        <color theme="1"/>
        <rFont val="Calibri"/>
        <family val="2"/>
      </rPr>
      <t>children under the age of 8</t>
    </r>
    <r>
      <rPr>
        <sz val="10"/>
        <color theme="1"/>
        <rFont val="Calibri"/>
        <family val="2"/>
      </rPr>
      <t>.</t>
    </r>
  </si>
  <si>
    <t>4. In 2025, childminders could report having a maximum of 24 children under the age of 8 registered on the survey. In previous years, although childminders were limited, in practice, to 6 registered places for every adult (childminder or assistant) looking after children aged under 8 there was no limit to the number that they could report on the survey.  Any extreme outliers, however, were removed from the data</t>
  </si>
  <si>
    <t>5. Where providers reported on the 2025 survey that they "didn't know" or "preferred not to say" how many registered places they had, their missing data have been imputed.  They are assumed, for the purposes of estimating regional and England totals, to have the median number of registered places for providers of their type.</t>
  </si>
  <si>
    <t>Figures for 2024 have been revised ("2024 (new method)") using the same methodology.</t>
  </si>
  <si>
    <t>6.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</si>
  <si>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7. Figures for group-based providers, therefore, have been revised in two ways - imputing missing data has increased estimates of the total number of registered places while revisions to the group-based provider weighting formula have reduced estimates of the total number of registered places.</t>
  </si>
  <si>
    <t>The separate impact of each of these changes is described in the "Methodology change" section on Explore Education Statistics</t>
  </si>
  <si>
    <t xml:space="preserve">   </t>
  </si>
  <si>
    <t>Table 2-1 Summary: Total number of registered nursery places (2019, 2021, 2022, 2023, 2024 and 2025)</t>
  </si>
  <si>
    <t>5. Where providers reported on the 2025 survey that they "didn't know" or "preferred not to say" how many registered places they had, their missing data have been imputed.  They are assumed, for the purposes of estimating England totals, to have the median number of registered places for providers of their type.</t>
  </si>
  <si>
    <t>Table 2-2: Total registered places in England and mean registered places per provider (2018, 2019, 2021, 2022, 2023, 2024 and 2025)</t>
  </si>
  <si>
    <t>Total registered places</t>
  </si>
  <si>
    <t>Mean places per provider</t>
  </si>
  <si>
    <t>P-value (2022 to 2023 change vs. no change)</t>
  </si>
  <si>
    <t>P-value (2023 to 2024 change vs. no change)</t>
  </si>
  <si>
    <t>P-value (2024 to 2025 change vs. no change)</t>
  </si>
  <si>
    <t>Nursery (full day)</t>
  </si>
  <si>
    <t>Before school provision</t>
  </si>
  <si>
    <t>After school provision</t>
  </si>
  <si>
    <t xml:space="preserve">Nursery </t>
  </si>
  <si>
    <t>Base: All school-based providers, group-based providers and childminders</t>
  </si>
  <si>
    <r>
      <t xml:space="preserve">2. These figures refer to the total and average number of registered </t>
    </r>
    <r>
      <rPr>
        <u/>
        <sz val="10"/>
        <color theme="1"/>
        <rFont val="Calibri"/>
        <family val="2"/>
        <scheme val="minor"/>
      </rPr>
      <t>places</t>
    </r>
    <r>
      <rPr>
        <sz val="10"/>
        <color theme="1"/>
        <rFont val="Calibri"/>
        <family val="2"/>
        <scheme val="minor"/>
      </rPr>
      <t xml:space="preserve"> that childcare providers have i.e. the number of children that are allowed to attend at one time, as opposed to the total and average number of registered children that they have i.e. the number of children "on the providers' books". </t>
    </r>
  </si>
  <si>
    <t>3. Mean registered places in 2022, 2023, 2024 and 2025 are reported to 1 decimal place.  Mean registered places for 2019 and 2021 are only available rounded to the nearest whole place.</t>
  </si>
  <si>
    <t>4. Mean figures are calculated based on providers that have at least one registered place.</t>
  </si>
  <si>
    <r>
      <t xml:space="preserve">5. The number of registered childminder places in 2023 is not directly comparable with figures for other years as that year's survey asked childminders for their total number of registered places - not, as in other years, for their number of registered places for </t>
    </r>
    <r>
      <rPr>
        <u/>
        <sz val="10"/>
        <color theme="1"/>
        <rFont val="Calibri"/>
        <family val="2"/>
      </rPr>
      <t>children under the age of 8</t>
    </r>
    <r>
      <rPr>
        <sz val="10"/>
        <color theme="1"/>
        <rFont val="Calibri"/>
        <family val="2"/>
      </rPr>
      <t>.</t>
    </r>
  </si>
  <si>
    <t>6. In 2025, childminders could report having a maximum of 24 children under the age of 8 registered on the survey. In previous years, although childminders were limited, in practice, to 6 registered places for every adult (childminder or assistant) looking after children under the age of 8 there was no limit to the number that they could report on the survey.  Any extreme outliers, however, were removed from the data</t>
  </si>
  <si>
    <t>7. Where providers reported on the 2025 survey that they "didn't know" or "preferred not to say" how many registered places they had, their missing data have been imputed.  They are assumed, for the purposes of estimating England totals, to have the median number of registered places for providers of their type.</t>
  </si>
  <si>
    <r>
      <t xml:space="preserve">Figures for 2024 have been revised ("2024 (new method)") using the same methodology.  Although imputing missing data increases estimates of the </t>
    </r>
    <r>
      <rPr>
        <u/>
        <sz val="10"/>
        <color theme="1"/>
        <rFont val="Calibri"/>
        <family val="2"/>
      </rPr>
      <t>total</t>
    </r>
    <r>
      <rPr>
        <sz val="10"/>
        <color theme="1"/>
        <rFont val="Calibri"/>
        <family val="2"/>
      </rPr>
      <t xml:space="preserve"> number of registered places, estimates of </t>
    </r>
    <r>
      <rPr>
        <u/>
        <sz val="10"/>
        <color theme="1"/>
        <rFont val="Calibri"/>
        <family val="2"/>
      </rPr>
      <t xml:space="preserve">mean </t>
    </r>
    <r>
      <rPr>
        <sz val="10"/>
        <color theme="1"/>
        <rFont val="Calibri"/>
        <family val="2"/>
      </rPr>
      <t>registered places per provider have decreased because more providers are included in the "per provider" calculations</t>
    </r>
  </si>
  <si>
    <t>8.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</si>
  <si>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9. Figures for group-based providers, therefore, have been revised in two ways - imputing missing data has increased estimates of the total number of registered places while revisions to the group-based provider weighting formula have reduced estimates of the total number of registered places.</t>
  </si>
  <si>
    <t>10. In 2022 and 2023, the Survey asked school-based providers for the number of registered places that they had in their before-school and after-school provision. In the 2024 and 2025 Surveys, this question was asked to group-based providers instead.</t>
  </si>
  <si>
    <t xml:space="preserve">11. In the 2025 Survey, group-based providers were only asked to report the number of registered before-school / after-school places that they had (i.e. the number of children that they were able to look after in their before-school / after-school provision at one time) </t>
  </si>
  <si>
    <r>
      <t xml:space="preserve">if they reported that they </t>
    </r>
    <r>
      <rPr>
        <u/>
        <sz val="10"/>
        <color theme="1"/>
        <rFont val="Calibri"/>
        <family val="2"/>
        <scheme val="minor"/>
      </rPr>
      <t>offered</t>
    </r>
    <r>
      <rPr>
        <sz val="10"/>
        <color theme="1"/>
        <rFont val="Calibri"/>
        <family val="2"/>
        <scheme val="minor"/>
      </rPr>
      <t xml:space="preserve"> before-school / after-school provision.  On the 2024 Survey, some providers had reported that they had registered before-school / after-school places i.e. were able to look after children in their before-school / after-school provision</t>
    </r>
  </si>
  <si>
    <t>even though they didn't currently offer this provision.  So that figures from the 2024 survey can be compared with those from the 2025 survey, these providers have been excluded from 2024 figures.</t>
  </si>
  <si>
    <t>Same as for registered childcare places, where group-based providers said that they "didn't know" or "preferred not to say" how many registered before-school / after-school places they had their missing data was imputed i.e. they were assumed, for the purposes of estimating England totals, to have the median number</t>
  </si>
  <si>
    <t>of registered places for other providers.  These estimates have been made in both the "2024 (new method)" and 2025 figures</t>
  </si>
  <si>
    <t>12. "P-values" show the statistical significance of differences between (i) 2022 and 2023; (ii) 2023 and 2024 (old method); and (iii) 2024 (new method) and 2025 figures.</t>
  </si>
  <si>
    <t>Table 2-3: Average number of children per provider, and proportion of total children registered, by age group (2022, 2023, 2024 and 2025)</t>
  </si>
  <si>
    <t>Average number of children under two</t>
  </si>
  <si>
    <t>Average number of children aged two</t>
  </si>
  <si>
    <t>Average number of children aged three and four</t>
  </si>
  <si>
    <t>Proportion of total registered children: children under two</t>
  </si>
  <si>
    <t>Proportion of total registered children: children aged two</t>
  </si>
  <si>
    <t>Propotion of total registered children: children aged three and four</t>
  </si>
  <si>
    <t xml:space="preserve">Average number of children under two
</t>
  </si>
  <si>
    <t xml:space="preserve">Average number of children aged two
</t>
  </si>
  <si>
    <t xml:space="preserve">Average number of children aged three and four
</t>
  </si>
  <si>
    <t xml:space="preserve">Source question: Of the children you currently have registered, how many are…? </t>
  </si>
  <si>
    <t>Base: All school-based providers, group-based providers and childminders.</t>
  </si>
  <si>
    <r>
      <t xml:space="preserve">2. These figures refer to the average number of registered </t>
    </r>
    <r>
      <rPr>
        <u/>
        <sz val="10"/>
        <color theme="1"/>
        <rFont val="Calibri"/>
        <family val="2"/>
        <scheme val="minor"/>
      </rPr>
      <t>children</t>
    </r>
    <r>
      <rPr>
        <sz val="10"/>
        <color theme="1"/>
        <rFont val="Calibri"/>
        <family val="2"/>
        <scheme val="minor"/>
      </rPr>
      <t xml:space="preserve"> that providers have i.e. the number "on the providers' books" and attending at </t>
    </r>
    <r>
      <rPr>
        <u/>
        <sz val="10"/>
        <color theme="1"/>
        <rFont val="Calibri"/>
        <family val="2"/>
        <scheme val="minor"/>
      </rPr>
      <t>any</t>
    </r>
    <r>
      <rPr>
        <sz val="10"/>
        <color theme="1"/>
        <rFont val="Calibri"/>
        <family val="2"/>
        <scheme val="minor"/>
      </rPr>
      <t xml:space="preserve"> time as opposed to the number of registered </t>
    </r>
    <r>
      <rPr>
        <u/>
        <sz val="10"/>
        <color theme="1"/>
        <rFont val="Calibri"/>
        <family val="2"/>
        <scheme val="minor"/>
      </rPr>
      <t>places</t>
    </r>
    <r>
      <rPr>
        <sz val="10"/>
        <color theme="1"/>
        <rFont val="Calibri"/>
        <family val="2"/>
        <scheme val="minor"/>
      </rPr>
      <t xml:space="preserve"> that they have i.e. the number of children that are allowed to attend at </t>
    </r>
    <r>
      <rPr>
        <u/>
        <sz val="10"/>
        <color theme="1"/>
        <rFont val="Calibri"/>
        <family val="2"/>
        <scheme val="minor"/>
      </rPr>
      <t>one</t>
    </r>
    <r>
      <rPr>
        <sz val="10"/>
        <color theme="1"/>
        <rFont val="Calibri"/>
        <family val="2"/>
        <scheme val="minor"/>
      </rPr>
      <t xml:space="preserve"> time.</t>
    </r>
  </si>
  <si>
    <t>3. Proportion figures are rounded to the nearest 1% and may not add to exactly 100% due to rounding</t>
  </si>
  <si>
    <t>4.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</si>
  <si>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r>
      <t xml:space="preserve">The unweighted group-based provider base is lower for "2024 (new method)" than for "2024 (old method)" figures because the updated weighting methodology was only applied to data collected on the "main" version of the 2024 survey (data provided by 4,953 group-based providers) rather than the "main" </t>
    </r>
    <r>
      <rPr>
        <u/>
        <sz val="10"/>
        <color theme="1"/>
        <rFont val="Calibri"/>
        <family val="2"/>
      </rPr>
      <t>and "short"</t>
    </r>
    <r>
      <rPr>
        <sz val="10"/>
        <color theme="1"/>
        <rFont val="Calibri"/>
        <family val="2"/>
      </rPr>
      <t xml:space="preserve"> versions of the survey (data provided by 5,252 group-based providers).</t>
    </r>
  </si>
  <si>
    <t>5. "P-values" show the statistical significance of differences between (i) 2022 and 2023; (ii) 2023 and 2024 (old method); and (iii) 2024 (new method) and 2025 figures.</t>
  </si>
  <si>
    <t>Table 2-4: Total booked full-day places and mean booked full-day places per provider on a reference day (2019, 2021, 2022, 2023, 2024 and 2025)</t>
  </si>
  <si>
    <t>P-value (2023 to 2024 change in the average vs. no change)</t>
  </si>
  <si>
    <t>P-value (2024 to 2025 change in the average vs. no change)</t>
  </si>
  <si>
    <t>x</t>
  </si>
  <si>
    <t xml:space="preserve">Source question (2019-2024, school-based and group-based providers): How many under school-aged children were booked to attend your full day [provision type] on that [reference day]? </t>
  </si>
  <si>
    <t xml:space="preserve">Source question (2019-2024, childminders): How many under school-aged children were booked to attend your childminding provision on that [reference day]? </t>
  </si>
  <si>
    <t xml:space="preserve">Source question (2025): How many under school-aged children were booked to attend your full day [provision type] on that [reference day]? </t>
  </si>
  <si>
    <t>Base (2019-2024): All figures reported for school-based and group-based providers include providers offering full day sessions on the particular day that they were asked about. Figures for childminders include all childminders offering care on that day. </t>
  </si>
  <si>
    <t>Base (2025): All figures reported include providers offering full day sessions on the particular day that they were asked about.</t>
  </si>
  <si>
    <r>
      <t xml:space="preserve">2. "Booked places" refers to the number of children </t>
    </r>
    <r>
      <rPr>
        <u/>
        <sz val="10"/>
        <color theme="1"/>
        <rFont val="Calibri"/>
        <family val="2"/>
        <scheme val="minor"/>
      </rPr>
      <t>booked to attend</t>
    </r>
    <r>
      <rPr>
        <sz val="10"/>
        <color theme="1"/>
        <rFont val="Calibri"/>
        <family val="2"/>
        <scheme val="minor"/>
      </rPr>
      <t xml:space="preserve"> the provider on the reference day rather than either the number of </t>
    </r>
    <r>
      <rPr>
        <u/>
        <sz val="10"/>
        <color theme="1"/>
        <rFont val="Calibri"/>
        <family val="2"/>
        <scheme val="minor"/>
      </rPr>
      <t>registered</t>
    </r>
    <r>
      <rPr>
        <sz val="10"/>
        <color theme="1"/>
        <rFont val="Calibri"/>
        <family val="2"/>
        <scheme val="minor"/>
      </rPr>
      <t xml:space="preserve"> places at the provider i.e. the number of children that are allowed to attend at one time</t>
    </r>
  </si>
  <si>
    <t>or the number of registered children at the provider i.e. the number of children "on the provider's books".  It includes children who were booked to attend but absent due to illness or some other reason.</t>
  </si>
  <si>
    <t>3. Estimates of the number of booked full-day school-based provider places in 2023 are not shown. Although this information was collected on the Survey the estimate is considered unreliable.</t>
  </si>
  <si>
    <r>
      <t xml:space="preserve">4. For school-based providers, group-based providers and for childminders </t>
    </r>
    <r>
      <rPr>
        <u/>
        <sz val="10"/>
        <color theme="1"/>
        <rFont val="Calibri"/>
        <family val="2"/>
        <scheme val="minor"/>
      </rPr>
      <t>in 2025</t>
    </r>
    <r>
      <rPr>
        <sz val="10"/>
        <color theme="1"/>
        <rFont val="Calibri"/>
        <family val="2"/>
        <scheme val="minor"/>
      </rPr>
      <t xml:space="preserve">, "mean places"  are the mean number of full-day places </t>
    </r>
    <r>
      <rPr>
        <u/>
        <sz val="10"/>
        <color theme="1"/>
        <rFont val="Calibri"/>
        <family val="2"/>
        <scheme val="minor"/>
      </rPr>
      <t>at providers who ran full-day care on the reference day.</t>
    </r>
    <r>
      <rPr>
        <sz val="10"/>
        <color theme="1"/>
        <rFont val="Calibri"/>
        <family val="2"/>
        <scheme val="minor"/>
      </rPr>
      <t xml:space="preserve">  For childminders </t>
    </r>
    <r>
      <rPr>
        <u/>
        <sz val="10"/>
        <color theme="1"/>
        <rFont val="Calibri"/>
        <family val="2"/>
        <scheme val="minor"/>
      </rPr>
      <t>prior to 2025</t>
    </r>
    <r>
      <rPr>
        <sz val="10"/>
        <color theme="1"/>
        <rFont val="Calibri"/>
        <family val="2"/>
        <scheme val="minor"/>
      </rPr>
      <t xml:space="preserve"> they are the mean number of places at childminders who offered </t>
    </r>
    <r>
      <rPr>
        <u/>
        <sz val="10"/>
        <color theme="1"/>
        <rFont val="Calibri"/>
        <family val="2"/>
        <scheme val="minor"/>
      </rPr>
      <t>any</t>
    </r>
    <r>
      <rPr>
        <sz val="10"/>
        <color theme="1"/>
        <rFont val="Calibri"/>
        <family val="2"/>
        <scheme val="minor"/>
      </rPr>
      <t xml:space="preserve"> care on the reference day.</t>
    </r>
  </si>
  <si>
    <t>5. Figures for childminders in 2025 are not directly comparable with previous years. Previously, all booked places were included, including part-day sessions, whereas 2025 figures only include full-day bookings.  Table 2-5 shows the number of booked part-day (morning-only or afternoon-only) childminder sessions</t>
  </si>
  <si>
    <t>6. Where providers reported on the 2025 survey that they "didn't know" or "preferred not to say" how many booked places they had, their missing data have been imputed.  They are assumed, for the purposes of estimating England totals, to have the median number of booked places for providers of their type.</t>
  </si>
  <si>
    <r>
      <t xml:space="preserve">Figures for 2024 have been revised ("2024 (new method)") using the same methodology.  Although imputing missing data increases estimates of the </t>
    </r>
    <r>
      <rPr>
        <u/>
        <sz val="10"/>
        <color theme="1"/>
        <rFont val="Calibri"/>
        <family val="2"/>
      </rPr>
      <t>total</t>
    </r>
    <r>
      <rPr>
        <sz val="10"/>
        <color theme="1"/>
        <rFont val="Calibri"/>
        <family val="2"/>
      </rPr>
      <t xml:space="preserve"> number of booked places, estimates of </t>
    </r>
    <r>
      <rPr>
        <u/>
        <sz val="10"/>
        <color theme="1"/>
        <rFont val="Calibri"/>
        <family val="2"/>
      </rPr>
      <t>mean booked</t>
    </r>
    <r>
      <rPr>
        <sz val="10"/>
        <color theme="1"/>
        <rFont val="Calibri"/>
        <family val="2"/>
      </rPr>
      <t xml:space="preserve"> places per provider have decreased because more providers are included in the "per provider" calculations</t>
    </r>
  </si>
  <si>
    <t>7.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</si>
  <si>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8. Figures for group-based providers, therefore, have been revised in two ways - imputing missing data has increased estimates of the total number of booked places while revisions to the group-based provider weighting formula have reduced estimates of the total number of booked places.</t>
  </si>
  <si>
    <t>9. "P-values" show the statistical significance of differences between (i) 2023 and 2024 (old method); and (ii) 2024 (new method) and 2025 figures.</t>
  </si>
  <si>
    <t>Table 2-5: Total booked morning and afernoon places and mean booked morning and afternoon places per provider on a reference day (2024 and 2025)</t>
  </si>
  <si>
    <t>Nursery (morning)</t>
  </si>
  <si>
    <t>Nursery (afternoon)</t>
  </si>
  <si>
    <t>Sessional (morning)</t>
  </si>
  <si>
    <t>Sessional (afternoon)</t>
  </si>
  <si>
    <t xml:space="preserve">Source question: How many school children were booked to attend your [before school/after school] provision on that [reference day] </t>
  </si>
  <si>
    <t>Base: All figures reported include providers offering those sessions on the particular day that they were asked about. </t>
  </si>
  <si>
    <r>
      <t xml:space="preserve">or the number of registered </t>
    </r>
    <r>
      <rPr>
        <u/>
        <sz val="10"/>
        <color theme="1"/>
        <rFont val="Calibri"/>
        <family val="2"/>
        <scheme val="minor"/>
      </rPr>
      <t>children</t>
    </r>
    <r>
      <rPr>
        <sz val="10"/>
        <color theme="1"/>
        <rFont val="Calibri"/>
        <family val="2"/>
        <scheme val="minor"/>
      </rPr>
      <t xml:space="preserve"> at the provider i.e. the number of children "on the provider's books".  It includes children who were booked to attend but absent due to illness or some other reason.</t>
    </r>
  </si>
  <si>
    <r>
      <t xml:space="preserve">3. "Mean booked morning places" and "mean booked afternoon places" are the mean number of places </t>
    </r>
    <r>
      <rPr>
        <u/>
        <sz val="10"/>
        <color theme="1"/>
        <rFont val="Calibri"/>
        <family val="2"/>
        <scheme val="minor"/>
      </rPr>
      <t>at providers who run morning-only and afternoon-only sessions.</t>
    </r>
  </si>
  <si>
    <t>4. Prior to 2025 childminders were asked for the total number of children booked in nursery provision.  This number is shown in Table 2-4.  In 2025, they were asked to provide a split between full-day, morning-only and afternoon-only sessions and numbers of morning-only and afternoon-only sessions are shown in this table</t>
  </si>
  <si>
    <t>5. Figures for morning and afternoon sessions reported on the 2024 Survey differed significantly from figures for previous years. Based on "cognitive testing" with providers, the 2024 Survey instructed providers not to double-count children booked in full day sessions in their morning and afternoon figures.</t>
  </si>
  <si>
    <t>As a consequence, the number of booked morning and afternoon places reported on the 2024 Survey was less than half the number reported on the 2023 Survey suggesting that, rather than morning-only and afternoon-only sessions, previous figures included a significant number of children booked in full-day care i.e. children booked in both morning and afternoon sessions.</t>
  </si>
  <si>
    <t>This table, therefore, only shows the number of booked morning and afternoon places reported on the 2024 and 2025 Surveys</t>
  </si>
  <si>
    <t>Table 2-6: Proportion of providers with spare full-day places by day of the week (2025)</t>
  </si>
  <si>
    <t>Mean across the week</t>
  </si>
  <si>
    <t>Monday</t>
  </si>
  <si>
    <t>Tuesday</t>
  </si>
  <si>
    <t>Wednesday</t>
  </si>
  <si>
    <t>Thursday</t>
  </si>
  <si>
    <t>Friday</t>
  </si>
  <si>
    <t xml:space="preserve">Source question: How many extra children that need full-day childcare would you have been willing and able to take in your [provision type] on that day? </t>
  </si>
  <si>
    <t>Base: All providers who ran full-day care</t>
  </si>
  <si>
    <t>Notes</t>
  </si>
  <si>
    <r>
      <t xml:space="preserve">2. This table shows the proportion of providers </t>
    </r>
    <r>
      <rPr>
        <u/>
        <sz val="10"/>
        <color theme="1"/>
        <rFont val="Calibri"/>
        <family val="2"/>
        <scheme val="minor"/>
      </rPr>
      <t>who ran full-day care on the reference day</t>
    </r>
    <r>
      <rPr>
        <sz val="10"/>
        <color theme="1"/>
        <rFont val="Calibri"/>
        <family val="2"/>
        <scheme val="minor"/>
      </rPr>
      <t xml:space="preserve"> that had a spare full-day place.</t>
    </r>
  </si>
  <si>
    <t>Table 2-7: Proportion of available full-day places that are spare capacity by day of the week (2025)</t>
  </si>
  <si>
    <t xml:space="preserve">How many extra children that need full-day childcare would you have been willing and able to take in your [provision type] on that day? </t>
  </si>
  <si>
    <t>How many under school-aged children were booked/scheduled to attend your [provision type] on that day?</t>
  </si>
  <si>
    <r>
      <t xml:space="preserve">2. This table shows the proportion of available full-day places that are spare capacity at providers </t>
    </r>
    <r>
      <rPr>
        <u/>
        <sz val="10"/>
        <color theme="1"/>
        <rFont val="Calibri"/>
        <family val="2"/>
        <scheme val="minor"/>
      </rPr>
      <t>who ran full-day care on the reference day</t>
    </r>
    <r>
      <rPr>
        <sz val="10"/>
        <color theme="1"/>
        <rFont val="Calibri"/>
        <family val="2"/>
        <scheme val="minor"/>
      </rPr>
      <t xml:space="preserve"> .</t>
    </r>
  </si>
  <si>
    <t>Table 2-8: Proportion of available full-day places that are spare capacity by region (2025)</t>
  </si>
  <si>
    <t>Unweighted base (England)</t>
  </si>
  <si>
    <t>Regional unweighted base</t>
  </si>
  <si>
    <t>Table 2-9: Mean number of spare full-day places per provider by day of the week (2025)</t>
  </si>
  <si>
    <r>
      <t xml:space="preserve">2. This table shows the mean number of spare full-day places at providers </t>
    </r>
    <r>
      <rPr>
        <u/>
        <sz val="10"/>
        <color theme="1"/>
        <rFont val="Calibri"/>
        <family val="2"/>
        <scheme val="minor"/>
      </rPr>
      <t>who ran full-day care on the reference day</t>
    </r>
    <r>
      <rPr>
        <sz val="10"/>
        <color theme="1"/>
        <rFont val="Calibri"/>
        <family val="2"/>
        <scheme val="minor"/>
      </rPr>
      <t>, including those who ran full-day care but had no spare places</t>
    </r>
  </si>
  <si>
    <t>Table 2-10: Total number of spare full-day places by day of the week (2025)</t>
  </si>
  <si>
    <t>Base: All figures include providers offering those sessions on the particular day that they were asked about. Figures are for providers who had children of pre-school age (0-4) registered with their setting only.</t>
  </si>
  <si>
    <t>Note:</t>
  </si>
  <si>
    <t>Table 3-1: Total number of paid staff (2018, 2019, 2021, 2022, 2023, 2024 and 2025)</t>
  </si>
  <si>
    <t>Total number of paid staff</t>
  </si>
  <si>
    <t>Childminding staff</t>
  </si>
  <si>
    <t>Source question: Excluding apprentices, how many paid staff are involved in the delivery of your provision? Please only include the senior manager(s) and people working with the children, not specialist staff such as accountants.</t>
  </si>
  <si>
    <t>2. "Paid staff" excludes apprentices.  It only refers to staff who work directly with children.</t>
  </si>
  <si>
    <t>3. School-based and group-based providers are asked separately about the number of temporary staff that they employ (see Table 3-4) and whether they include these staff in their "total paid staff" numbers</t>
  </si>
  <si>
    <r>
      <t xml:space="preserve">Providers report that most agency staff are </t>
    </r>
    <r>
      <rPr>
        <u/>
        <sz val="10"/>
        <color rgb="FF000000"/>
        <rFont val="Calibri"/>
        <family val="2"/>
        <scheme val="minor"/>
      </rPr>
      <t>excluded</t>
    </r>
    <r>
      <rPr>
        <sz val="10"/>
        <color rgb="FF000000"/>
        <rFont val="Calibri"/>
        <family val="2"/>
        <scheme val="minor"/>
      </rPr>
      <t xml:space="preserve"> from "total paid staff" whereas most "other temporary staff" are </t>
    </r>
    <r>
      <rPr>
        <u/>
        <sz val="10"/>
        <color rgb="FF000000"/>
        <rFont val="Calibri"/>
        <family val="2"/>
        <scheme val="minor"/>
      </rPr>
      <t>included</t>
    </r>
    <r>
      <rPr>
        <sz val="10"/>
        <color rgb="FF000000"/>
        <rFont val="Calibri"/>
        <family val="2"/>
        <scheme val="minor"/>
      </rPr>
      <t>.  Approximately 11,000 agency and "other temporary staff" were not included in school-based and group-based providers' "total paid staff" numbers in 2024, and approximately 9,300 agency and "other temporary staff" were not included in their "total paid staff" numbers in 2025.</t>
    </r>
  </si>
  <si>
    <t>4. "Childminding staff" refers to childminders and childminding assistants</t>
  </si>
  <si>
    <t>5.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</si>
  <si>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Table 3-2: Total number of paid staff by region (2018, 2019, 2021, 2022,  2023, 2024 and 2025)</t>
  </si>
  <si>
    <t>Yorkshire and Humberside</t>
  </si>
  <si>
    <r>
      <t xml:space="preserve">Most agency staff are </t>
    </r>
    <r>
      <rPr>
        <u/>
        <sz val="10"/>
        <color rgb="FF000000"/>
        <rFont val="Calibri"/>
        <family val="2"/>
        <scheme val="minor"/>
      </rPr>
      <t>excluded</t>
    </r>
    <r>
      <rPr>
        <sz val="10"/>
        <color rgb="FF000000"/>
        <rFont val="Calibri"/>
        <family val="2"/>
        <scheme val="minor"/>
      </rPr>
      <t xml:space="preserve"> from "total paid staff" whereas most "other temporary staff" are </t>
    </r>
    <r>
      <rPr>
        <u/>
        <sz val="10"/>
        <color rgb="FF000000"/>
        <rFont val="Calibri"/>
        <family val="2"/>
        <scheme val="minor"/>
      </rPr>
      <t>included</t>
    </r>
    <r>
      <rPr>
        <sz val="10"/>
        <color rgb="FF000000"/>
        <rFont val="Calibri"/>
        <family val="2"/>
        <scheme val="minor"/>
      </rPr>
      <t>.  Approximately 11,000 agency and "other temporary staff" were not included in school-based and group-based providers' "total paid staff" numbers in 2024, and approximately 9,300 agency and "other temporary staff" were not included in their "total paid staff" numbers in 2025.</t>
    </r>
  </si>
  <si>
    <t>Table 3-3: Mean number of paid staff per provider (2018, 2019, 2021, 2022, 2023, 2024 and 2025)</t>
  </si>
  <si>
    <t>Mean number of paid staff per provider</t>
  </si>
  <si>
    <r>
      <t xml:space="preserve">Most agency staff are </t>
    </r>
    <r>
      <rPr>
        <u/>
        <sz val="10"/>
        <color rgb="FF000000"/>
        <rFont val="Calibri"/>
        <family val="2"/>
        <scheme val="minor"/>
      </rPr>
      <t>excluded</t>
    </r>
    <r>
      <rPr>
        <sz val="10"/>
        <color rgb="FF000000"/>
        <rFont val="Calibri"/>
        <family val="2"/>
        <scheme val="minor"/>
      </rPr>
      <t xml:space="preserve"> from "total paid staff" whereas most "other temporary staff" are </t>
    </r>
    <r>
      <rPr>
        <u/>
        <sz val="10"/>
        <color rgb="FF000000"/>
        <rFont val="Calibri"/>
        <family val="2"/>
        <scheme val="minor"/>
      </rPr>
      <t>included.</t>
    </r>
  </si>
  <si>
    <t>Table 3-4: Proportion of providers employing temporary staff and total number of temporary staff in England (school-based and group-based providers) (2021, 2022, 2023, 2024 and 2025)</t>
  </si>
  <si>
    <t>Total number of temporary staff</t>
  </si>
  <si>
    <t>Source question (2021-2024): Excluding apprentices, how many paid childcare staff do you currently employ on a temporary basis?</t>
  </si>
  <si>
    <t>Source question (2025): Excluding apprentices, how many temporary paid childcare staff are involved in the delivery of your provision?</t>
  </si>
  <si>
    <t>Base: All school-based and all group-based providers</t>
  </si>
  <si>
    <t>2. "Temporary staff" excludes apprentices.</t>
  </si>
  <si>
    <t>3. In the 2024 and earlier surveys, providers were asked "Excluding apprentices, how many paid childcare staff do you currently employ on a temporary basis?"  In 2025, this question was changed to "Excluding apprentices, how many temporary paid childcare staff are involved in the delivery of your provision?" i.e. In order to be consistent</t>
  </si>
  <si>
    <t>with other questions on the survey, providers were asked about staff who work directly with children rather than ancillary staff such as administrators. Due to this wording change, and additional checks added to the survey in 2025, figures for 2025 are not directly comparable with those for previous years.</t>
  </si>
  <si>
    <t>5. "P-values" show the statistical significance of differences between (i) 2022 and 2023; and (ii) 2023 and 2024 (old method) figures.  Due to changes in question wording in 2025, the statistical significance of differences between 2024 and 2025 figures has not been calculated.</t>
  </si>
  <si>
    <t>Table 3-5: Proportion of providers employing volunteers and number of volunteers (school-based and group-based providers) (2021, 2022, 2023, 2024 and 2025)</t>
  </si>
  <si>
    <t>Total number of volunteers</t>
  </si>
  <si>
    <t>Source question: How many unpaid volunteers, including any students working on placement, are helping you currently? Please only include volunteers working with the children.</t>
  </si>
  <si>
    <t>2. "Volunteers" excludes apprentices.  It only refers to volunteers who work directly with children.</t>
  </si>
  <si>
    <t>`</t>
  </si>
  <si>
    <t>3.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</si>
  <si>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4. "P-values" show the statistical significance of differences between (i) 2022 and 2023; (ii) 2023 and 2024 (old method); and (iii) 2024 (new method) and 2025 figures.</t>
  </si>
  <si>
    <t>Table 3-6: Proportion of providers employing apprentices and total number of apprentices (school-based and group-based providers) (2021, 2022, 2023, 2024 and 2025)</t>
  </si>
  <si>
    <t>Total number of apprentices</t>
  </si>
  <si>
    <t>Private group-based</t>
  </si>
  <si>
    <t>Voluntary group-based</t>
  </si>
  <si>
    <t>Source question: How many early years apprentices are currently involved in the delivery of your provision? Please only include apprentices working with the children.</t>
  </si>
  <si>
    <t>2. "Apprentices" only refers to apprentices who work directly with children.</t>
  </si>
  <si>
    <t>Table 3-7: Proportion of apprentices employed on each level of apprenticeship (school-based and group-based providers) (2022, 2023, 2024 and 2025)</t>
  </si>
  <si>
    <t>Proportion of apprentices at Level 2</t>
  </si>
  <si>
    <t>Proportion of apprentices at Level 3</t>
  </si>
  <si>
    <t>Proportion of apprentices at Level 5</t>
  </si>
  <si>
    <t>Source question: How many apprentices does your setting employ on each of the following apprenticeships?</t>
  </si>
  <si>
    <t>Base: All school-based who employ apprentices, and all group-based providers who employ apprentices</t>
  </si>
  <si>
    <t>4. Information on Level 5 apprentices began to be collected in 2023.</t>
  </si>
  <si>
    <t>5. Figures presented in previous editions of the tables incorrectly showed there being more Level 2 than Level 3 apprentices.  These figures have been corrected</t>
  </si>
  <si>
    <t>Table 3-8: Proportion of childminders employing an assistant (2022, 2023, 2024 and 2025)</t>
  </si>
  <si>
    <t>Proportion of childminders</t>
  </si>
  <si>
    <t>Source question: How many, if any, childminding assistants do you regularly work with at that address? How many of the childminding assistants that you work with are employed specifically by you, rather than by the other childminder you work with?</t>
  </si>
  <si>
    <t xml:space="preserve">Base: All childminders </t>
  </si>
  <si>
    <t>1. See "notes and definitions" for an explanation of the figures in this table, including descriptions of "P-values"</t>
  </si>
  <si>
    <t>Table 3-9: Proportion of childminders working with other registered childminders and mean number of other childminders (2022, 2023, 2024 and 2025)</t>
  </si>
  <si>
    <t>Proportion of childminders who regularly work with another registered childminder</t>
  </si>
  <si>
    <t>Total number of childminders who regularly work with another registered childminder</t>
  </si>
  <si>
    <t>Mean number of other childminders if working with another registered childminder</t>
  </si>
  <si>
    <t>Median number of other childminders if working with another registered childminder</t>
  </si>
  <si>
    <t>Unweighted Base (number of other childminders if working with at least one other childminder)</t>
  </si>
  <si>
    <t>Source question: Do you regularly work with any other registered childminders or childminding assistants at the address at which you normally childmind? How many, if any, registered childminders do you regularly work with at that address?</t>
  </si>
  <si>
    <t>2. The "unweighted base" refers to the number of childminders who regularly worked with another registered childminder (and were asked how many other childminders they worked with)</t>
  </si>
  <si>
    <t>rather than the number of childminders who were asked whether they regularly worked with another registered childminder.</t>
  </si>
  <si>
    <t>Table 3-10: Turnover rate (group-based providers and school-based providers) (2025)</t>
  </si>
  <si>
    <t>Source question:  How many paid childcare staff (including any temporary staff employed directly, but excluding agency staff or anyone returning from extended leave) have you recruited in the past 12 months? How many paid childcare staff (including any temporary staff employed directly, but excluding agency staff or anyone returning from extended leave) have left your employment in the past 12 months?</t>
  </si>
  <si>
    <t xml:space="preserve">Base: All group-based providers allocated to variant 2 and all school-based providers allocated to variant 1. See accompanying technical report for details of the variants. </t>
  </si>
  <si>
    <t>2. Staff turnover rates are the number of paid staff who left employment during the period expressed as a percentage of the total number of paid staff employed at the start of the period.</t>
  </si>
  <si>
    <t>3. Staff leaving includes temporary staff employed directly by the provider but excludes agency staff, staff who do not work directly with children and anyone going on extended leave, such as maternity leave.</t>
  </si>
  <si>
    <t>Table 3-11: Average number of hours per week paid staff are contracted to work by staff level (group-based providers and school-based providers) (2025)</t>
  </si>
  <si>
    <t>Group-based providers</t>
  </si>
  <si>
    <t>Senior manager</t>
  </si>
  <si>
    <t>Level 4 or higher staff member</t>
  </si>
  <si>
    <t>Level 3 staff member</t>
  </si>
  <si>
    <t>Level 2 or lower staff member</t>
  </si>
  <si>
    <t>Early years coordinator or Head teacher</t>
  </si>
  <si>
    <t>Level 6 or higher staff member</t>
  </si>
  <si>
    <t>Level 4 or 5 staff member</t>
  </si>
  <si>
    <t>Source question:  How many hours per week is [STAFF] contracted to work for?</t>
  </si>
  <si>
    <t>2. "Paid staff" excludes apprentices but includes temporary staff.  It only refers to staff who work directly with children.</t>
  </si>
  <si>
    <t>3. Providers were asked for the highest "full and relevant" early years or teaching-related qualification that staff members held.</t>
  </si>
  <si>
    <t>4. For staff members who did not have a contract or were on a zero-hours contract, providers were asked for the average number of hours per week that they currently worked.</t>
  </si>
  <si>
    <t>Table 3-12: Proportion of staff qualified to different levels (2018, 2019, 2021, 2022, 2023, 2024 and 2025)</t>
  </si>
  <si>
    <t>Proportion of staff qualified at level of qualification</t>
  </si>
  <si>
    <t>No UK Early Years qualification</t>
  </si>
  <si>
    <t>Level 1</t>
  </si>
  <si>
    <t>Level 2</t>
  </si>
  <si>
    <t>Level 3</t>
  </si>
  <si>
    <t>Level 4</t>
  </si>
  <si>
    <t>Level 5</t>
  </si>
  <si>
    <t>Level 6 or higher</t>
  </si>
  <si>
    <t>Headteacher/EYC</t>
  </si>
  <si>
    <t>Other staff</t>
  </si>
  <si>
    <t>Senior Manager</t>
  </si>
  <si>
    <t xml:space="preserve">All group-based providers </t>
  </si>
  <si>
    <t>Childminding assistants</t>
  </si>
  <si>
    <t>Source question: Excluding apprentices, how many of the paid staff involved in the delivery of your provision hold their highest UK Early Years or teaching related qualification at each of the following levels?</t>
  </si>
  <si>
    <t xml:space="preserve">Base: All school-based and all group-based providers.  Childminder figures based on all childminders. Childminding assistant figures based on childminders allocated to variant 1. See accompanying technical report for details of the variants. </t>
  </si>
  <si>
    <r>
      <t xml:space="preserve">3. Qualification levels refer to the highest </t>
    </r>
    <r>
      <rPr>
        <u/>
        <sz val="10"/>
        <color theme="1"/>
        <rFont val="Calibri"/>
        <family val="2"/>
        <scheme val="minor"/>
      </rPr>
      <t>early years or teaching-related</t>
    </r>
    <r>
      <rPr>
        <sz val="10"/>
        <color theme="1"/>
        <rFont val="Calibri"/>
        <family val="2"/>
        <scheme val="minor"/>
      </rPr>
      <t xml:space="preserve"> qualification held by staff</t>
    </r>
  </si>
  <si>
    <t>4. The weighting formula for group-based providers has been updated. The new method (shown in both the '2024 (new method)' and '2025' columns) now includes a variable for the quintile of the number of places registered.</t>
  </si>
  <si>
    <t xml:space="preserve">    The unweighted base remains the same across both methodologies in 2024. See the accompanying technical report for details of the weighting methodology.</t>
  </si>
  <si>
    <t xml:space="preserve">5. 2023 school-based provider figures are not shown in the table. The survey asks providers about the qualifications held by their EYC if they have one; otherwise, about the qualifications held by their headteacher.  In the 2023 survey, however, all school-based providers were asked about the qualifications held by their headteacher.  </t>
  </si>
  <si>
    <t>On average, headteachers are more likely than EYCs to hold Level 6 qualifications so the 2023 survey over-estimated the proportion of school-based provider staff qualified to Level 6</t>
  </si>
  <si>
    <t>6. Figures in this table are based on questions asked at provider level i.e. providers were asked for the number of their paid staff qualified to different levels. Prior to 2023, they were based on questions asked at staff level i.e. providers were asked for the highest qualification held by specimen members of staff.  As a result, since 2023, "unweighted bases" are lower than in 2022 and earlier surveys</t>
  </si>
  <si>
    <t>Table 3-12 Summary: Proportion of staff qualified to different levels (2018, 2019, 2021, 2022, 2023, 2024 and 2025)</t>
  </si>
  <si>
    <t>Level 3 or above</t>
  </si>
  <si>
    <t>Level 6</t>
  </si>
  <si>
    <t>6. Figures in this table are based on questions asked at provider level i.e. providers were asked for the number of their paid staff qualified to different levels. Prior to 2023, they were based on questions asked at staff level i.e. providers were asked for the highest qualification held by specific members of staff.  As a result, since 2023, "unweighted bases" are lower than in 2022 and earlier surveys</t>
  </si>
  <si>
    <t>Table 3-13: Proportion of staff with highest qualification at level 6 who hold different level 6 qualifications at group-based providers (2021, 2022, 2023, and 2025)</t>
  </si>
  <si>
    <t>Early Years Teacher status</t>
  </si>
  <si>
    <t>Qualified Teacher status</t>
  </si>
  <si>
    <t>Early Years Professional</t>
  </si>
  <si>
    <t>An Early Years Degree</t>
  </si>
  <si>
    <t>P-value (2023 to 2025 change vs. no change)</t>
  </si>
  <si>
    <t xml:space="preserve">Source question: Of the staff (including the senior manager) with level 6 qualifications, how many hold each of the following qualifications? </t>
  </si>
  <si>
    <t xml:space="preserve">Base: School-based providers allocated to variant 1, and group-based providers allocated to variant 2. See accompanying technical report for details of the variants. </t>
  </si>
  <si>
    <r>
      <t xml:space="preserve">2. Responses to the 2024 survey have been excluded because the survey mistakenly only asked about qualifications held by staff </t>
    </r>
    <r>
      <rPr>
        <u/>
        <sz val="10"/>
        <color theme="1"/>
        <rFont val="Calibri"/>
        <family val="2"/>
        <scheme val="minor"/>
      </rPr>
      <t>other than senior managers.</t>
    </r>
  </si>
  <si>
    <t>3. It is possible for staff to hold more than one type of level 6 qualification, therefore figures may add up to more than 100%</t>
  </si>
  <si>
    <t>Table 3-14: Gender of staff as a proportion of Early Years staff (2025)</t>
  </si>
  <si>
    <t>Female</t>
  </si>
  <si>
    <t>Male</t>
  </si>
  <si>
    <t xml:space="preserve">Source question:  How many of your paid staff/the paid staff involved in delivering your nursery provision excluding any apprentices, identify as… </t>
  </si>
  <si>
    <t xml:space="preserve">Base: School-based providers allocated to variant 1, group-based providers allocated to variant 2 and all childminders. See accompanying technical report for details of the variants. </t>
  </si>
  <si>
    <t>2. Staff gender is reported by providers rather than members of staff.  The proportion of staff who identify as 'male' or 'female' may not add up to 100% due to a number of providers reporting staff who identify as 'other'. These are not included in this table for data disclosure reasons.</t>
  </si>
  <si>
    <t>Table 3-15: Ethnicity of staff as a proportion of Early Years staff (2025)</t>
  </si>
  <si>
    <t>White</t>
  </si>
  <si>
    <t>Mixed</t>
  </si>
  <si>
    <t>Asian</t>
  </si>
  <si>
    <t>Black</t>
  </si>
  <si>
    <t>Other</t>
  </si>
  <si>
    <t>Source question:  How many of your paid staff/the paid staff involved in delivering your nursery provision excluding any apprentices, belong to the following ethnic groups…</t>
  </si>
  <si>
    <t>2. In the 2025 Survey ethnicity categories were aligned with the 2021 Census. This is a slight change to previous waves of the Survey meaning that figures are not directly comparable.</t>
  </si>
  <si>
    <t>Table 3-16: Proportion of Early Years staff by age group (2021, 2022, 2024 and 2025)</t>
  </si>
  <si>
    <t>Under 25 years</t>
  </si>
  <si>
    <t>25-39 years</t>
  </si>
  <si>
    <t>40-49 years</t>
  </si>
  <si>
    <t>50+ years</t>
  </si>
  <si>
    <t>under 25 years</t>
  </si>
  <si>
    <t xml:space="preserve">Source question: What age band does [staff] fall into? </t>
  </si>
  <si>
    <t>3. "Childminding staff" includes childminders and childminding assistants</t>
  </si>
  <si>
    <t xml:space="preserve">4. In 2021, 2022, 2024 and 2025, school-based providers were asked for the age of their Early Years Co-ordinator (EYC) if they had one; otherwise, they were asked for the age of their headteacher.  </t>
  </si>
  <si>
    <t>Due to a mistake, in the 2023 Survey, all school-based providers were asked for the age of their headteacher.  On average, headteachers are older than EYCs (they are roughly twice as likely as EYCs to be aged 50+) so the 2023 Survey over-estimated the proportion of school-based provider staff aged 50+.</t>
  </si>
  <si>
    <t>In the 2023 Survey, school-based providers and group-based providers were not asked for the age of staff qualified to below Level 2.  These staff tend, on average, to be younger than other staff.  So, the 2023 Survey under-estimated the proportion the proportion of staff aged under 25.</t>
  </si>
  <si>
    <t>For these reasons, figures from the 2023 Survey have been removed from the table</t>
  </si>
  <si>
    <t>Table 4-1: Staff:child ratios for under two's (group-based providers) (2021, 2022, 2023 2024 and 2025)</t>
  </si>
  <si>
    <t>Group-based provider</t>
  </si>
  <si>
    <t>Less than 1:3</t>
  </si>
  <si>
    <t>1:3</t>
  </si>
  <si>
    <t>More than 1:3</t>
  </si>
  <si>
    <t>Source question: What was your average staff to child ratio for children aged under two years old on [reference day]?</t>
  </si>
  <si>
    <t xml:space="preserve">Base: Group-based providers allocated to variant 1. See accompanying technical report for details of the variants. Ratios for under twos are not shown for school-based providers due to small base sizes </t>
  </si>
  <si>
    <t>2. A ratio of less than 1:3 is more generous than the statutory minimum as there are fewer children per member of staff.</t>
  </si>
  <si>
    <t>3. Mean ratios in 2022, 2023 and 2024 are reported to 1 decimal place.  Mean ratios in 2021 are only available rounded to the nearest whole child.</t>
  </si>
  <si>
    <t>4. Ratios of 1:10 or more are considered outliers and have been removed from the data</t>
  </si>
  <si>
    <t>Table 4-2: Staff:child ratios for 2 year olds (school-based and group-based providers) (2022, 2023, 2024 and 2025)</t>
  </si>
  <si>
    <t>School-based provider</t>
  </si>
  <si>
    <t>Less than 1:5</t>
  </si>
  <si>
    <t>1:5</t>
  </si>
  <si>
    <t>More than 1:5</t>
  </si>
  <si>
    <t>Source question: What was your average staff to child ratio for children aged two on [reference day]?</t>
  </si>
  <si>
    <t>Base: School-based providers allocated to variant 2 and group-based providers allocated to variant 1. See accompanying technical report for details of the variants.</t>
  </si>
  <si>
    <t>2. A ratio of less than 1:5 is more generous than the statutory minimum as there are fewer children per member of staff.</t>
  </si>
  <si>
    <r>
      <t xml:space="preserve">3. Since September 2023, providers have been required to have at least one member of staff for every </t>
    </r>
    <r>
      <rPr>
        <u/>
        <sz val="10"/>
        <color theme="1"/>
        <rFont val="Calibri"/>
        <family val="2"/>
        <scheme val="minor"/>
      </rPr>
      <t>five</t>
    </r>
    <r>
      <rPr>
        <sz val="10"/>
        <color theme="1"/>
        <rFont val="Calibri"/>
        <family val="2"/>
        <scheme val="minor"/>
      </rPr>
      <t xml:space="preserve"> children aged 2.  At the time of the 2023 and earlier surveys, the maximum ratio was one member of staff for every </t>
    </r>
    <r>
      <rPr>
        <u/>
        <sz val="10"/>
        <color theme="1"/>
        <rFont val="Calibri"/>
        <family val="2"/>
        <scheme val="minor"/>
      </rPr>
      <t>four</t>
    </r>
    <r>
      <rPr>
        <sz val="10"/>
        <color theme="1"/>
        <rFont val="Calibri"/>
        <family val="2"/>
        <scheme val="minor"/>
      </rPr>
      <t xml:space="preserve"> children.</t>
    </r>
  </si>
  <si>
    <t>5. Although school-based providers were asked about their staff:child ratios on previous surveys this is the first year that these figures have been reported in tables.</t>
  </si>
  <si>
    <t>Table 4-3: Staff:child ratios for 3 to 4 year olds (school-based and group-based providers) (2021, 2022, 2023, 2024 and 2025)</t>
  </si>
  <si>
    <t>Less than 1:4</t>
  </si>
  <si>
    <t>At least 1:4 but less than 1:6</t>
  </si>
  <si>
    <t>At least 1:6 but less than 1:8</t>
  </si>
  <si>
    <t>At least 1:8 but less than 1:10</t>
  </si>
  <si>
    <t>1:10 or more</t>
  </si>
  <si>
    <t>Source question: What was your average staff to child ratio for children aged 3 or 4 years old on [reference day]?</t>
  </si>
  <si>
    <t xml:space="preserve">Base: School-based providers allocated to variant 2 and group-based providers allocated to variant 1. See accompanying technical report for details of the variants. </t>
  </si>
  <si>
    <t xml:space="preserve">2. A ratio of less than 1:8 is more generous than the statutory minimum as there are fewer children per member of staff.  The statutory ratio is 1:13 if the staff member is qualified to Level 6.  This is more likely to apply to school-based providers than group-based providers (see Table 3-12) and may explain the relatively high proportion of school-based providers with ratios of 1:10 or more. </t>
  </si>
  <si>
    <t>3. Ratios of 1:20 or more are considered outliers and have been removed from the data</t>
  </si>
  <si>
    <t>Table 4-4: Proportion of providers who are aware of and have used the exceptional circumstance allowance regarding staff to child ratios (2025)</t>
  </si>
  <si>
    <t>Aware and have used the allowance at least once in the last year</t>
  </si>
  <si>
    <t>Aware but have not used the allowance in the last year</t>
  </si>
  <si>
    <t>Aware but not sure if the allowance was used in the last year</t>
  </si>
  <si>
    <t>Not aware</t>
  </si>
  <si>
    <t xml:space="preserve">Source question: The Early Years Foundation Stage (EYFS) framework allows providers to go below the statutory ratios under exceptional circumstances, provided the quality of care, safety and security of childcare is maintained. Were you aware of this? </t>
  </si>
  <si>
    <t>Table 5-1: Breakdown of annual costs of childcare (2025)</t>
  </si>
  <si>
    <t>Proportion of total costs</t>
  </si>
  <si>
    <t>Staff costs including wages, National Insurance payments and pension contributions</t>
  </si>
  <si>
    <t>Rent or mortgage payments</t>
  </si>
  <si>
    <t>Food costs such as meals, snacks and refreshments</t>
  </si>
  <si>
    <t>Materials used in the course of childcare provision, such as books, toys or equipment</t>
  </si>
  <si>
    <t>Training costs such as classes, courses or materials</t>
  </si>
  <si>
    <t>Business rates payments</t>
  </si>
  <si>
    <t>Energy bills</t>
  </si>
  <si>
    <t>Cost of recruiting staff</t>
  </si>
  <si>
    <t>Other costs associated with delivering childcare provision</t>
  </si>
  <si>
    <t>Source question: How much do you spend on [cost item]? How much do you pay in [cost item]?</t>
  </si>
  <si>
    <t xml:space="preserve">Base: All group-based and school-based providers, and childminders allocated to variant 2. See accompanying technical report for details of the variants. </t>
  </si>
  <si>
    <t>2. Childminder costs are not directly comparable with group-based provider and school-based provider costs.  Childminders were not asked, for instance, about their rent / mortgage or energy bills, because they work from their own home and would have to pay at least some of these costs, even if they didn't run a childminding business,</t>
  </si>
  <si>
    <t>and they were not asked about business rates payments because they do not have to pay business rates</t>
  </si>
  <si>
    <t xml:space="preserve">3. Childminder "staffing costs" are the sum of the amount that they pay their assistant(s) (if they have one) and the amount that they pay themselves in the form of a "salary".  The Survey asks childminders "How much childminding income do you currently personally earn per year?" </t>
  </si>
  <si>
    <t>In 2025, added clarification was provided ("By this we mean, the income you take from the business in the form of a salary") to distinguish this from fee income (which, in addition to paying the childminder's salary, pays for materials, equipment, the salaries of any assistants that they employ etc)</t>
  </si>
  <si>
    <t>This may explain why "staff costs" make up a smaller proportion of childminders' total costs in 2025 (70%) than they did in 2024 (77%)</t>
  </si>
  <si>
    <t xml:space="preserve">4. Nursery class childcare settings often deliver classes to school-age children alongside their nursery provision. For these providers, it is difficult to estimate how much of the providers' overhead costs - such as energy bills and business rates - are accounted for by nursery classes and how much are accounted for by other parts of the school. </t>
  </si>
  <si>
    <r>
      <t xml:space="preserve">Therefore, unlike group-based providers, who were asked to report them separately, school-based providers are asked to </t>
    </r>
    <r>
      <rPr>
        <u/>
        <sz val="10"/>
        <color theme="1"/>
        <rFont val="Calibri"/>
        <family val="2"/>
        <scheme val="minor"/>
      </rPr>
      <t>estimate</t>
    </r>
    <r>
      <rPr>
        <sz val="10"/>
        <color theme="1"/>
        <rFont val="Calibri"/>
        <family val="2"/>
        <scheme val="minor"/>
      </rPr>
      <t xml:space="preserve"> these costs and report them in their "other costs".</t>
    </r>
  </si>
  <si>
    <r>
      <t xml:space="preserve">5. The "proportion of total costs" made up, for instance, by "staff costs" is the </t>
    </r>
    <r>
      <rPr>
        <u/>
        <sz val="10"/>
        <color theme="1"/>
        <rFont val="Calibri"/>
        <family val="2"/>
      </rPr>
      <t>mean</t>
    </r>
    <r>
      <rPr>
        <sz val="10"/>
        <color theme="1"/>
        <rFont val="Calibri"/>
        <family val="2"/>
      </rPr>
      <t xml:space="preserve"> of the proportion of total costs that are made up by staff costs for different providers, rather than the proportion of total costs for </t>
    </r>
    <r>
      <rPr>
        <u/>
        <sz val="10"/>
        <color theme="1"/>
        <rFont val="Calibri"/>
        <family val="2"/>
      </rPr>
      <t>all</t>
    </r>
    <r>
      <rPr>
        <sz val="10"/>
        <color theme="1"/>
        <rFont val="Calibri"/>
        <family val="2"/>
      </rPr>
      <t xml:space="preserve"> providers that are made up by staff costs</t>
    </r>
  </si>
  <si>
    <t>Table 5-2: Proportion of paid staff eligible for the National Living Wage that are paid below the National Living Wage (2024 and 2025)</t>
  </si>
  <si>
    <t>Unweighted bases</t>
  </si>
  <si>
    <t>P-value (2024 vs. 2025 change vs. no change)</t>
  </si>
  <si>
    <t xml:space="preserve">Source question: The next questions are about how much [staff] is paid. This is gross pay – so before tax and National Insurance is removed. </t>
  </si>
  <si>
    <t xml:space="preserve">Base: Group-based providers allocated to variant 2 and school-based providers and childminders allocated to variant 1. See accompanying technical report for details of the variants. Calculations based on staff aged 21 and over with stated weekly/contracted hours and (non-banded) pay. </t>
  </si>
  <si>
    <t>3. "Eligible" staff are those aged 21 and over and "National Living Wage" refers to the full National Living Wage for staff aged 21 and over.  Childminders are excluded from this table - they are not eligible for the National Living Wage as they are self-employed.  Any childminding assistants that they employ, however, are eligilbe.</t>
  </si>
  <si>
    <t>4. Where staff wages are reported "per year" an hourly equivalent wage is derived by dividing their wage by the number of hours per week and number of weeks per year that they are contracted to work.</t>
  </si>
  <si>
    <t xml:space="preserve">In 2024, where staff's "contracted weeks per year" were not available they were assumed to work for 52 weeks per year. In 2025, the number of weeks per year that the setting they work for is open is used instead and if this is also unavailable, the median number of contracted weeks for staff working at this type of provider is used. </t>
  </si>
  <si>
    <t>Table 5-3: Average hourly pay for paid staff (2022, 2023, 2024, and 2025)</t>
  </si>
  <si>
    <t>Mean hourly pay</t>
  </si>
  <si>
    <t>Median hourly pay</t>
  </si>
  <si>
    <t xml:space="preserve">Base: Group-based providers allocated to variant 2 and school-based providers and childminders allocated to variant 1. See accompanying technical report for details of the variants. Calculations based on staff with stated weekly/contracted hours and (non-banded) pay. </t>
  </si>
  <si>
    <t>3. Where staff wages are reported "per year" an hourly equivalent wage is derived by dividing their wage by the number of hours per week and number of weeks per year that they are contracted to work.</t>
  </si>
  <si>
    <t>4. In 2024, staff reported to earn the equivalent (when their "weekly" or "annual" wages were divided by the number of hours per week and weeks per year that they were contracted to work) of less than £10 per hour or more than £100 per hour were excluded from analysis.</t>
  </si>
  <si>
    <t>In 2025, staff aged 21 or over who earn the equivalent of less than £11 per hour or more than £100 per hour are excluded from analysis (the lower bound has been increased in line with increases to the National Living Wage)</t>
  </si>
  <si>
    <t>and in 2025, for younger staff, there are different lower bounds, reflecting the lower National Living Wage at this age.  For staff under 18, staff who earn the equivalent of less than £7 per hour or more than £100 per hour are excluded from analysis; for staff aged 18 to 20 the bounds are £9 and £100 per hour</t>
  </si>
  <si>
    <t>Table 6-1: Number and proportion of providers looking after children funded under the 15-hour working parent entitlement for under two-year-olds (2025)</t>
  </si>
  <si>
    <t>Source question (2025): How many, if any, under two year olds receive the new 15 hours government-funded working parent entitlement?</t>
  </si>
  <si>
    <t>Base: All providers with under two-year-olds registered with their setting</t>
  </si>
  <si>
    <r>
      <t xml:space="preserve">2. This table shows the proportion of providers </t>
    </r>
    <r>
      <rPr>
        <u/>
        <sz val="10"/>
        <color theme="1"/>
        <rFont val="Calibri"/>
        <family val="2"/>
      </rPr>
      <t>that look after an under two-year-old</t>
    </r>
    <r>
      <rPr>
        <sz val="10"/>
        <color theme="1"/>
        <rFont val="Calibri"/>
        <family val="2"/>
      </rPr>
      <t xml:space="preserve"> where at least one under two-year-old receives the 15-hour working parent entitlement. In 2025, 21% of school-based providers, 60% of group-based providers, and 78% of childminders had at least one under two year old registered at their setting. </t>
    </r>
  </si>
  <si>
    <t>3. Information on eligibility for government-funded childcare can be found at https://www.childcarechoices.gov.uk/</t>
  </si>
  <si>
    <t>Table 6-2: Number and proportion of under two-year-olds registered with a childcare provider receiving the 15-hour working parent entitlement for under two-year-olds (2025)</t>
  </si>
  <si>
    <r>
      <t xml:space="preserve">2. This table shows the number and proportion of  under two-year-olds receiving the 15-hour working parent entitlement for under two-year-olds </t>
    </r>
    <r>
      <rPr>
        <u/>
        <sz val="10"/>
        <color theme="1"/>
        <rFont val="Calibri"/>
        <family val="2"/>
      </rPr>
      <t>at providers that look after an under two-year-old</t>
    </r>
    <r>
      <rPr>
        <sz val="10"/>
        <color theme="1"/>
        <rFont val="Calibri"/>
        <family val="2"/>
      </rPr>
      <t xml:space="preserve">. In 2025, 21% of school-based providers, 60% of group-based providers, and 78% of childminders had at least one under two year old registered at their setting. </t>
    </r>
  </si>
  <si>
    <r>
      <t xml:space="preserve">3. Children </t>
    </r>
    <r>
      <rPr>
        <u/>
        <sz val="10"/>
        <color theme="1"/>
        <rFont val="Calibri"/>
        <family val="2"/>
      </rPr>
      <t>aged 9 to 24 months</t>
    </r>
    <r>
      <rPr>
        <sz val="10"/>
        <color theme="1"/>
        <rFont val="Calibri"/>
        <family val="2"/>
      </rPr>
      <t xml:space="preserve"> are eligible for the 15-hour working parent entitlement for under two-year-olds.  This table shows this number as a proportion of under two-year-olds registered with providers, which may include children aged </t>
    </r>
    <r>
      <rPr>
        <u/>
        <sz val="10"/>
        <color theme="1"/>
        <rFont val="Calibri"/>
        <family val="2"/>
      </rPr>
      <t>under</t>
    </r>
    <r>
      <rPr>
        <sz val="10"/>
        <color theme="1"/>
        <rFont val="Calibri"/>
        <family val="2"/>
      </rPr>
      <t xml:space="preserve"> 9 months.  Hence, this proportion may be slightly under-estimated.</t>
    </r>
  </si>
  <si>
    <t>4. School-based and group-based providers were excluded from the analysis if the number of under two-year-olds reported to be receiving the 15-hour working parent entitlement exceeded the total number of under two-year-olds they had registered by five or more.</t>
  </si>
  <si>
    <t>This small allowance (of five children) was made because some children may have been under two at the start of the term (when the entitlement was awarded) but since turned two, meaning they were counted on the survey as registered two-year-olds.</t>
  </si>
  <si>
    <t>5. Childminders were excluded from the analysis if the number of under two-year-olds reported to be receiving the 15-hour working parent entitlement exceeded the total number of registered under two- and two-year-olds.</t>
  </si>
  <si>
    <t>Table 6-3: Number and proportion of providers looking after children funded under the 15-hour entitlement for two-year-olds (2021, 2022, 2023, 2024 and 2025)</t>
  </si>
  <si>
    <t xml:space="preserve">Type of entitlement </t>
  </si>
  <si>
    <t>Families receiving additional support (FRAS) entitlement</t>
  </si>
  <si>
    <t>FRAS and working parent entitlement</t>
  </si>
  <si>
    <t>Working parent entitlement</t>
  </si>
  <si>
    <t xml:space="preserve">Source question (2021-2023): Do any of the 2 year olds in your provision receive Government-funded hours under the 15 hours Free Entitlement? </t>
  </si>
  <si>
    <t xml:space="preserve">Source question (2024): How many, if any, 2 year olds receive Government-funded hours under the 15 hours Free Entitlement? </t>
  </si>
  <si>
    <t xml:space="preserve">Source questions (2025): How many, if any, 2 year olds receive Government-funded hours under the two-year old Families receiving additional support (FRAS) entitlement? How many, if any, 2 year olds receive Government-funded hours under the new working parent entitlement? </t>
  </si>
  <si>
    <t>Base: All providers with two-year-olds registered with their setting</t>
  </si>
  <si>
    <r>
      <t xml:space="preserve">2. This table shows the proportion of providers </t>
    </r>
    <r>
      <rPr>
        <u/>
        <sz val="10"/>
        <color theme="1"/>
        <rFont val="Calibri"/>
        <family val="2"/>
      </rPr>
      <t>that look after a two-year-old</t>
    </r>
    <r>
      <rPr>
        <sz val="10"/>
        <color theme="1"/>
        <rFont val="Calibri"/>
        <family val="2"/>
      </rPr>
      <t xml:space="preserve"> where at least one two-year-old receives 15 funded hours. In 2025, 29% of school-based providers, 96% of group-based providers, and 79% of childminders had at least one two year old registered at their setting. </t>
    </r>
  </si>
  <si>
    <t xml:space="preserve">3. Eligibility for the 15-hour entitlement for 2-year-old children expanded in April 2024.  As well as  Families Receiving Additional Support (FRAS), working parents became entitled to funded childcare.  More information can be found at https://www.childcarechoices.gov.uk/.  </t>
  </si>
  <si>
    <t>4. In 2024, the Survey asked how many children received either the FRAS or working parent entitlement (in total).  In 2025, the Survey asked about the two entitlements separately.</t>
  </si>
  <si>
    <t>5.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</si>
  <si>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Table 6-4: Proportion of two-year-olds registered with a childcare provider receiving 15 hours of two-year-old entitlement (2025)</t>
  </si>
  <si>
    <t>FRAS entitlement</t>
  </si>
  <si>
    <t xml:space="preserve">Total </t>
  </si>
  <si>
    <t xml:space="preserve">Source questions: How many, if any, 2 year olds receive Government-funded hours under the two-year old disadvantaged entitlement? How many, if any, 2 year olds receive Government-funded hours under the new working parent entitlement? </t>
  </si>
  <si>
    <r>
      <t xml:space="preserve">2. This table shows the number and proportion of two-year-olds that receive the Families Receiving Additional Support (FRAS) or working parent entitlement </t>
    </r>
    <r>
      <rPr>
        <u/>
        <sz val="10"/>
        <color theme="1"/>
        <rFont val="Calibri"/>
        <family val="2"/>
        <scheme val="minor"/>
      </rPr>
      <t>at providers that look after a two-year-old</t>
    </r>
    <r>
      <rPr>
        <sz val="10"/>
        <color theme="1"/>
        <rFont val="Calibri"/>
        <family val="2"/>
        <scheme val="minor"/>
      </rPr>
      <t xml:space="preserve">. In 2025, 29% of school-based providers, 96% of group-based providers, and 79% of childminders had at least one two-year-old registered at their setting. </t>
    </r>
  </si>
  <si>
    <t>3. School-based and group-based providers were excluded from the analysis if the number of two-year-olds reported to be receiving the two-year-old entitlement exceeded the total number of two-year-olds they had registered by five or more.</t>
  </si>
  <si>
    <t>This small allowance (of five children) was made because some children may have been two at the start of the term (when the entitlement was awarded) but since turned three, meaning they were counted on the survey as registered three-year-olds.</t>
  </si>
  <si>
    <t>4. Childminders were excluded from the analysis if the number of two-year-olds reported to be receiving entitlements exceeded the total number of registered two-year-olds and and three- to four-year-olds.</t>
  </si>
  <si>
    <t>Table 6-5: Number and proportion of providers looking after children funded under the 15-hour universal entitlement for three- to four-year-olds (2021, 2022, 2023, 2024 and 2025)</t>
  </si>
  <si>
    <t xml:space="preserve">Source question (2021-2023): Do any of the three or four year olds in your provision receive Government-funded hours under the universal 15 hours Free Entitlement? </t>
  </si>
  <si>
    <t xml:space="preserve">Source question (2024): How many, if any, of the three or four year olds receive Government-funded hours under the 15 hours Free Entitlement? </t>
  </si>
  <si>
    <t xml:space="preserve">Source question (2025): How many, if any, of the three or four year olds receive Government-funded hours under the 15 hours Free Entitlement only? </t>
  </si>
  <si>
    <t>Base: All providers with three-and-four-year-olds registered with their setting</t>
  </si>
  <si>
    <r>
      <t>2. This table shows the proportion of providers t</t>
    </r>
    <r>
      <rPr>
        <u/>
        <sz val="10"/>
        <color theme="1"/>
        <rFont val="Calibri"/>
        <family val="2"/>
      </rPr>
      <t>hat look after a three- or four-year-old</t>
    </r>
    <r>
      <rPr>
        <sz val="10"/>
        <color theme="1"/>
        <rFont val="Calibri"/>
        <family val="2"/>
      </rPr>
      <t xml:space="preserve"> where at least one three- or four-year-old receives the universal 15 hours entitlement. In 2025, 99.6% of school-based providers, 98.8% of group-based providers, and 83% of childminders had at least one three- or four-year-old registered at their setting. </t>
    </r>
  </si>
  <si>
    <t>4.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</si>
  <si>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5. There was a change to the way that providers were asked about 3-4 year old children receiving funded entitlements on the 2025 survey.  This question re-iterated to providers that they should report the number of children receiving</t>
  </si>
  <si>
    <r>
      <t xml:space="preserve">(i) </t>
    </r>
    <r>
      <rPr>
        <u/>
        <sz val="10"/>
        <color theme="1"/>
        <rFont val="Calibri"/>
        <family val="2"/>
      </rPr>
      <t>only</t>
    </r>
    <r>
      <rPr>
        <sz val="10"/>
        <color theme="1"/>
        <rFont val="Calibri"/>
        <family val="2"/>
      </rPr>
      <t xml:space="preserve"> the "universal" 15-hour entitlement and (ii) the extended 30-hour entitlement separately and if the numbers they reported suggested that they'd double-counted children in their "15-hour" figures they were asked to go back and check their figures</t>
    </r>
  </si>
  <si>
    <t>This explains why the proportion of childminders looking after children receiving only the 15-hour entitlement appears to have fallen between 2024 and 2025</t>
  </si>
  <si>
    <t>Table 6-6: Number and proportion of 3 to 4-year-olds registered with a childcare provider receiving (only) the universal 15 hours 3 to 4-year-old entitlement (2025)</t>
  </si>
  <si>
    <t xml:space="preserve">Source question: How many, if any, of the three or four year olds receive Government-funded hours under the 15 hours Free Entitlement only? </t>
  </si>
  <si>
    <r>
      <t xml:space="preserve">2. This table shows the number and proportion of  three- and four-year-olds receiving the universal 15-hour entitlement </t>
    </r>
    <r>
      <rPr>
        <u/>
        <sz val="10"/>
        <color theme="1"/>
        <rFont val="Calibri"/>
        <family val="2"/>
      </rPr>
      <t>at providers that look after a three- or four-year-old</t>
    </r>
    <r>
      <rPr>
        <sz val="10"/>
        <color theme="1"/>
        <rFont val="Calibri"/>
        <family val="2"/>
      </rPr>
      <t xml:space="preserve">. In 2025, 99.6% of school-based providers, 98.8% of group-based providers, and 83% of childminders had at least one three- or four-year-old registered at their setting. </t>
    </r>
  </si>
  <si>
    <t>3. School-based and group-based providers were excluded from the analysis if the number of three- to four-year-olds reported to be receiving the universal 15 hours entitlement exceeded the total number of three- or four-year-olds they had registered by five or more.</t>
  </si>
  <si>
    <t>This small allowance (of five children) was made because some children may have been four at the start of the term (when the entitlement was awarded) but since turned five.</t>
  </si>
  <si>
    <t>4. Childminders were excluded from the analysis if the number of three- and four-year-olds reported to be receiving the universal 15 hours 3 to 4-year-old entitlement exceeded the total number of 3 to 4-year-olds and over 4-year-olds they had registered</t>
  </si>
  <si>
    <r>
      <t xml:space="preserve">5. Although providers were asked to report children </t>
    </r>
    <r>
      <rPr>
        <u/>
        <sz val="10"/>
        <rFont val="Calibri"/>
        <family val="2"/>
      </rPr>
      <t>only</t>
    </r>
    <r>
      <rPr>
        <sz val="10"/>
        <rFont val="Calibri"/>
        <family val="2"/>
      </rPr>
      <t xml:space="preserve"> receiving the 15-hour entitlement for 3- to 4-year-olds (and to report children receiving the 30-hour entitlement separately), figures in this table are slightly higher than those in the </t>
    </r>
    <r>
      <rPr>
        <i/>
        <sz val="10"/>
        <rFont val="Calibri"/>
        <family val="2"/>
      </rPr>
      <t>Funded Early Education and Childcare statistics</t>
    </r>
    <r>
      <rPr>
        <sz val="10"/>
        <rFont val="Calibri"/>
        <family val="2"/>
      </rPr>
      <t>, suggesting that some providers may have double-counted children receiving the 30-hour entitlement.</t>
    </r>
  </si>
  <si>
    <t>See here for the Funded Early Education and Childcare statistics</t>
  </si>
  <si>
    <t>Table 6-7: Number and proportion of providers looking after children funded under the 30-hour entitlement for three- and four-year-old children (2021, 2022, 2023, 2024 and 2025)</t>
  </si>
  <si>
    <t xml:space="preserve">Source question (2021-2023): Do any of the three or four year olds in your provision receive the extended 30 hours free entitlement? </t>
  </si>
  <si>
    <t xml:space="preserve">Source question (2024-2025): How many, if any, of the three or four year olds receive the extended 30 hours Free Entitlement? </t>
  </si>
  <si>
    <r>
      <t>2. This table shows the proportion of providers t</t>
    </r>
    <r>
      <rPr>
        <u/>
        <sz val="10"/>
        <color theme="1"/>
        <rFont val="Calibri"/>
        <family val="2"/>
      </rPr>
      <t>hat look after a three- or four-year-old</t>
    </r>
    <r>
      <rPr>
        <sz val="10"/>
        <color theme="1"/>
        <rFont val="Calibri"/>
        <family val="2"/>
      </rPr>
      <t xml:space="preserve"> where at least one three- or four-year-old receives the 30 hours entitlement for 3- and 4-year-olds. In 2025, 99.6% of school-based providers, 98.8% of group-based providers, and 83% of childminders had at least one three- or four-year-old registered at their setting. </t>
    </r>
  </si>
  <si>
    <t>Table 6-8: Number and proportion of 3 to 4-year olds registered with a childcare provider receiving 30 hours three- to four-year-old entitlement (2025)</t>
  </si>
  <si>
    <t xml:space="preserve">Source question: How many, if any, of the three or four year olds receive the extended 30 hours Free Entitlement? </t>
  </si>
  <si>
    <r>
      <t xml:space="preserve">2. This table shows the number and proportion of  three- and four-year-olds receiving the 30-hour entitlement </t>
    </r>
    <r>
      <rPr>
        <u/>
        <sz val="10"/>
        <color theme="1"/>
        <rFont val="Calibri"/>
        <family val="2"/>
      </rPr>
      <t>at providers that look after a three- or four-year-old</t>
    </r>
    <r>
      <rPr>
        <sz val="10"/>
        <color theme="1"/>
        <rFont val="Calibri"/>
        <family val="2"/>
      </rPr>
      <t xml:space="preserve">. In 2025, 99.6% of school-based providers, 98.8% of group-based providers, and 83% of childminders had at least one three- or four-year-old registered at their setting. </t>
    </r>
  </si>
  <si>
    <t>3. School-based and group-based providers were excluded from the analysis if the number of three- or four-year-olds reported to be receiving the 30 hours three- to four-year-old entitlement exceeded the total number of three- and four-year-olds they had registered by five or more.</t>
  </si>
  <si>
    <t>5. These figures may be overestimates, as they are higher than equivalent figures published in the Funded Early Education and Childcare statistics.</t>
  </si>
  <si>
    <t>Table 6-9: Proportion of providers where parents can use funded hours throughout the year, by entitlement (2025)</t>
  </si>
  <si>
    <t>15 hours working parent entitlement for under two-year-olds</t>
  </si>
  <si>
    <t>15 hours entitlement for two-year-olds</t>
  </si>
  <si>
    <t>15 hours universal entitlement for three- to four-year-olds</t>
  </si>
  <si>
    <t>30 hours entitlement for three- to four-year-olds</t>
  </si>
  <si>
    <t>Throughout the year (both during and out of school term time)</t>
  </si>
  <si>
    <t>During school term time only</t>
  </si>
  <si>
    <t xml:space="preserve">Source question: Can parents use these funded hours… </t>
  </si>
  <si>
    <t>Base: All providers that offer the free entitlements</t>
  </si>
  <si>
    <t>2. 15 hours free entitlement for two-year-olds includes providers who offer either the 15 hours families receiving additional support (FRAS) entitlement, or the 15 hours working parent entitlement for two-year-olds.</t>
  </si>
  <si>
    <r>
      <t xml:space="preserve">3. School-based and group-based providers offering funded hours for under two-year-olds tend to be </t>
    </r>
    <r>
      <rPr>
        <u/>
        <sz val="10"/>
        <color theme="1"/>
        <rFont val="Calibri"/>
        <family val="2"/>
      </rPr>
      <t>open</t>
    </r>
    <r>
      <rPr>
        <sz val="10"/>
        <color theme="1"/>
        <rFont val="Calibri"/>
        <family val="2"/>
      </rPr>
      <t xml:space="preserve"> for more weeks per year on average than those offering entitlements for older children, which may help to explain why a higher proportion report that funded hours for under two-year-olds can be used throughout the year.</t>
    </r>
  </si>
  <si>
    <t>Table 6-10: Proportion of providers where parents can use funded hours throughout the day, by entitlement (2025)</t>
  </si>
  <si>
    <t>No restrictions (any time of day and for sessions of any length)</t>
  </si>
  <si>
    <t>Funded hours restricted in some way</t>
  </si>
  <si>
    <t>Source question: As long as places are available, can parents use these funded hours at any time of the day that you normally provide childcare?</t>
  </si>
  <si>
    <t>Table 6-11: Proportion of providers signed up to receive Tax-Free Childcare payments (2018, 2019, 2021, 2022, 2023, 2024 and 2025)</t>
  </si>
  <si>
    <t>Proportion of providers signed up to receive TFC payments</t>
  </si>
  <si>
    <t xml:space="preserve">Source question: Has your provision signed up to receive Tax Free Childcare payments? </t>
  </si>
  <si>
    <t xml:space="preserve">Base: All providers </t>
  </si>
  <si>
    <t>2. The formula used to weight survey responses from group-based providers has been updated. The new method (shown in both the '2024 (new method)' and '2025' columns) incorporates provider size into the weighting formula. See the accompanying technical report for details of the weighting methodology.</t>
  </si>
  <si>
    <t>Table 6-12: Proportion and average number of children with parents paying fees using TFC (2025)</t>
  </si>
  <si>
    <t>Source question: For how many children in your setting are parents currently paying fees using Tax Free Childcare?</t>
  </si>
  <si>
    <t>Base: Providers that have received payments from families using TFC</t>
  </si>
  <si>
    <r>
      <t xml:space="preserve">2. "Proportion" is the number of children at a provider whose parents pay fees using TFC divided by the number of registered children at the provider. This is slightly different to the 2024 calculation, where the number of children whose parents paid fees using TFC was divided by the number of </t>
    </r>
    <r>
      <rPr>
        <u/>
        <sz val="10"/>
        <color theme="1"/>
        <rFont val="Calibri"/>
        <family val="2"/>
      </rPr>
      <t>registered childcare places.</t>
    </r>
  </si>
  <si>
    <t>Table 7-1: Proportion of providers providing childcare to at least one child with SEND (2019, 2021, 2022, 2023, 2024 and 2025)</t>
  </si>
  <si>
    <t xml:space="preserve">- </t>
  </si>
  <si>
    <t xml:space="preserve">Source question:  </t>
  </si>
  <si>
    <t>School-based providers: [2019-2024:  How many children in your nursery] [2025: How many of the […] under school-aged children registered with your nursery provision] have Special Educational Needs or Disabilities?</t>
  </si>
  <si>
    <t>Group-based providers: [2019:2024: How many children registered with your provision] [2025: How many of the […] children registered with your provision] have Special Educational Needs or Disabilities?</t>
  </si>
  <si>
    <t>Childminders: How many of the children that you look after have Special Educational Needs or Disabilities?</t>
  </si>
  <si>
    <t xml:space="preserve">Base: Group-based providers allocated to variant 1, all school-based providers and all childminders. See accompanying technical report for details of the variants. </t>
  </si>
  <si>
    <t>2. Providers were asked how many of the children registered with their setting had Special Educational Needs or Disabilities (SEND). They were asked to include children with and without formal support in place, as well as those whose needs had not yet been formally identified but who their staff had identified as potentially having SEND.</t>
  </si>
  <si>
    <t>3. Prior to 2025, school-based providers were asked "how many children in your nursery have SEND".  Some, however, appeared to have been including children registered in Key Stage 1 and Key Stage 2 (rather than just children attending nursery) in their figures.</t>
  </si>
  <si>
    <r>
      <t>Therefore, in the 2025 survey, the wording of this question was changed, to ask school-based providers how many</t>
    </r>
    <r>
      <rPr>
        <u/>
        <sz val="10"/>
        <color theme="1"/>
        <rFont val="Calibri"/>
        <family val="2"/>
        <scheme val="minor"/>
      </rPr>
      <t xml:space="preserve"> under school-aged children registered with their nursery provision</t>
    </r>
    <r>
      <rPr>
        <sz val="10"/>
        <color theme="1"/>
        <rFont val="Calibri"/>
        <family val="2"/>
        <scheme val="minor"/>
      </rPr>
      <t xml:space="preserve"> had SEND.</t>
    </r>
  </si>
  <si>
    <t>Although very similar, school-based provider figures for 2025 in this table may not be directly comparable with those for earlier years.</t>
  </si>
  <si>
    <t>4. P-values for the change in the proportion of maintained nursery schools providing childcare to at least one child with SEND between 2023 and 2024, and between 2024 and 2025, have not been calculated as the proportions are exactly 100% in every year.</t>
  </si>
  <si>
    <t>Table 7-2: Proportion of children and mean number of children with SEND per provider (2024 and 2025)</t>
  </si>
  <si>
    <t>Proportion of children</t>
  </si>
  <si>
    <t>Mean number of children</t>
  </si>
  <si>
    <t>School-based providers: [2019-2024:  How many children in your nursery] [2025: How many of the […] under school-aged children registered with your nursery provision] have Special Educational Needs or Disabilities?]</t>
  </si>
  <si>
    <t>Group-based providers: [2019:2024: How many children registered with your provision] [2025: How many of the […] children registered with your provision] have Special Educational Needs or Disabilities?]</t>
  </si>
  <si>
    <r>
      <t xml:space="preserve">2. This table shows the number of registered children with SEND as a proportion of the total number of registered </t>
    </r>
    <r>
      <rPr>
        <u/>
        <sz val="10"/>
        <color theme="1"/>
        <rFont val="Calibri"/>
        <family val="2"/>
        <scheme val="minor"/>
      </rPr>
      <t>children</t>
    </r>
    <r>
      <rPr>
        <sz val="10"/>
        <color theme="1"/>
        <rFont val="Calibri"/>
        <family val="2"/>
        <scheme val="minor"/>
      </rPr>
      <t xml:space="preserve">.  In previous releases, tables showed the number of children with SEND as a proportion of the total number of registered </t>
    </r>
    <r>
      <rPr>
        <u/>
        <sz val="10"/>
        <color theme="1"/>
        <rFont val="Calibri"/>
        <family val="2"/>
        <scheme val="minor"/>
      </rPr>
      <t>places</t>
    </r>
    <r>
      <rPr>
        <sz val="10"/>
        <color theme="1"/>
        <rFont val="Calibri"/>
        <family val="2"/>
        <scheme val="minor"/>
      </rPr>
      <t>.</t>
    </r>
  </si>
  <si>
    <t>3. "Mean number of children per provider" refers to all providers, not just providers that look after at least one child with SEND.</t>
  </si>
  <si>
    <r>
      <t>Therefore, in the 2025 survey, the wording of this question was changed, to ask school-based providers how many</t>
    </r>
    <r>
      <rPr>
        <u/>
        <sz val="10"/>
        <color theme="1"/>
        <rFont val="Calibri"/>
        <family val="2"/>
        <scheme val="minor"/>
      </rPr>
      <t xml:space="preserve"> under school-aged children registered with their nursery provision</t>
    </r>
    <r>
      <rPr>
        <sz val="10"/>
        <color theme="1"/>
        <rFont val="Calibri"/>
        <family val="2"/>
        <scheme val="minor"/>
      </rPr>
      <t xml:space="preserve"> had SEND.  This may explain why a smaller proportion of children registered with school-based providers have SEND in 2024 than in 2025.</t>
    </r>
  </si>
  <si>
    <t>Table 7-3: Proportion of children with an Education, Health and Care (EHC) plan (2025)</t>
  </si>
  <si>
    <t>School-based providers: How many children in your nursery have an Education, Health and Care plan?</t>
  </si>
  <si>
    <t>Group-based providers: How many children registered with your provision have an Education, Health and Care plan?</t>
  </si>
  <si>
    <t>Childminders: How many of the children that you look after have an Education, Health and Care plan?</t>
  </si>
  <si>
    <t>Note: The proportion is defined as the number of children with an EHC plan divided by the number of registered children. In previous years, the proportion was calculated using the number of registered places, rather than registered children, as the denominator.</t>
  </si>
  <si>
    <r>
      <t xml:space="preserve">2. This table shows the number of registered children with an Education, Health and Care plan as a proportion of the total number of registered </t>
    </r>
    <r>
      <rPr>
        <u/>
        <sz val="10"/>
        <color theme="1"/>
        <rFont val="Calibri"/>
        <family val="2"/>
        <scheme val="minor"/>
      </rPr>
      <t>children</t>
    </r>
    <r>
      <rPr>
        <sz val="10"/>
        <color theme="1"/>
        <rFont val="Calibri"/>
        <family val="2"/>
        <scheme val="minor"/>
      </rPr>
      <t xml:space="preserve">.  In previous releases, tables showed the number of children with an Education, Health and Care plan as a proportion of the total number of registered </t>
    </r>
    <r>
      <rPr>
        <u/>
        <sz val="10"/>
        <color theme="1"/>
        <rFont val="Calibri"/>
        <family val="2"/>
        <scheme val="minor"/>
      </rPr>
      <t>places</t>
    </r>
    <r>
      <rPr>
        <sz val="10"/>
        <color theme="1"/>
        <rFont val="Calibri"/>
        <family val="2"/>
        <scheme val="minor"/>
      </rPr>
      <t>.</t>
    </r>
  </si>
  <si>
    <t>Table 7-4: Proportion of providers providing care for children by level of SEND (2025)</t>
  </si>
  <si>
    <t>Minor Special Educational Needs or Disabilities</t>
  </si>
  <si>
    <t>Moderate Special Educational Needs or Disabilities</t>
  </si>
  <si>
    <t>Severe Special Educational Needs or Disabilities</t>
  </si>
  <si>
    <t>Source question:  Does your provision care for children with…</t>
  </si>
  <si>
    <t xml:space="preserve">Base: Group-based providers allocated to variant 1, all school-based providers and all childminders with children with EHC or special educational needs plan. See accompanying technical report for details of the variants. </t>
  </si>
  <si>
    <t>2. "Minor", "moderate", and "severe" SEND are based on providers' assessments of children's needs, rather than a strict definition.</t>
  </si>
  <si>
    <r>
      <t xml:space="preserve">3. This table shows the proportion of providers </t>
    </r>
    <r>
      <rPr>
        <u/>
        <sz val="10"/>
        <color theme="1"/>
        <rFont val="Calibri"/>
        <family val="2"/>
      </rPr>
      <t>providing childcare to at least one child with SEND</t>
    </r>
    <r>
      <rPr>
        <sz val="10"/>
        <color theme="1"/>
        <rFont val="Calibri"/>
        <family val="2"/>
      </rPr>
      <t xml:space="preserve"> that look after at least one child with minor and / or moderate and / or severe SEND</t>
    </r>
  </si>
  <si>
    <t>Table 7-5: Proportion of providers with access to an internal or external SENCO (2025)</t>
  </si>
  <si>
    <t>Colleague formally designated as a SENCO</t>
  </si>
  <si>
    <t>Access to an external SENCO</t>
  </si>
  <si>
    <t>No access to an internal or external SENCO</t>
  </si>
  <si>
    <t>Source question:  Do you have access to a SENCO/SENDCO</t>
  </si>
  <si>
    <t xml:space="preserve">Base: All providers allocated to variant 1. See accompanying technical report for details of the variants. </t>
  </si>
  <si>
    <t>1. "SENCO" refers to a Special Educational Needs Co-ordinator</t>
  </si>
  <si>
    <t>3. The sum of the proportions for a provider type may be higher than 100%, as it is possible for a provider to have a colleague formally designated as a SENCO and also have access to an external SENCO.</t>
  </si>
  <si>
    <t>Table 7-6: Proportion of providers with staff with accredited SENCO qualifications (2025)</t>
  </si>
  <si>
    <t>Proportion of providers with at least one staff member with accredited SENCO qualifications</t>
  </si>
  <si>
    <t>Proportion of providers with no staff with accredited SENCO qualifications, but at least one staff member with an informal SENCO qualification</t>
  </si>
  <si>
    <t>Proportion of providers with no staff with accredited SENCO qualifications, but at least one staff member working towards an accredited or informal SENCO qualification</t>
  </si>
  <si>
    <t>Proportion of providers with no staff with formal qualifications and no staff working towards an accredited or informal SENCO qualification</t>
  </si>
  <si>
    <t>Internal SENCO</t>
  </si>
  <si>
    <t xml:space="preserve">Source question:  Does this/any of these internal SENCO/SENDCO(s) have any accredited qualifications to perform the role e.g. a Level 3 EY SENCO Award? </t>
  </si>
  <si>
    <t xml:space="preserve">Base: All providers allocated to variant 1 with a member of staff formally designated as a SENCO.  See accompanying technical report for details of the variants. </t>
  </si>
  <si>
    <r>
      <t xml:space="preserve">2. This table shows the proportion of school-based and group-based providers </t>
    </r>
    <r>
      <rPr>
        <u/>
        <sz val="10"/>
        <color theme="1"/>
        <rFont val="Calibri"/>
        <family val="2"/>
        <scheme val="minor"/>
      </rPr>
      <t>with a colleague formally designated as a SENCO</t>
    </r>
    <r>
      <rPr>
        <sz val="10"/>
        <color theme="1"/>
        <rFont val="Calibri"/>
        <family val="2"/>
        <scheme val="minor"/>
      </rPr>
      <t xml:space="preserve"> ("internal SENCO") that have staff holding, or working towards, different qualifactions.</t>
    </r>
  </si>
  <si>
    <t>2. Figures for childminders exclude those registered with a Childminding Agency (CMA). In December 2024, there were 1,520 childminders registered with a CMA, compared to 1,109 at the same point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</si>
</sst>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
    <numFmt numFmtId="165" formatCode="0.0"/>
    <numFmt numFmtId="166" formatCode="#,##0.0"/>
    <numFmt numFmtId="167" formatCode="_-* #,##0_-;\-* #,##0_-;_-* &quot;-&quot;??_-;_-@_-"/>
    <numFmt numFmtId="168" formatCode="&quot;£&quot;#,##0.00"/>
    <numFmt numFmtId="169" formatCode="0.0%"/>
  </numFmts>
  <fonts count="46" x14ac:knownFonts="1">
    <font>
      <sz val="11"/>
      <color theme="1"/>
      <name val="Calibri"/>
      <family val="2"/>
      <scheme val="minor"/>
    </font>
    <font>
      <sz val="10"/>
      <color rgb="FF000000"/>
      <name val="Calibri"/>
      <family val="2"/>
    </font>
    <font>
      <sz val="11"/>
      <color theme="1"/>
      <name val="Calibri"/>
      <family val="2"/>
    </font>
    <font>
      <b/>
      <sz val="10"/>
      <color theme="1"/>
      <name val="Calibri"/>
      <family val="2"/>
    </font>
    <font>
      <b/>
      <sz val="10"/>
      <color rgb="FF000000"/>
      <name val="Calibri"/>
      <family val="2"/>
    </font>
    <font>
      <b/>
      <sz val="16"/>
      <color rgb="FF000000"/>
      <name val="Calibri"/>
      <family val="2"/>
    </font>
    <font>
      <sz val="10"/>
      <color theme="1"/>
      <name val="Calibri"/>
      <family val="2"/>
    </font>
    <font>
      <b/>
      <sz val="12"/>
      <color theme="1"/>
      <name val="Calibri"/>
      <family val="2"/>
    </font>
    <font>
      <b/>
      <sz val="14"/>
      <color theme="1"/>
      <name val="Calibri"/>
      <family val="2"/>
    </font>
    <font>
      <u/>
      <sz val="10"/>
      <color theme="10"/>
      <name val="Calibri"/>
      <family val="2"/>
    </font>
    <font>
      <sz val="11"/>
      <color rgb="FF000000"/>
      <name val="Calibri"/>
      <family val="2"/>
    </font>
    <font>
      <b/>
      <sz val="14"/>
      <color rgb="FF000000"/>
      <name val="Calibri"/>
      <family val="2"/>
    </font>
    <font>
      <b/>
      <sz val="11"/>
      <color theme="1"/>
      <name val="Calibri"/>
      <family val="2"/>
    </font>
    <font>
      <sz val="11"/>
      <color rgb="FFFF0000"/>
      <name val="Calibri"/>
      <family val="2"/>
    </font>
    <font>
      <sz val="10"/>
      <color rgb="FFC00000"/>
      <name val="Calibri"/>
      <family val="2"/>
    </font>
    <font>
      <b/>
      <sz val="10"/>
      <color rgb="FFC00000"/>
      <name val="Calibri"/>
      <family val="2"/>
    </font>
    <font>
      <b/>
      <i/>
      <sz val="10"/>
      <color theme="1"/>
      <name val="Calibri"/>
      <family val="2"/>
    </font>
    <font>
      <sz val="10"/>
      <color rgb="FFFF0000"/>
      <name val="Calibri"/>
      <family val="2"/>
    </font>
    <font>
      <sz val="10"/>
      <color indexed="8"/>
      <name val="Calibri"/>
      <family val="2"/>
    </font>
    <font>
      <b/>
      <sz val="10"/>
      <color rgb="FFFF5353"/>
      <name val="Calibri"/>
      <family val="2"/>
    </font>
    <font>
      <b/>
      <sz val="11"/>
      <color rgb="FFFF0000"/>
      <name val="Calibri"/>
      <family val="2"/>
    </font>
    <font>
      <i/>
      <sz val="10"/>
      <color theme="1"/>
      <name val="Calibri"/>
      <family val="2"/>
    </font>
    <font>
      <b/>
      <sz val="10"/>
      <color theme="1"/>
      <name val="Calibri"/>
      <family val="2"/>
      <scheme val="minor"/>
    </font>
    <font>
      <sz val="10"/>
      <color theme="1"/>
      <name val="Calibri"/>
      <family val="2"/>
      <scheme val="minor"/>
    </font>
    <font>
      <u/>
      <sz val="10"/>
      <color theme="1"/>
      <name val="Calibri"/>
      <family val="2"/>
      <scheme val="minor"/>
    </font>
    <font>
      <u/>
      <sz val="10"/>
      <name val="Calibri"/>
      <family val="2"/>
      <scheme val="minor"/>
    </font>
    <font>
      <sz val="10"/>
      <name val="Calibri"/>
      <family val="2"/>
      <scheme val="minor"/>
    </font>
    <font>
      <sz val="10"/>
      <color rgb="FF000000"/>
      <name val="Calibri"/>
      <family val="2"/>
      <scheme val="minor"/>
    </font>
    <font>
      <sz val="10"/>
      <color theme="1"/>
      <name val="Aptos Narrow"/>
      <family val="2"/>
    </font>
    <font>
      <b/>
      <i/>
      <sz val="10"/>
      <color theme="1"/>
      <name val="Calibri"/>
      <family val="2"/>
      <scheme val="minor"/>
    </font>
    <font>
      <u/>
      <sz val="10"/>
      <color theme="10"/>
      <name val="Calibri"/>
      <family val="2"/>
      <scheme val="minor"/>
    </font>
    <font>
      <sz val="10"/>
      <color rgb="FFC00000"/>
      <name val="Calibri"/>
      <family val="2"/>
      <scheme val="minor"/>
    </font>
    <font>
      <b/>
      <sz val="10"/>
      <color rgb="FFFF0000"/>
      <name val="Calibri"/>
      <family val="2"/>
    </font>
    <font>
      <sz val="10"/>
      <name val="Calibri"/>
      <family val="2"/>
    </font>
    <font>
      <sz val="11"/>
      <color rgb="FFFF0000"/>
      <name val="Calibri"/>
      <family val="2"/>
      <scheme val="minor"/>
    </font>
    <font>
      <sz val="11"/>
      <color theme="1"/>
      <name val="Calibri"/>
      <family val="2"/>
      <scheme val="minor"/>
    </font>
    <font>
      <sz val="10"/>
      <color theme="1"/>
      <name val="Calibri"/>
      <family val="2"/>
    </font>
    <font>
      <sz val="10"/>
      <color rgb="FFFF0000"/>
      <name val="Calibri"/>
      <family val="2"/>
      <scheme val="minor"/>
    </font>
    <font>
      <b/>
      <i/>
      <sz val="10"/>
      <name val="Calibri"/>
      <family val="2"/>
    </font>
    <font>
      <u/>
      <sz val="11"/>
      <color theme="10"/>
      <name val="Calibri"/>
      <family val="2"/>
      <scheme val="minor"/>
    </font>
    <font>
      <sz val="10"/>
      <color rgb="FF0070C0"/>
      <name val="Calibri"/>
      <family val="2"/>
      <scheme val="minor"/>
    </font>
    <font>
      <sz val="10"/>
      <color rgb="FFFF5353"/>
      <name val="Calibri"/>
      <family val="2"/>
    </font>
    <font>
      <i/>
      <sz val="10"/>
      <name val="Calibri"/>
      <family val="2"/>
    </font>
    <font>
      <u/>
      <sz val="10"/>
      <color theme="1"/>
      <name val="Calibri"/>
      <family val="2"/>
    </font>
    <font>
      <u/>
      <sz val="10"/>
      <color rgb="FF000000"/>
      <name val="Calibri"/>
      <family val="2"/>
      <scheme val="minor"/>
    </font>
    <font>
      <u/>
      <sz val="10"/>
      <name val="Calibri"/>
      <family val="2"/>
    </font>
  </fonts>
  <fills count="8">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patternFill>
    </fill>
    <fill>
      <patternFill patternType="solid">
        <fgColor rgb="FFFFFFFF"/>
        <bgColor rgb="FFFFFFFF"/>
      </patternFill>
    </fill>
    <fill>
      <patternFill patternType="solid">
        <fgColor rgb="FFFFFFFF"/>
      </patternFill>
    </fill>
    <fill>
      <patternFill patternType="solid">
        <fgColor rgb="FFFFFFFF"/>
        <bgColor indexed="64"/>
      </patternFill>
    </fill>
  </fills>
  <borders count="16">
    <border>
      <left/>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auto="1"/>
      </top>
      <bottom style="thin">
        <color indexed="64"/>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s>
  <cellStyleXfs count="8">
    <xf numFmtId="0" fontId="0" fillId="0" borderId="0"/>
    <xf numFmtId="0" fontId="10" fillId="0" borderId="0" applyNumberFormat="0" applyFont="0" applyBorder="0" applyProtection="0"/>
    <xf numFmtId="9" fontId="10"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0" fontId="39" fillId="0" borderId="0" applyNumberFormat="0" applyFill="0" applyBorder="0" applyAlignment="0" applyProtection="0"/>
    <xf numFmtId="0" fontId="35" fillId="0" borderId="0"/>
    <xf numFmtId="0" fontId="35" fillId="0" borderId="0"/>
  </cellStyleXfs>
  <cellXfs count="444">
    <xf numFmtId="0" fontId="0" fillId="0" borderId="0" xfId="0"/>
    <xf numFmtId="0" fontId="1" fillId="0" borderId="0" xfId="0" applyFont="1" applyAlignment="1">
      <alignment vertical="center"/>
    </xf>
    <xf numFmtId="0" fontId="2" fillId="2" borderId="0" xfId="0" applyFont="1" applyFill="1"/>
    <xf numFmtId="0" fontId="3" fillId="0" borderId="0" xfId="0" applyFont="1"/>
    <xf numFmtId="0" fontId="1" fillId="2" borderId="0" xfId="0" applyFont="1" applyFill="1"/>
    <xf numFmtId="0" fontId="4" fillId="2" borderId="0" xfId="0" applyFont="1" applyFill="1"/>
    <xf numFmtId="0" fontId="5" fillId="3" borderId="0" xfId="0" applyFont="1" applyFill="1"/>
    <xf numFmtId="0" fontId="6" fillId="0" borderId="0" xfId="0" applyFont="1" applyAlignment="1">
      <alignment vertical="center"/>
    </xf>
    <xf numFmtId="0" fontId="6" fillId="2" borderId="0" xfId="0" applyFont="1" applyFill="1"/>
    <xf numFmtId="0" fontId="6" fillId="0" borderId="0" xfId="0" applyFont="1"/>
    <xf numFmtId="0" fontId="3" fillId="2" borderId="0" xfId="0" applyFont="1" applyFill="1"/>
    <xf numFmtId="0" fontId="2" fillId="0" borderId="0" xfId="0" applyFont="1"/>
    <xf numFmtId="0" fontId="7" fillId="0" borderId="0" xfId="0" applyFont="1"/>
    <xf numFmtId="0" fontId="7" fillId="2" borderId="0" xfId="0" applyFont="1" applyFill="1"/>
    <xf numFmtId="0" fontId="8" fillId="0" borderId="0" xfId="0" applyFont="1"/>
    <xf numFmtId="9" fontId="6" fillId="4" borderId="0" xfId="0" applyNumberFormat="1" applyFont="1" applyFill="1"/>
    <xf numFmtId="0" fontId="1" fillId="2" borderId="0" xfId="0" applyFont="1" applyFill="1" applyAlignment="1">
      <alignment vertical="center"/>
    </xf>
    <xf numFmtId="9" fontId="6" fillId="2" borderId="0" xfId="0" applyNumberFormat="1" applyFont="1" applyFill="1"/>
    <xf numFmtId="0" fontId="9" fillId="2" borderId="0" xfId="0" applyFont="1" applyFill="1"/>
    <xf numFmtId="0" fontId="6" fillId="2" borderId="0" xfId="0" applyFont="1" applyFill="1" applyAlignment="1">
      <alignment horizontal="left" vertical="center"/>
    </xf>
    <xf numFmtId="0" fontId="10" fillId="2" borderId="0" xfId="0" applyFont="1" applyFill="1" applyAlignment="1">
      <alignment vertical="center"/>
    </xf>
    <xf numFmtId="0" fontId="4" fillId="3" borderId="0" xfId="0" applyFont="1" applyFill="1"/>
    <xf numFmtId="0" fontId="11" fillId="3" borderId="0" xfId="0" applyFont="1" applyFill="1"/>
    <xf numFmtId="0" fontId="2" fillId="2" borderId="0" xfId="0" applyFont="1" applyFill="1" applyAlignment="1">
      <alignment horizontal="center" vertical="center"/>
    </xf>
    <xf numFmtId="1" fontId="6" fillId="2" borderId="0" xfId="0" applyNumberFormat="1" applyFont="1" applyFill="1"/>
    <xf numFmtId="0" fontId="12" fillId="2" borderId="0" xfId="0" applyFont="1" applyFill="1" applyAlignment="1">
      <alignment horizontal="left" vertical="center"/>
    </xf>
    <xf numFmtId="0" fontId="2" fillId="2" borderId="0" xfId="0" applyFont="1" applyFill="1" applyAlignment="1">
      <alignment horizontal="center"/>
    </xf>
    <xf numFmtId="0" fontId="13" fillId="2" borderId="0" xfId="0" applyFont="1" applyFill="1"/>
    <xf numFmtId="9" fontId="6" fillId="0" borderId="0" xfId="0" applyNumberFormat="1" applyFont="1"/>
    <xf numFmtId="0" fontId="6" fillId="2" borderId="0" xfId="0" applyFont="1" applyFill="1" applyAlignment="1">
      <alignment horizontal="center"/>
    </xf>
    <xf numFmtId="0" fontId="6" fillId="2" borderId="1" xfId="0" applyFont="1" applyFill="1" applyBorder="1"/>
    <xf numFmtId="2" fontId="6" fillId="2" borderId="0" xfId="0" applyNumberFormat="1" applyFont="1" applyFill="1"/>
    <xf numFmtId="0" fontId="6" fillId="2" borderId="2" xfId="0" applyFont="1" applyFill="1" applyBorder="1" applyAlignment="1">
      <alignment horizontal="center"/>
    </xf>
    <xf numFmtId="3" fontId="6" fillId="2" borderId="3" xfId="0" applyNumberFormat="1" applyFont="1" applyFill="1" applyBorder="1" applyAlignment="1">
      <alignment horizontal="center" vertical="center"/>
    </xf>
    <xf numFmtId="0" fontId="6" fillId="2" borderId="4" xfId="0" applyFont="1" applyFill="1" applyBorder="1" applyAlignment="1">
      <alignment horizontal="center"/>
    </xf>
    <xf numFmtId="1" fontId="6" fillId="2" borderId="0" xfId="0" applyNumberFormat="1" applyFont="1" applyFill="1" applyAlignment="1">
      <alignment horizontal="center" vertical="center"/>
    </xf>
    <xf numFmtId="0" fontId="2" fillId="0" borderId="0" xfId="0" applyFont="1" applyAlignment="1">
      <alignment horizontal="center" vertical="center"/>
    </xf>
    <xf numFmtId="0" fontId="6" fillId="2" borderId="0" xfId="0" applyFont="1" applyFill="1" applyAlignment="1">
      <alignment horizontal="center" vertical="center"/>
    </xf>
    <xf numFmtId="3" fontId="6" fillId="2" borderId="2" xfId="0" applyNumberFormat="1" applyFont="1" applyFill="1" applyBorder="1" applyAlignment="1">
      <alignment horizontal="center" vertical="center"/>
    </xf>
    <xf numFmtId="0" fontId="14" fillId="2" borderId="0" xfId="0" applyFont="1" applyFill="1"/>
    <xf numFmtId="0" fontId="15" fillId="2" borderId="0" xfId="0" applyFont="1" applyFill="1"/>
    <xf numFmtId="0" fontId="14" fillId="2" borderId="0" xfId="0" applyFont="1" applyFill="1" applyAlignment="1">
      <alignment horizontal="center"/>
    </xf>
    <xf numFmtId="0" fontId="14" fillId="0" borderId="0" xfId="0" applyFont="1"/>
    <xf numFmtId="1" fontId="14" fillId="2" borderId="0" xfId="0" applyNumberFormat="1" applyFont="1" applyFill="1" applyAlignment="1">
      <alignment horizontal="center" vertical="center"/>
    </xf>
    <xf numFmtId="0" fontId="14" fillId="2" borderId="0" xfId="0" applyFont="1" applyFill="1" applyAlignment="1">
      <alignment horizontal="center" vertical="center"/>
    </xf>
    <xf numFmtId="3"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3" fontId="6" fillId="2" borderId="5" xfId="0" applyNumberFormat="1" applyFont="1" applyFill="1" applyBorder="1" applyAlignment="1">
      <alignment horizontal="center" vertical="center"/>
    </xf>
    <xf numFmtId="3" fontId="6" fillId="2" borderId="4" xfId="0" applyNumberFormat="1" applyFont="1" applyFill="1" applyBorder="1" applyAlignment="1">
      <alignment horizontal="center" vertical="center"/>
    </xf>
    <xf numFmtId="0" fontId="9" fillId="2" borderId="0" xfId="0" applyFont="1" applyFill="1" applyAlignment="1">
      <alignment horizontal="center" vertical="center"/>
    </xf>
    <xf numFmtId="0" fontId="6" fillId="2" borderId="6" xfId="0" applyFont="1" applyFill="1" applyBorder="1" applyAlignment="1">
      <alignment horizontal="center"/>
    </xf>
    <xf numFmtId="3" fontId="6" fillId="0" borderId="0" xfId="0" applyNumberFormat="1" applyFont="1" applyAlignment="1">
      <alignment horizontal="center"/>
    </xf>
    <xf numFmtId="9" fontId="6" fillId="2" borderId="1" xfId="0" applyNumberFormat="1" applyFont="1" applyFill="1" applyBorder="1" applyAlignment="1">
      <alignment horizontal="center"/>
    </xf>
    <xf numFmtId="9" fontId="6" fillId="2" borderId="2" xfId="0" applyNumberFormat="1" applyFont="1" applyFill="1" applyBorder="1" applyAlignment="1">
      <alignment horizontal="center"/>
    </xf>
    <xf numFmtId="9" fontId="6" fillId="2" borderId="3" xfId="0" applyNumberFormat="1" applyFont="1" applyFill="1" applyBorder="1" applyAlignment="1">
      <alignment horizontal="center"/>
    </xf>
    <xf numFmtId="9" fontId="16" fillId="2" borderId="0" xfId="0" applyNumberFormat="1" applyFont="1" applyFill="1" applyAlignment="1">
      <alignment horizontal="center"/>
    </xf>
    <xf numFmtId="9" fontId="16" fillId="2" borderId="2" xfId="0" applyNumberFormat="1" applyFont="1" applyFill="1" applyBorder="1" applyAlignment="1">
      <alignment horizontal="center"/>
    </xf>
    <xf numFmtId="3" fontId="16" fillId="0" borderId="0" xfId="0" applyNumberFormat="1" applyFont="1" applyAlignment="1">
      <alignment horizontal="center"/>
    </xf>
    <xf numFmtId="0" fontId="6" fillId="2" borderId="5" xfId="0" applyFont="1" applyFill="1" applyBorder="1" applyAlignment="1">
      <alignment horizontal="center" wrapText="1"/>
    </xf>
    <xf numFmtId="0" fontId="6" fillId="2" borderId="7" xfId="0" applyFont="1" applyFill="1" applyBorder="1" applyAlignment="1">
      <alignment horizontal="center" wrapText="1"/>
    </xf>
    <xf numFmtId="1" fontId="6" fillId="2" borderId="0" xfId="0" applyNumberFormat="1" applyFont="1" applyFill="1" applyAlignment="1">
      <alignment horizontal="center"/>
    </xf>
    <xf numFmtId="9" fontId="6" fillId="2" borderId="0" xfId="0" applyNumberFormat="1" applyFont="1" applyFill="1" applyAlignment="1">
      <alignment horizontal="center"/>
    </xf>
    <xf numFmtId="0" fontId="6" fillId="2" borderId="4" xfId="0" applyFont="1" applyFill="1" applyBorder="1"/>
    <xf numFmtId="0" fontId="6" fillId="2" borderId="4" xfId="0" applyFont="1" applyFill="1" applyBorder="1" applyAlignment="1">
      <alignment horizontal="center" wrapText="1"/>
    </xf>
    <xf numFmtId="9" fontId="6" fillId="0" borderId="0" xfId="0" applyNumberFormat="1" applyFont="1" applyAlignment="1">
      <alignment horizontal="center"/>
    </xf>
    <xf numFmtId="9" fontId="16" fillId="0" borderId="0" xfId="0" applyNumberFormat="1" applyFont="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8" xfId="0" applyFont="1" applyFill="1" applyBorder="1"/>
    <xf numFmtId="0" fontId="6" fillId="2" borderId="0" xfId="0" applyFont="1" applyFill="1" applyAlignment="1">
      <alignment horizontal="center" vertical="center" wrapText="1"/>
    </xf>
    <xf numFmtId="9" fontId="6" fillId="2" borderId="0" xfId="0" applyNumberFormat="1" applyFont="1" applyFill="1" applyAlignment="1">
      <alignment horizontal="center" vertical="center"/>
    </xf>
    <xf numFmtId="0" fontId="6" fillId="2" borderId="1" xfId="0" applyFont="1" applyFill="1" applyBorder="1" applyAlignment="1">
      <alignment horizontal="center"/>
    </xf>
    <xf numFmtId="3" fontId="6" fillId="2" borderId="3" xfId="0" applyNumberFormat="1" applyFont="1" applyFill="1" applyBorder="1" applyAlignment="1">
      <alignment horizontal="center"/>
    </xf>
    <xf numFmtId="3" fontId="6" fillId="2" borderId="1" xfId="0" applyNumberFormat="1" applyFont="1" applyFill="1" applyBorder="1" applyAlignment="1">
      <alignment horizontal="center"/>
    </xf>
    <xf numFmtId="3" fontId="6" fillId="2" borderId="2" xfId="0" applyNumberFormat="1" applyFont="1" applyFill="1" applyBorder="1" applyAlignment="1">
      <alignment horizontal="center"/>
    </xf>
    <xf numFmtId="3" fontId="6" fillId="2" borderId="0" xfId="0" applyNumberFormat="1" applyFont="1" applyFill="1" applyAlignment="1">
      <alignment horizontal="center"/>
    </xf>
    <xf numFmtId="0" fontId="1" fillId="5" borderId="0" xfId="0" applyFont="1" applyFill="1"/>
    <xf numFmtId="0" fontId="6" fillId="2" borderId="0" xfId="0" applyFont="1" applyFill="1" applyAlignment="1">
      <alignment vertical="center"/>
    </xf>
    <xf numFmtId="0" fontId="6" fillId="2" borderId="4" xfId="0" applyFont="1" applyFill="1" applyBorder="1" applyAlignment="1">
      <alignment horizontal="center" vertical="center"/>
    </xf>
    <xf numFmtId="164" fontId="6" fillId="2" borderId="2" xfId="0" applyNumberFormat="1" applyFont="1" applyFill="1" applyBorder="1" applyAlignment="1">
      <alignment horizontal="center" vertical="center"/>
    </xf>
    <xf numFmtId="0" fontId="6" fillId="2" borderId="5" xfId="0" applyFont="1" applyFill="1" applyBorder="1" applyAlignment="1">
      <alignment horizontal="center" vertical="center"/>
    </xf>
    <xf numFmtId="0" fontId="6" fillId="2" borderId="7" xfId="0" applyFont="1" applyFill="1" applyBorder="1"/>
    <xf numFmtId="0" fontId="6" fillId="2" borderId="11" xfId="0" applyFont="1" applyFill="1" applyBorder="1" applyAlignment="1">
      <alignment horizontal="center" vertical="center"/>
    </xf>
    <xf numFmtId="3" fontId="6" fillId="2" borderId="9" xfId="0" applyNumberFormat="1" applyFont="1" applyFill="1" applyBorder="1" applyAlignment="1">
      <alignment horizontal="center"/>
    </xf>
    <xf numFmtId="164" fontId="6" fillId="2" borderId="0" xfId="0" applyNumberFormat="1" applyFont="1" applyFill="1" applyAlignment="1">
      <alignment horizontal="center"/>
    </xf>
    <xf numFmtId="164" fontId="6" fillId="2" borderId="2" xfId="0" applyNumberFormat="1" applyFont="1" applyFill="1" applyBorder="1" applyAlignment="1">
      <alignment horizontal="center"/>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9" fontId="6" fillId="6" borderId="0" xfId="0" applyNumberFormat="1" applyFont="1" applyFill="1"/>
    <xf numFmtId="9" fontId="6" fillId="6" borderId="0" xfId="0" applyNumberFormat="1" applyFont="1" applyFill="1" applyAlignment="1">
      <alignment horizontal="center"/>
    </xf>
    <xf numFmtId="0" fontId="6" fillId="2" borderId="6" xfId="0" applyFont="1" applyFill="1" applyBorder="1"/>
    <xf numFmtId="1" fontId="6" fillId="2" borderId="3" xfId="0" applyNumberFormat="1" applyFont="1" applyFill="1" applyBorder="1" applyAlignment="1">
      <alignment horizontal="center"/>
    </xf>
    <xf numFmtId="0" fontId="6" fillId="2" borderId="5" xfId="0" applyFont="1" applyFill="1" applyBorder="1" applyAlignment="1">
      <alignment horizontal="center"/>
    </xf>
    <xf numFmtId="1" fontId="6" fillId="2" borderId="1" xfId="0" applyNumberFormat="1" applyFont="1" applyFill="1" applyBorder="1" applyAlignment="1">
      <alignment horizontal="center"/>
    </xf>
    <xf numFmtId="0" fontId="6" fillId="2" borderId="6" xfId="0" applyFont="1" applyFill="1" applyBorder="1" applyAlignment="1">
      <alignment horizontal="center" vertical="center" wrapText="1"/>
    </xf>
    <xf numFmtId="0" fontId="6" fillId="2" borderId="2" xfId="0" applyFont="1" applyFill="1" applyBorder="1"/>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3" xfId="0" applyFont="1" applyFill="1" applyBorder="1"/>
    <xf numFmtId="0" fontId="6" fillId="2" borderId="14" xfId="0" applyFont="1" applyFill="1" applyBorder="1" applyAlignment="1">
      <alignment horizontal="center"/>
    </xf>
    <xf numFmtId="0" fontId="6" fillId="2" borderId="13" xfId="0" applyFont="1" applyFill="1" applyBorder="1" applyAlignment="1">
      <alignment horizontal="center"/>
    </xf>
    <xf numFmtId="3" fontId="6" fillId="2" borderId="6" xfId="0" applyNumberFormat="1" applyFont="1" applyFill="1" applyBorder="1" applyAlignment="1">
      <alignment horizontal="center"/>
    </xf>
    <xf numFmtId="3" fontId="6" fillId="2" borderId="12" xfId="0" applyNumberFormat="1" applyFont="1" applyFill="1" applyBorder="1" applyAlignment="1">
      <alignment horizontal="center"/>
    </xf>
    <xf numFmtId="3" fontId="6" fillId="2" borderId="13" xfId="0" applyNumberFormat="1" applyFont="1" applyFill="1" applyBorder="1" applyAlignment="1">
      <alignment horizontal="center"/>
    </xf>
    <xf numFmtId="1" fontId="14" fillId="2" borderId="0" xfId="0" applyNumberFormat="1" applyFont="1" applyFill="1" applyAlignment="1">
      <alignment horizontal="center"/>
    </xf>
    <xf numFmtId="1" fontId="2" fillId="2" borderId="0" xfId="0" applyNumberFormat="1" applyFont="1" applyFill="1"/>
    <xf numFmtId="0" fontId="1" fillId="3" borderId="0" xfId="0" applyFont="1" applyFill="1" applyAlignment="1">
      <alignment horizontal="left" vertical="center"/>
    </xf>
    <xf numFmtId="0" fontId="1" fillId="3" borderId="0" xfId="0" applyFont="1" applyFill="1" applyAlignment="1">
      <alignment vertical="top"/>
    </xf>
    <xf numFmtId="164" fontId="6" fillId="0" borderId="2" xfId="0" applyNumberFormat="1" applyFont="1" applyBorder="1" applyAlignment="1">
      <alignment horizontal="center"/>
    </xf>
    <xf numFmtId="164" fontId="6" fillId="0" borderId="1" xfId="0" applyNumberFormat="1" applyFont="1" applyBorder="1" applyAlignment="1">
      <alignment horizontal="center"/>
    </xf>
    <xf numFmtId="164" fontId="6" fillId="0" borderId="0" xfId="0" applyNumberFormat="1" applyFont="1" applyAlignment="1">
      <alignment horizontal="center"/>
    </xf>
    <xf numFmtId="164" fontId="6" fillId="2" borderId="3" xfId="0" applyNumberFormat="1" applyFont="1" applyFill="1" applyBorder="1" applyAlignment="1">
      <alignment horizontal="center"/>
    </xf>
    <xf numFmtId="165" fontId="6" fillId="2" borderId="1" xfId="0" applyNumberFormat="1" applyFont="1" applyFill="1" applyBorder="1" applyAlignment="1">
      <alignment horizontal="center"/>
    </xf>
    <xf numFmtId="164" fontId="6" fillId="2" borderId="1" xfId="0" applyNumberFormat="1" applyFont="1" applyFill="1" applyBorder="1" applyAlignment="1">
      <alignment horizontal="center"/>
    </xf>
    <xf numFmtId="165" fontId="6" fillId="2" borderId="3" xfId="0" applyNumberFormat="1" applyFont="1" applyFill="1" applyBorder="1" applyAlignment="1">
      <alignment horizontal="center"/>
    </xf>
    <xf numFmtId="165" fontId="6" fillId="2" borderId="2" xfId="0" applyNumberFormat="1" applyFont="1" applyFill="1" applyBorder="1" applyAlignment="1">
      <alignment horizontal="center"/>
    </xf>
    <xf numFmtId="165" fontId="6" fillId="2" borderId="0" xfId="0" applyNumberFormat="1" applyFont="1" applyFill="1" applyAlignment="1">
      <alignment horizontal="center"/>
    </xf>
    <xf numFmtId="164" fontId="6" fillId="2" borderId="0" xfId="0" applyNumberFormat="1" applyFont="1" applyFill="1"/>
    <xf numFmtId="165" fontId="6" fillId="2" borderId="0" xfId="0" applyNumberFormat="1" applyFont="1" applyFill="1" applyAlignment="1">
      <alignment horizontal="center" vertical="center"/>
    </xf>
    <xf numFmtId="0" fontId="6" fillId="0" borderId="2" xfId="0" applyFont="1" applyBorder="1" applyAlignment="1">
      <alignment horizontal="center"/>
    </xf>
    <xf numFmtId="0" fontId="6" fillId="0" borderId="0" xfId="0" applyFont="1" applyAlignment="1">
      <alignment horizontal="center"/>
    </xf>
    <xf numFmtId="9" fontId="6" fillId="0" borderId="3" xfId="0" applyNumberFormat="1" applyFont="1" applyBorder="1" applyAlignment="1">
      <alignment horizontal="center"/>
    </xf>
    <xf numFmtId="9" fontId="6" fillId="0" borderId="1" xfId="0" applyNumberFormat="1" applyFont="1" applyBorder="1" applyAlignment="1">
      <alignment horizontal="center"/>
    </xf>
    <xf numFmtId="9" fontId="6" fillId="0" borderId="2" xfId="0" applyNumberFormat="1" applyFont="1" applyBorder="1" applyAlignment="1">
      <alignment horizontal="center"/>
    </xf>
    <xf numFmtId="3" fontId="6" fillId="2" borderId="0" xfId="0" applyNumberFormat="1" applyFont="1" applyFill="1"/>
    <xf numFmtId="0" fontId="6" fillId="2" borderId="2" xfId="0" applyFont="1" applyFill="1" applyBorder="1" applyAlignment="1">
      <alignment horizontal="center" wrapText="1"/>
    </xf>
    <xf numFmtId="0" fontId="6" fillId="2" borderId="0" xfId="0" applyFont="1" applyFill="1" applyAlignment="1">
      <alignment horizontal="center" wrapText="1"/>
    </xf>
    <xf numFmtId="0" fontId="17" fillId="2" borderId="0" xfId="0" applyFont="1" applyFill="1"/>
    <xf numFmtId="0" fontId="6" fillId="2" borderId="7" xfId="0" applyFont="1" applyFill="1" applyBorder="1" applyAlignment="1">
      <alignment horizontal="center"/>
    </xf>
    <xf numFmtId="0" fontId="6" fillId="2" borderId="0" xfId="0" applyFont="1" applyFill="1" applyAlignment="1">
      <alignment vertical="center" wrapText="1"/>
    </xf>
    <xf numFmtId="0" fontId="1" fillId="5" borderId="0" xfId="0" applyFont="1" applyFill="1" applyAlignment="1">
      <alignment vertical="top"/>
    </xf>
    <xf numFmtId="0" fontId="1" fillId="5" borderId="0" xfId="0" applyFont="1" applyFill="1" applyAlignment="1">
      <alignment horizontal="left" vertical="center"/>
    </xf>
    <xf numFmtId="3" fontId="6" fillId="6" borderId="0" xfId="0" applyNumberFormat="1" applyFont="1" applyFill="1" applyAlignment="1">
      <alignment horizontal="center"/>
    </xf>
    <xf numFmtId="0" fontId="6" fillId="2" borderId="1" xfId="0" applyFont="1" applyFill="1" applyBorder="1" applyAlignment="1">
      <alignment horizontal="center" vertical="center"/>
    </xf>
    <xf numFmtId="9" fontId="6" fillId="6" borderId="1" xfId="0" applyNumberFormat="1" applyFont="1" applyFill="1" applyBorder="1" applyAlignment="1">
      <alignment horizontal="center"/>
    </xf>
    <xf numFmtId="9" fontId="6" fillId="2" borderId="3" xfId="0" applyNumberFormat="1" applyFont="1" applyFill="1" applyBorder="1" applyAlignment="1">
      <alignment horizontal="center" vertical="center" wrapText="1"/>
    </xf>
    <xf numFmtId="167" fontId="6" fillId="2" borderId="0" xfId="0" applyNumberFormat="1" applyFont="1" applyFill="1"/>
    <xf numFmtId="9" fontId="6" fillId="2" borderId="2" xfId="0" applyNumberFormat="1" applyFont="1" applyFill="1" applyBorder="1" applyAlignment="1">
      <alignment horizontal="center" vertical="center"/>
    </xf>
    <xf numFmtId="164" fontId="6" fillId="2" borderId="0" xfId="0" applyNumberFormat="1" applyFont="1" applyFill="1" applyAlignment="1">
      <alignment horizontal="center" vertical="center"/>
    </xf>
    <xf numFmtId="9" fontId="6" fillId="2" borderId="3" xfId="0" applyNumberFormat="1" applyFont="1" applyFill="1" applyBorder="1" applyAlignment="1">
      <alignment horizontal="center" vertical="center"/>
    </xf>
    <xf numFmtId="9" fontId="6" fillId="2" borderId="1" xfId="0" applyNumberFormat="1" applyFont="1" applyFill="1" applyBorder="1" applyAlignment="1">
      <alignment horizontal="center" vertical="center"/>
    </xf>
    <xf numFmtId="0" fontId="6" fillId="2" borderId="9" xfId="0" applyFont="1" applyFill="1" applyBorder="1"/>
    <xf numFmtId="1" fontId="6" fillId="2" borderId="10" xfId="0" applyNumberFormat="1" applyFont="1" applyFill="1" applyBorder="1" applyAlignment="1">
      <alignment horizontal="center"/>
    </xf>
    <xf numFmtId="1" fontId="6" fillId="2" borderId="9" xfId="0" applyNumberFormat="1" applyFont="1" applyFill="1" applyBorder="1" applyAlignment="1">
      <alignment horizontal="center"/>
    </xf>
    <xf numFmtId="0" fontId="6" fillId="2" borderId="9" xfId="0" applyFont="1" applyFill="1" applyBorder="1" applyAlignment="1">
      <alignment horizontal="center" vertical="center" wrapText="1"/>
    </xf>
    <xf numFmtId="0" fontId="6" fillId="2" borderId="11" xfId="0" applyFont="1" applyFill="1" applyBorder="1" applyAlignment="1">
      <alignment horizontal="center" vertical="center" wrapText="1"/>
    </xf>
    <xf numFmtId="9" fontId="6" fillId="6" borderId="0" xfId="0" applyNumberFormat="1" applyFont="1" applyFill="1" applyAlignment="1">
      <alignment horizontal="center" vertical="center"/>
    </xf>
    <xf numFmtId="9" fontId="18" fillId="2" borderId="0" xfId="0" applyNumberFormat="1" applyFont="1" applyFill="1" applyAlignment="1">
      <alignment horizontal="center"/>
    </xf>
    <xf numFmtId="9" fontId="18" fillId="7" borderId="0" xfId="0" applyNumberFormat="1" applyFont="1" applyFill="1" applyAlignment="1">
      <alignment horizontal="center"/>
    </xf>
    <xf numFmtId="10" fontId="6" fillId="2" borderId="0" xfId="0" applyNumberFormat="1" applyFont="1" applyFill="1"/>
    <xf numFmtId="0" fontId="19" fillId="2" borderId="0" xfId="0" applyFont="1" applyFill="1"/>
    <xf numFmtId="2" fontId="6" fillId="2" borderId="2" xfId="0" applyNumberFormat="1" applyFont="1" applyFill="1" applyBorder="1" applyAlignment="1">
      <alignment horizontal="center"/>
    </xf>
    <xf numFmtId="49" fontId="6" fillId="2" borderId="0" xfId="0" applyNumberFormat="1" applyFont="1" applyFill="1" applyAlignment="1">
      <alignment horizontal="center" vertical="center"/>
    </xf>
    <xf numFmtId="49" fontId="6" fillId="2" borderId="0" xfId="0" applyNumberFormat="1" applyFont="1" applyFill="1" applyAlignment="1">
      <alignment horizontal="center" vertical="center" wrapText="1"/>
    </xf>
    <xf numFmtId="1" fontId="6" fillId="2" borderId="2" xfId="0" applyNumberFormat="1" applyFont="1" applyFill="1" applyBorder="1" applyAlignment="1">
      <alignment horizontal="center" vertical="center"/>
    </xf>
    <xf numFmtId="2" fontId="6" fillId="2" borderId="0" xfId="0" applyNumberFormat="1" applyFont="1" applyFill="1" applyAlignment="1">
      <alignment horizontal="center"/>
    </xf>
    <xf numFmtId="168" fontId="6" fillId="2" borderId="0" xfId="0" applyNumberFormat="1" applyFont="1" applyFill="1" applyAlignment="1">
      <alignment horizontal="center"/>
    </xf>
    <xf numFmtId="3" fontId="6" fillId="2" borderId="10" xfId="0" applyNumberFormat="1" applyFont="1" applyFill="1" applyBorder="1" applyAlignment="1">
      <alignment horizontal="center"/>
    </xf>
    <xf numFmtId="0" fontId="20" fillId="2" borderId="0" xfId="0" applyFont="1" applyFill="1"/>
    <xf numFmtId="0" fontId="6" fillId="0" borderId="4" xfId="0" applyFont="1" applyBorder="1"/>
    <xf numFmtId="169" fontId="6" fillId="2" borderId="2" xfId="0" applyNumberFormat="1" applyFont="1" applyFill="1" applyBorder="1" applyAlignment="1">
      <alignment horizontal="center" vertical="center"/>
    </xf>
    <xf numFmtId="167" fontId="6" fillId="2" borderId="2" xfId="0" applyNumberFormat="1" applyFont="1" applyFill="1" applyBorder="1" applyAlignment="1">
      <alignment horizontal="center"/>
    </xf>
    <xf numFmtId="0" fontId="21" fillId="2" borderId="0" xfId="0" applyFont="1" applyFill="1"/>
    <xf numFmtId="0" fontId="6" fillId="2" borderId="0" xfId="0" applyFont="1" applyFill="1" applyAlignment="1">
      <alignment wrapText="1"/>
    </xf>
    <xf numFmtId="0" fontId="6" fillId="0" borderId="0" xfId="0" applyFont="1" applyAlignment="1">
      <alignment horizontal="center" vertical="center"/>
    </xf>
    <xf numFmtId="0" fontId="23" fillId="2" borderId="0" xfId="0" applyFont="1" applyFill="1" applyAlignment="1">
      <alignment horizontal="center" vertical="center" wrapText="1"/>
    </xf>
    <xf numFmtId="0" fontId="23" fillId="2" borderId="0" xfId="0" applyFont="1" applyFill="1"/>
    <xf numFmtId="0" fontId="23" fillId="2" borderId="2" xfId="0" applyFont="1" applyFill="1" applyBorder="1" applyAlignment="1">
      <alignment horizontal="center"/>
    </xf>
    <xf numFmtId="0" fontId="23" fillId="2" borderId="0" xfId="0" applyFont="1" applyFill="1" applyAlignment="1">
      <alignment horizontal="center"/>
    </xf>
    <xf numFmtId="0" fontId="23" fillId="2" borderId="4" xfId="0" applyFont="1" applyFill="1" applyBorder="1" applyAlignment="1">
      <alignment horizontal="center"/>
    </xf>
    <xf numFmtId="0" fontId="23" fillId="2" borderId="6" xfId="0" applyFont="1" applyFill="1" applyBorder="1" applyAlignment="1">
      <alignment horizontal="center"/>
    </xf>
    <xf numFmtId="0" fontId="23" fillId="2" borderId="5"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1" xfId="0" applyFont="1" applyFill="1" applyBorder="1"/>
    <xf numFmtId="3" fontId="23" fillId="2" borderId="3" xfId="0" applyNumberFormat="1" applyFont="1" applyFill="1" applyBorder="1" applyAlignment="1">
      <alignment horizontal="center" vertical="center"/>
    </xf>
    <xf numFmtId="3" fontId="23" fillId="2" borderId="1" xfId="0" applyNumberFormat="1" applyFont="1" applyFill="1" applyBorder="1" applyAlignment="1">
      <alignment horizontal="center" vertical="center"/>
    </xf>
    <xf numFmtId="3" fontId="27" fillId="5" borderId="1" xfId="1" applyNumberFormat="1" applyFont="1" applyFill="1" applyBorder="1" applyAlignment="1">
      <alignment horizontal="center" vertical="center"/>
    </xf>
    <xf numFmtId="3" fontId="23" fillId="2" borderId="1" xfId="0" applyNumberFormat="1" applyFont="1" applyFill="1" applyBorder="1" applyAlignment="1">
      <alignment horizontal="center"/>
    </xf>
    <xf numFmtId="166" fontId="23" fillId="2" borderId="1" xfId="0" applyNumberFormat="1" applyFont="1" applyFill="1" applyBorder="1" applyAlignment="1">
      <alignment horizontal="center" vertical="center"/>
    </xf>
    <xf numFmtId="166" fontId="23" fillId="2" borderId="1" xfId="0" applyNumberFormat="1" applyFont="1" applyFill="1" applyBorder="1" applyAlignment="1">
      <alignment horizontal="center"/>
    </xf>
    <xf numFmtId="3" fontId="23" fillId="2" borderId="0" xfId="0" applyNumberFormat="1" applyFont="1" applyFill="1" applyAlignment="1">
      <alignment horizontal="center"/>
    </xf>
    <xf numFmtId="164" fontId="23" fillId="0" borderId="3" xfId="0" applyNumberFormat="1" applyFont="1" applyBorder="1" applyAlignment="1">
      <alignment horizontal="center"/>
    </xf>
    <xf numFmtId="164" fontId="23" fillId="0" borderId="1" xfId="0" applyNumberFormat="1" applyFont="1" applyBorder="1" applyAlignment="1">
      <alignment horizontal="center"/>
    </xf>
    <xf numFmtId="3" fontId="23" fillId="2" borderId="2" xfId="0" applyNumberFormat="1" applyFont="1" applyFill="1" applyBorder="1" applyAlignment="1">
      <alignment horizontal="center" vertical="center"/>
    </xf>
    <xf numFmtId="3" fontId="23" fillId="2" borderId="0" xfId="0" applyNumberFormat="1" applyFont="1" applyFill="1" applyAlignment="1">
      <alignment horizontal="center" vertical="center"/>
    </xf>
    <xf numFmtId="166" fontId="23" fillId="2" borderId="0" xfId="0" applyNumberFormat="1" applyFont="1" applyFill="1" applyAlignment="1">
      <alignment horizontal="center" vertical="center"/>
    </xf>
    <xf numFmtId="166" fontId="23" fillId="2" borderId="0" xfId="0" applyNumberFormat="1" applyFont="1" applyFill="1" applyAlignment="1">
      <alignment horizontal="center"/>
    </xf>
    <xf numFmtId="164" fontId="23" fillId="0" borderId="2" xfId="0" applyNumberFormat="1" applyFont="1" applyBorder="1" applyAlignment="1">
      <alignment horizontal="center"/>
    </xf>
    <xf numFmtId="164" fontId="23" fillId="2" borderId="0" xfId="0" applyNumberFormat="1" applyFont="1" applyFill="1" applyAlignment="1">
      <alignment horizontal="center"/>
    </xf>
    <xf numFmtId="164" fontId="23" fillId="0" borderId="0" xfId="0" applyNumberFormat="1" applyFont="1" applyAlignment="1">
      <alignment horizontal="center"/>
    </xf>
    <xf numFmtId="164" fontId="23" fillId="2" borderId="2" xfId="0" applyNumberFormat="1" applyFont="1" applyFill="1" applyBorder="1" applyAlignment="1">
      <alignment horizontal="center"/>
    </xf>
    <xf numFmtId="0" fontId="23" fillId="2" borderId="4" xfId="0" applyFont="1" applyFill="1" applyBorder="1"/>
    <xf numFmtId="0" fontId="23" fillId="2" borderId="5" xfId="0" applyFont="1" applyFill="1" applyBorder="1" applyAlignment="1">
      <alignment horizontal="center"/>
    </xf>
    <xf numFmtId="0" fontId="23" fillId="2" borderId="7" xfId="0" applyFont="1" applyFill="1" applyBorder="1" applyAlignment="1">
      <alignment horizontal="center"/>
    </xf>
    <xf numFmtId="1" fontId="23" fillId="2" borderId="0" xfId="0" applyNumberFormat="1" applyFont="1" applyFill="1" applyAlignment="1">
      <alignment horizontal="center" vertical="center"/>
    </xf>
    <xf numFmtId="165" fontId="23" fillId="2" borderId="0" xfId="0" applyNumberFormat="1" applyFont="1" applyFill="1" applyAlignment="1">
      <alignment horizontal="center" vertical="center"/>
    </xf>
    <xf numFmtId="3" fontId="29" fillId="2" borderId="0" xfId="0" applyNumberFormat="1" applyFont="1" applyFill="1" applyAlignment="1">
      <alignment horizontal="center"/>
    </xf>
    <xf numFmtId="0" fontId="30" fillId="2" borderId="0" xfId="0" applyFont="1" applyFill="1" applyAlignment="1">
      <alignment horizontal="center" vertical="center"/>
    </xf>
    <xf numFmtId="0" fontId="22" fillId="2" borderId="0" xfId="0" applyFont="1" applyFill="1"/>
    <xf numFmtId="0" fontId="23" fillId="2" borderId="5"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8" xfId="0" applyFont="1" applyFill="1" applyBorder="1"/>
    <xf numFmtId="0" fontId="23" fillId="2" borderId="6" xfId="0" applyFont="1" applyFill="1" applyBorder="1"/>
    <xf numFmtId="0" fontId="31" fillId="2" borderId="0" xfId="0" applyFont="1" applyFill="1"/>
    <xf numFmtId="0" fontId="23" fillId="0" borderId="0" xfId="0" applyFont="1"/>
    <xf numFmtId="0" fontId="23" fillId="2" borderId="0" xfId="0" applyFont="1" applyFill="1" applyAlignment="1">
      <alignment horizontal="center" vertical="center"/>
    </xf>
    <xf numFmtId="0" fontId="32" fillId="2" borderId="0" xfId="0" applyFont="1" applyFill="1"/>
    <xf numFmtId="0" fontId="6" fillId="0" borderId="4" xfId="0" applyFont="1" applyBorder="1" applyAlignment="1">
      <alignment horizontal="center"/>
    </xf>
    <xf numFmtId="0" fontId="33" fillId="2" borderId="0" xfId="0" applyFont="1" applyFill="1"/>
    <xf numFmtId="0" fontId="23" fillId="2" borderId="9" xfId="0" applyFont="1" applyFill="1" applyBorder="1" applyAlignment="1">
      <alignment horizontal="center" vertical="center"/>
    </xf>
    <xf numFmtId="0" fontId="23" fillId="2" borderId="7" xfId="0" applyFont="1" applyFill="1" applyBorder="1" applyAlignment="1">
      <alignment horizontal="center" vertical="center" wrapText="1"/>
    </xf>
    <xf numFmtId="0" fontId="23" fillId="2" borderId="7" xfId="0" applyFont="1" applyFill="1" applyBorder="1" applyAlignment="1">
      <alignment horizontal="center" vertical="center"/>
    </xf>
    <xf numFmtId="0" fontId="27" fillId="5" borderId="0" xfId="0" applyFont="1" applyFill="1"/>
    <xf numFmtId="0" fontId="23" fillId="2" borderId="11" xfId="0" applyFont="1" applyFill="1" applyBorder="1" applyAlignment="1">
      <alignment horizontal="center" vertical="center"/>
    </xf>
    <xf numFmtId="0" fontId="23" fillId="2" borderId="9" xfId="0" applyFont="1" applyFill="1" applyBorder="1" applyAlignment="1">
      <alignment horizontal="center"/>
    </xf>
    <xf numFmtId="0" fontId="23" fillId="2" borderId="7" xfId="0" applyFont="1" applyFill="1" applyBorder="1"/>
    <xf numFmtId="0" fontId="23" fillId="2" borderId="0" xfId="0" applyFont="1" applyFill="1" applyAlignment="1">
      <alignment vertical="center"/>
    </xf>
    <xf numFmtId="0" fontId="34" fillId="0" borderId="0" xfId="0" applyFont="1"/>
    <xf numFmtId="0" fontId="6" fillId="2" borderId="10" xfId="0" applyFont="1" applyFill="1" applyBorder="1" applyAlignment="1">
      <alignment horizontal="center" vertical="center"/>
    </xf>
    <xf numFmtId="0" fontId="6" fillId="2" borderId="9" xfId="0" applyFont="1" applyFill="1" applyBorder="1" applyAlignment="1">
      <alignment horizontal="center" vertical="center"/>
    </xf>
    <xf numFmtId="1" fontId="0" fillId="0" borderId="0" xfId="0" applyNumberFormat="1"/>
    <xf numFmtId="3" fontId="23" fillId="0" borderId="0" xfId="0" applyNumberFormat="1" applyFont="1" applyAlignment="1">
      <alignment horizontal="center"/>
    </xf>
    <xf numFmtId="167" fontId="17" fillId="2" borderId="0" xfId="3" applyNumberFormat="1" applyFont="1" applyFill="1"/>
    <xf numFmtId="0" fontId="6" fillId="0" borderId="4" xfId="0" applyFont="1" applyBorder="1" applyAlignment="1">
      <alignment horizontal="center" vertical="center" wrapText="1"/>
    </xf>
    <xf numFmtId="3" fontId="6" fillId="0" borderId="0" xfId="0" applyNumberFormat="1" applyFont="1"/>
    <xf numFmtId="0" fontId="0" fillId="2" borderId="0" xfId="0" applyFill="1"/>
    <xf numFmtId="9" fontId="33" fillId="6" borderId="0" xfId="0" applyNumberFormat="1" applyFont="1" applyFill="1" applyAlignment="1">
      <alignment horizontal="center"/>
    </xf>
    <xf numFmtId="9" fontId="33" fillId="6" borderId="1" xfId="0" applyNumberFormat="1" applyFont="1" applyFill="1" applyBorder="1" applyAlignment="1">
      <alignment horizontal="center"/>
    </xf>
    <xf numFmtId="166" fontId="6" fillId="2" borderId="0" xfId="0" applyNumberFormat="1" applyFont="1" applyFill="1" applyAlignment="1">
      <alignment horizontal="center"/>
    </xf>
    <xf numFmtId="3" fontId="33" fillId="0" borderId="1" xfId="0" applyNumberFormat="1" applyFont="1" applyBorder="1" applyAlignment="1">
      <alignment horizontal="center"/>
    </xf>
    <xf numFmtId="3" fontId="33" fillId="0" borderId="0" xfId="0" applyNumberFormat="1" applyFont="1" applyAlignment="1">
      <alignment horizontal="center"/>
    </xf>
    <xf numFmtId="0" fontId="36" fillId="0" borderId="0" xfId="0" applyFont="1"/>
    <xf numFmtId="165" fontId="23" fillId="2" borderId="1" xfId="0" applyNumberFormat="1" applyFont="1" applyFill="1" applyBorder="1" applyAlignment="1">
      <alignment horizontal="center"/>
    </xf>
    <xf numFmtId="165" fontId="23" fillId="2" borderId="0" xfId="0" applyNumberFormat="1" applyFont="1" applyFill="1" applyAlignment="1">
      <alignment horizontal="center"/>
    </xf>
    <xf numFmtId="0" fontId="6" fillId="2" borderId="0" xfId="0" applyFont="1" applyFill="1" applyAlignment="1">
      <alignment horizontal="center" vertical="top" wrapText="1"/>
    </xf>
    <xf numFmtId="0" fontId="0" fillId="0" borderId="2" xfId="0" applyBorder="1"/>
    <xf numFmtId="3" fontId="6" fillId="0" borderId="0" xfId="0" applyNumberFormat="1" applyFont="1" applyAlignment="1">
      <alignment horizontal="center" vertical="center"/>
    </xf>
    <xf numFmtId="3" fontId="23" fillId="2" borderId="2" xfId="0" applyNumberFormat="1" applyFont="1" applyFill="1" applyBorder="1"/>
    <xf numFmtId="3" fontId="0" fillId="0" borderId="2" xfId="0" applyNumberFormat="1" applyBorder="1"/>
    <xf numFmtId="169" fontId="6" fillId="2" borderId="0" xfId="4" applyNumberFormat="1" applyFont="1" applyFill="1"/>
    <xf numFmtId="10" fontId="6" fillId="2" borderId="0" xfId="4" applyNumberFormat="1" applyFont="1" applyFill="1"/>
    <xf numFmtId="0" fontId="37" fillId="2" borderId="0" xfId="0" applyFont="1" applyFill="1"/>
    <xf numFmtId="10" fontId="0" fillId="0" borderId="0" xfId="0" applyNumberFormat="1"/>
    <xf numFmtId="9" fontId="6" fillId="0" borderId="1" xfId="0" applyNumberFormat="1" applyFont="1" applyBorder="1" applyAlignment="1">
      <alignment horizontal="center" vertical="center"/>
    </xf>
    <xf numFmtId="9" fontId="6" fillId="0" borderId="0" xfId="0" applyNumberFormat="1" applyFont="1" applyAlignment="1">
      <alignment horizontal="center" vertical="center"/>
    </xf>
    <xf numFmtId="0" fontId="0" fillId="0" borderId="3" xfId="0" quotePrefix="1" applyBorder="1" applyAlignment="1">
      <alignment horizontal="center"/>
    </xf>
    <xf numFmtId="0" fontId="0" fillId="0" borderId="2" xfId="0" quotePrefix="1" applyBorder="1" applyAlignment="1">
      <alignment horizontal="center"/>
    </xf>
    <xf numFmtId="0" fontId="0" fillId="0" borderId="1" xfId="0" quotePrefix="1" applyBorder="1" applyAlignment="1">
      <alignment horizontal="center"/>
    </xf>
    <xf numFmtId="9" fontId="6" fillId="2" borderId="0" xfId="4" applyFont="1" applyFill="1"/>
    <xf numFmtId="9" fontId="0" fillId="0" borderId="0" xfId="4" applyFont="1"/>
    <xf numFmtId="169" fontId="0" fillId="0" borderId="0" xfId="4" applyNumberFormat="1" applyFont="1"/>
    <xf numFmtId="10" fontId="6" fillId="0" borderId="0" xfId="4" applyNumberFormat="1" applyFont="1"/>
    <xf numFmtId="0" fontId="30" fillId="2" borderId="0" xfId="5" applyFont="1" applyFill="1"/>
    <xf numFmtId="49" fontId="6" fillId="0" borderId="0" xfId="0" applyNumberFormat="1" applyFont="1" applyAlignment="1">
      <alignment horizontal="center" vertical="center" wrapText="1"/>
    </xf>
    <xf numFmtId="9" fontId="6" fillId="0" borderId="6" xfId="0" applyNumberFormat="1" applyFont="1" applyBorder="1" applyAlignment="1">
      <alignment horizontal="center"/>
    </xf>
    <xf numFmtId="9" fontId="6" fillId="2" borderId="0" xfId="4" applyFont="1" applyFill="1" applyAlignment="1">
      <alignment horizontal="center" vertical="center"/>
    </xf>
    <xf numFmtId="9" fontId="6" fillId="0" borderId="0" xfId="4" applyFont="1"/>
    <xf numFmtId="0" fontId="6" fillId="0" borderId="6" xfId="0" applyFont="1" applyBorder="1"/>
    <xf numFmtId="0" fontId="40" fillId="0" borderId="0" xfId="0" applyFont="1"/>
    <xf numFmtId="0" fontId="23" fillId="0" borderId="0" xfId="6" applyFont="1"/>
    <xf numFmtId="0" fontId="27" fillId="3" borderId="0" xfId="0" applyFont="1" applyFill="1"/>
    <xf numFmtId="0" fontId="23" fillId="0" borderId="0" xfId="7" applyFont="1"/>
    <xf numFmtId="49" fontId="6" fillId="2" borderId="6" xfId="0" applyNumberFormat="1" applyFont="1" applyFill="1" applyBorder="1" applyAlignment="1">
      <alignment horizontal="center" vertical="center"/>
    </xf>
    <xf numFmtId="49" fontId="6" fillId="2" borderId="6" xfId="0" applyNumberFormat="1" applyFont="1" applyFill="1" applyBorder="1" applyAlignment="1">
      <alignment horizontal="center" vertical="center" wrapText="1"/>
    </xf>
    <xf numFmtId="49" fontId="6" fillId="2" borderId="6" xfId="0" applyNumberFormat="1" applyFont="1" applyFill="1" applyBorder="1" applyAlignment="1">
      <alignment horizontal="center" wrapText="1"/>
    </xf>
    <xf numFmtId="0" fontId="1" fillId="0" borderId="0" xfId="0" applyFont="1"/>
    <xf numFmtId="0" fontId="6" fillId="2" borderId="0" xfId="0" quotePrefix="1" applyFont="1" applyFill="1"/>
    <xf numFmtId="0" fontId="41" fillId="2" borderId="0" xfId="0" applyFont="1" applyFill="1"/>
    <xf numFmtId="9" fontId="6" fillId="2" borderId="6" xfId="0" applyNumberFormat="1" applyFont="1" applyFill="1" applyBorder="1" applyAlignment="1">
      <alignment horizontal="center"/>
    </xf>
    <xf numFmtId="169" fontId="6" fillId="2" borderId="2" xfId="0" applyNumberFormat="1" applyFont="1" applyFill="1" applyBorder="1" applyAlignment="1">
      <alignment horizontal="center"/>
    </xf>
    <xf numFmtId="168" fontId="6" fillId="2" borderId="3" xfId="0" applyNumberFormat="1" applyFont="1" applyFill="1" applyBorder="1" applyAlignment="1">
      <alignment horizontal="center"/>
    </xf>
    <xf numFmtId="168" fontId="6" fillId="2" borderId="1" xfId="0" applyNumberFormat="1" applyFont="1" applyFill="1" applyBorder="1" applyAlignment="1">
      <alignment horizontal="center"/>
    </xf>
    <xf numFmtId="168" fontId="6" fillId="2" borderId="2" xfId="0" applyNumberFormat="1" applyFont="1" applyFill="1" applyBorder="1" applyAlignment="1">
      <alignment horizontal="center"/>
    </xf>
    <xf numFmtId="0" fontId="6" fillId="0" borderId="0" xfId="0" applyFont="1" applyAlignment="1">
      <alignment horizontal="center" wrapText="1"/>
    </xf>
    <xf numFmtId="3" fontId="6" fillId="0" borderId="3" xfId="0" applyNumberFormat="1" applyFont="1" applyBorder="1" applyAlignment="1">
      <alignment horizontal="center"/>
    </xf>
    <xf numFmtId="3" fontId="6" fillId="0" borderId="1" xfId="0" applyNumberFormat="1" applyFont="1" applyBorder="1" applyAlignment="1">
      <alignment horizontal="center"/>
    </xf>
    <xf numFmtId="3" fontId="6" fillId="0" borderId="2" xfId="0" applyNumberFormat="1" applyFont="1" applyBorder="1" applyAlignment="1">
      <alignment horizontal="center"/>
    </xf>
    <xf numFmtId="3" fontId="6" fillId="0" borderId="12" xfId="0" applyNumberFormat="1" applyFont="1" applyBorder="1" applyAlignment="1">
      <alignment horizontal="center"/>
    </xf>
    <xf numFmtId="3" fontId="6" fillId="0" borderId="13" xfId="0" applyNumberFormat="1" applyFont="1" applyBorder="1" applyAlignment="1">
      <alignment horizontal="center"/>
    </xf>
    <xf numFmtId="165" fontId="6" fillId="0" borderId="1" xfId="0" applyNumberFormat="1" applyFont="1" applyBorder="1" applyAlignment="1">
      <alignment horizontal="center"/>
    </xf>
    <xf numFmtId="165" fontId="6" fillId="0" borderId="3" xfId="0" applyNumberFormat="1" applyFont="1" applyBorder="1" applyAlignment="1">
      <alignment horizontal="center"/>
    </xf>
    <xf numFmtId="165" fontId="6" fillId="0" borderId="0" xfId="0" applyNumberFormat="1" applyFont="1" applyAlignment="1">
      <alignment horizontal="center"/>
    </xf>
    <xf numFmtId="165" fontId="6" fillId="0" borderId="2" xfId="0" applyNumberFormat="1" applyFont="1" applyBorder="1" applyAlignment="1">
      <alignment horizontal="center"/>
    </xf>
    <xf numFmtId="165" fontId="6" fillId="0" borderId="0" xfId="0" applyNumberFormat="1" applyFont="1" applyAlignment="1">
      <alignment horizontal="center" vertical="center"/>
    </xf>
    <xf numFmtId="9" fontId="6" fillId="0" borderId="8" xfId="0" applyNumberFormat="1" applyFont="1" applyBorder="1" applyAlignment="1">
      <alignment horizontal="center"/>
    </xf>
    <xf numFmtId="3" fontId="23" fillId="0" borderId="1" xfId="0" applyNumberFormat="1" applyFont="1" applyBorder="1" applyAlignment="1">
      <alignment horizontal="center"/>
    </xf>
    <xf numFmtId="0" fontId="6" fillId="0" borderId="0" xfId="0" applyFont="1" applyAlignment="1">
      <alignment horizontal="center" vertical="center" wrapText="1"/>
    </xf>
    <xf numFmtId="3" fontId="6" fillId="0" borderId="6" xfId="0" applyNumberFormat="1" applyFont="1" applyBorder="1" applyAlignment="1">
      <alignment horizontal="center"/>
    </xf>
    <xf numFmtId="165" fontId="6" fillId="0" borderId="6" xfId="0" applyNumberFormat="1" applyFont="1" applyBorder="1" applyAlignment="1">
      <alignment horizontal="center"/>
    </xf>
    <xf numFmtId="164" fontId="28" fillId="0" borderId="3" xfId="0" applyNumberFormat="1" applyFont="1" applyBorder="1" applyAlignment="1">
      <alignment horizontal="center"/>
    </xf>
    <xf numFmtId="164" fontId="28" fillId="0" borderId="2" xfId="0" applyNumberFormat="1" applyFont="1" applyBorder="1" applyAlignment="1">
      <alignment horizontal="center"/>
    </xf>
    <xf numFmtId="3" fontId="6" fillId="0" borderId="1" xfId="0" applyNumberFormat="1" applyFont="1" applyBorder="1" applyAlignment="1">
      <alignment horizontal="center" vertical="center"/>
    </xf>
    <xf numFmtId="165" fontId="6" fillId="0" borderId="2" xfId="0" applyNumberFormat="1" applyFont="1" applyBorder="1" applyAlignment="1">
      <alignment horizontal="center" vertical="center"/>
    </xf>
    <xf numFmtId="165" fontId="6" fillId="0" borderId="1" xfId="0" applyNumberFormat="1" applyFont="1" applyBorder="1" applyAlignment="1">
      <alignment horizontal="center" vertical="center"/>
    </xf>
    <xf numFmtId="3" fontId="6" fillId="0" borderId="3" xfId="0" applyNumberFormat="1" applyFont="1" applyBorder="1" applyAlignment="1">
      <alignment horizontal="center" vertical="center"/>
    </xf>
    <xf numFmtId="3" fontId="6" fillId="0" borderId="2" xfId="0" applyNumberFormat="1" applyFont="1" applyBorder="1" applyAlignment="1">
      <alignment horizontal="center" vertical="center"/>
    </xf>
    <xf numFmtId="165" fontId="6" fillId="0" borderId="2" xfId="0" applyNumberFormat="1" applyFont="1" applyBorder="1"/>
    <xf numFmtId="165" fontId="6" fillId="0" borderId="0" xfId="0" applyNumberFormat="1" applyFont="1"/>
    <xf numFmtId="3" fontId="6" fillId="0" borderId="2" xfId="0" applyNumberFormat="1" applyFont="1" applyBorder="1"/>
    <xf numFmtId="9" fontId="16" fillId="0" borderId="2" xfId="0" applyNumberFormat="1" applyFont="1" applyBorder="1" applyAlignment="1">
      <alignment horizontal="center"/>
    </xf>
    <xf numFmtId="1" fontId="6" fillId="0" borderId="2" xfId="0" applyNumberFormat="1" applyFont="1" applyBorder="1" applyAlignment="1">
      <alignment horizontal="center"/>
    </xf>
    <xf numFmtId="1" fontId="6" fillId="0" borderId="0" xfId="0" applyNumberFormat="1" applyFont="1" applyAlignment="1">
      <alignment horizontal="center"/>
    </xf>
    <xf numFmtId="3" fontId="21" fillId="0" borderId="0" xfId="0" applyNumberFormat="1" applyFont="1" applyAlignment="1">
      <alignment horizontal="center"/>
    </xf>
    <xf numFmtId="164" fontId="6" fillId="0" borderId="3" xfId="0" applyNumberFormat="1" applyFont="1" applyBorder="1" applyAlignment="1">
      <alignment horizontal="center"/>
    </xf>
    <xf numFmtId="164" fontId="6" fillId="0" borderId="1" xfId="0" applyNumberFormat="1" applyFont="1" applyBorder="1" applyAlignment="1">
      <alignment horizontal="center" vertical="center"/>
    </xf>
    <xf numFmtId="164" fontId="6" fillId="0" borderId="0" xfId="0" applyNumberFormat="1" applyFont="1" applyAlignment="1">
      <alignment horizontal="center" vertical="center"/>
    </xf>
    <xf numFmtId="9" fontId="33" fillId="0" borderId="1" xfId="0" applyNumberFormat="1" applyFont="1" applyBorder="1" applyAlignment="1">
      <alignment horizontal="center"/>
    </xf>
    <xf numFmtId="9" fontId="38" fillId="0" borderId="1" xfId="0" applyNumberFormat="1" applyFont="1" applyBorder="1" applyAlignment="1">
      <alignment horizontal="center"/>
    </xf>
    <xf numFmtId="9" fontId="38" fillId="0" borderId="0" xfId="0" applyNumberFormat="1" applyFont="1" applyAlignment="1">
      <alignment horizontal="center"/>
    </xf>
    <xf numFmtId="9" fontId="33" fillId="0" borderId="0" xfId="0" applyNumberFormat="1" applyFont="1" applyAlignment="1">
      <alignment horizontal="center"/>
    </xf>
    <xf numFmtId="0" fontId="6" fillId="0" borderId="3" xfId="0" applyFont="1" applyBorder="1" applyAlignment="1">
      <alignment horizontal="center"/>
    </xf>
    <xf numFmtId="1" fontId="6" fillId="0" borderId="9" xfId="0" applyNumberFormat="1" applyFont="1" applyBorder="1" applyAlignment="1">
      <alignment horizontal="center"/>
    </xf>
    <xf numFmtId="0" fontId="6" fillId="0" borderId="3" xfId="0" quotePrefix="1" applyFont="1" applyBorder="1" applyAlignment="1">
      <alignment horizontal="center" vertical="center"/>
    </xf>
    <xf numFmtId="0" fontId="6" fillId="0" borderId="1" xfId="0" quotePrefix="1" applyFont="1" applyBorder="1" applyAlignment="1">
      <alignment horizontal="center" vertical="center"/>
    </xf>
    <xf numFmtId="1" fontId="6" fillId="0" borderId="3" xfId="0" applyNumberFormat="1" applyFont="1" applyBorder="1" applyAlignment="1">
      <alignment horizontal="center" vertical="center"/>
    </xf>
    <xf numFmtId="1" fontId="6" fillId="0" borderId="1" xfId="0" applyNumberFormat="1" applyFont="1" applyBorder="1" applyAlignment="1">
      <alignment horizontal="center" vertical="center"/>
    </xf>
    <xf numFmtId="0" fontId="6" fillId="0" borderId="2" xfId="0" quotePrefix="1" applyFont="1" applyBorder="1" applyAlignment="1">
      <alignment horizontal="center" vertical="center"/>
    </xf>
    <xf numFmtId="0" fontId="6" fillId="0" borderId="0" xfId="0" quotePrefix="1" applyFont="1" applyAlignment="1">
      <alignment horizontal="center" vertical="center"/>
    </xf>
    <xf numFmtId="1" fontId="6" fillId="0" borderId="2" xfId="0" applyNumberFormat="1" applyFont="1" applyBorder="1" applyAlignment="1">
      <alignment horizontal="center" vertical="center"/>
    </xf>
    <xf numFmtId="1" fontId="6" fillId="0" borderId="0" xfId="0" applyNumberFormat="1" applyFont="1" applyAlignment="1">
      <alignment horizontal="center" vertical="center"/>
    </xf>
    <xf numFmtId="1" fontId="6" fillId="0" borderId="0" xfId="0" quotePrefix="1" applyNumberFormat="1" applyFont="1" applyAlignment="1">
      <alignment horizontal="center" vertical="center"/>
    </xf>
    <xf numFmtId="0" fontId="6" fillId="0" borderId="4" xfId="0" applyFont="1" applyBorder="1" applyAlignment="1">
      <alignment horizontal="center" wrapText="1"/>
    </xf>
    <xf numFmtId="0" fontId="6" fillId="0" borderId="5" xfId="0" applyFont="1" applyBorder="1" applyAlignment="1">
      <alignment horizontal="center" vertical="center" wrapText="1"/>
    </xf>
    <xf numFmtId="9" fontId="6" fillId="0" borderId="5" xfId="0" applyNumberFormat="1" applyFont="1" applyBorder="1" applyAlignment="1">
      <alignment horizontal="center" vertical="center" wrapText="1"/>
    </xf>
    <xf numFmtId="9" fontId="6" fillId="0" borderId="4" xfId="0" applyNumberFormat="1" applyFont="1" applyBorder="1" applyAlignment="1">
      <alignment horizontal="center" vertical="center" wrapText="1"/>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vertical="center" wrapText="1"/>
    </xf>
    <xf numFmtId="2" fontId="6" fillId="0" borderId="0" xfId="0" applyNumberFormat="1" applyFont="1"/>
    <xf numFmtId="0" fontId="26" fillId="2" borderId="0" xfId="0" applyFont="1" applyFill="1"/>
    <xf numFmtId="0" fontId="26" fillId="0" borderId="0" xfId="0" applyFont="1"/>
    <xf numFmtId="0" fontId="33" fillId="0" borderId="0" xfId="0" applyFont="1"/>
    <xf numFmtId="0" fontId="6" fillId="0" borderId="2" xfId="0" applyFont="1" applyBorder="1" applyAlignment="1">
      <alignment horizontal="center" vertical="center" wrapText="1"/>
    </xf>
    <xf numFmtId="3" fontId="23" fillId="0" borderId="0" xfId="0" applyNumberFormat="1" applyFont="1" applyAlignment="1">
      <alignment horizontal="center" vertical="center"/>
    </xf>
    <xf numFmtId="1" fontId="23" fillId="0" borderId="0" xfId="0" applyNumberFormat="1" applyFont="1" applyAlignment="1">
      <alignment horizontal="center" vertical="center"/>
    </xf>
    <xf numFmtId="165" fontId="23" fillId="0" borderId="0" xfId="0" applyNumberFormat="1" applyFont="1" applyAlignment="1">
      <alignment horizontal="center" vertical="center"/>
    </xf>
    <xf numFmtId="3" fontId="23" fillId="0" borderId="2" xfId="0" applyNumberFormat="1" applyFont="1" applyBorder="1"/>
    <xf numFmtId="3" fontId="6" fillId="2" borderId="15" xfId="0" applyNumberFormat="1" applyFont="1" applyFill="1" applyBorder="1" applyAlignment="1">
      <alignment horizontal="center"/>
    </xf>
    <xf numFmtId="3" fontId="6" fillId="0" borderId="10" xfId="0" applyNumberFormat="1" applyFont="1" applyBorder="1" applyAlignment="1">
      <alignment horizontal="center"/>
    </xf>
    <xf numFmtId="3" fontId="6" fillId="0" borderId="9" xfId="0" applyNumberFormat="1" applyFont="1" applyBorder="1" applyAlignment="1">
      <alignment horizontal="center"/>
    </xf>
    <xf numFmtId="3" fontId="6" fillId="0" borderId="15" xfId="0" applyNumberFormat="1" applyFont="1" applyBorder="1" applyAlignment="1">
      <alignment horizontal="center"/>
    </xf>
    <xf numFmtId="3" fontId="6" fillId="0" borderId="2" xfId="0" quotePrefix="1" applyNumberFormat="1" applyFont="1" applyBorder="1" applyAlignment="1">
      <alignment horizontal="center"/>
    </xf>
    <xf numFmtId="3" fontId="6" fillId="0" borderId="0" xfId="0" quotePrefix="1" applyNumberFormat="1" applyFont="1" applyAlignment="1">
      <alignment horizontal="center"/>
    </xf>
    <xf numFmtId="3" fontId="16" fillId="0" borderId="2" xfId="0" applyNumberFormat="1" applyFont="1" applyBorder="1" applyAlignment="1">
      <alignment horizontal="center"/>
    </xf>
    <xf numFmtId="9" fontId="16" fillId="0" borderId="6" xfId="0" applyNumberFormat="1" applyFont="1" applyBorder="1" applyAlignment="1">
      <alignment horizontal="center"/>
    </xf>
    <xf numFmtId="1" fontId="23" fillId="0" borderId="2" xfId="0" applyNumberFormat="1" applyFont="1" applyBorder="1" applyAlignment="1">
      <alignment horizontal="center"/>
    </xf>
    <xf numFmtId="3" fontId="23" fillId="0" borderId="2" xfId="0" applyNumberFormat="1" applyFont="1" applyBorder="1" applyAlignment="1">
      <alignment horizontal="center"/>
    </xf>
    <xf numFmtId="3" fontId="6" fillId="0" borderId="8" xfId="0" applyNumberFormat="1" applyFont="1" applyBorder="1" applyAlignment="1">
      <alignment horizontal="center"/>
    </xf>
    <xf numFmtId="0" fontId="23" fillId="0" borderId="2" xfId="0" applyFont="1" applyBorder="1" applyAlignment="1">
      <alignment horizontal="center"/>
    </xf>
    <xf numFmtId="9" fontId="16" fillId="0" borderId="3" xfId="0" applyNumberFormat="1" applyFont="1" applyBorder="1" applyAlignment="1">
      <alignment horizontal="center"/>
    </xf>
    <xf numFmtId="9" fontId="16" fillId="0" borderId="1" xfId="0" applyNumberFormat="1" applyFont="1" applyBorder="1" applyAlignment="1">
      <alignment horizontal="center"/>
    </xf>
    <xf numFmtId="3" fontId="16" fillId="0" borderId="1" xfId="0" applyNumberFormat="1" applyFont="1" applyBorder="1" applyAlignment="1">
      <alignment horizontal="center"/>
    </xf>
    <xf numFmtId="3" fontId="33" fillId="0" borderId="4" xfId="0" applyNumberFormat="1" applyFont="1" applyBorder="1" applyAlignment="1">
      <alignment horizontal="center"/>
    </xf>
    <xf numFmtId="0" fontId="23" fillId="0" borderId="10" xfId="0" applyFont="1" applyBorder="1" applyAlignment="1">
      <alignment horizontal="center" vertical="center"/>
    </xf>
    <xf numFmtId="9" fontId="6" fillId="0" borderId="9" xfId="0" applyNumberFormat="1" applyFont="1" applyBorder="1" applyAlignment="1">
      <alignment horizontal="center" vertical="center"/>
    </xf>
    <xf numFmtId="164" fontId="23" fillId="0" borderId="2" xfId="0" applyNumberFormat="1" applyFont="1" applyBorder="1" applyAlignment="1">
      <alignment horizontal="center" vertical="center"/>
    </xf>
    <xf numFmtId="0" fontId="23" fillId="0" borderId="9" xfId="0" applyFont="1" applyBorder="1" applyAlignment="1">
      <alignment horizontal="center" vertical="center"/>
    </xf>
    <xf numFmtId="9" fontId="33" fillId="0" borderId="2" xfId="0" applyNumberFormat="1" applyFont="1" applyBorder="1" applyAlignment="1">
      <alignment horizontal="center"/>
    </xf>
    <xf numFmtId="3" fontId="23" fillId="0" borderId="9" xfId="0" applyNumberFormat="1" applyFont="1" applyBorder="1" applyAlignment="1">
      <alignment horizontal="center"/>
    </xf>
    <xf numFmtId="164" fontId="23" fillId="0" borderId="2" xfId="0" quotePrefix="1" applyNumberFormat="1" applyFont="1" applyBorder="1" applyAlignment="1">
      <alignment horizontal="center" vertical="center"/>
    </xf>
    <xf numFmtId="9" fontId="6" fillId="0" borderId="9" xfId="0" applyNumberFormat="1" applyFont="1" applyBorder="1" applyAlignment="1">
      <alignment horizontal="center"/>
    </xf>
    <xf numFmtId="9" fontId="23" fillId="0" borderId="0" xfId="0" applyNumberFormat="1" applyFont="1" applyAlignment="1">
      <alignment horizontal="center"/>
    </xf>
    <xf numFmtId="1" fontId="23" fillId="0" borderId="0" xfId="0" applyNumberFormat="1" applyFont="1"/>
    <xf numFmtId="9" fontId="23" fillId="0" borderId="6" xfId="0" applyNumberFormat="1" applyFont="1" applyBorder="1" applyAlignment="1">
      <alignment horizontal="center"/>
    </xf>
    <xf numFmtId="9" fontId="23" fillId="0" borderId="0" xfId="0" applyNumberFormat="1" applyFont="1"/>
    <xf numFmtId="0" fontId="23" fillId="0" borderId="4" xfId="0" applyFont="1" applyBorder="1" applyAlignment="1">
      <alignment horizontal="center" vertical="center"/>
    </xf>
    <xf numFmtId="0" fontId="23" fillId="0" borderId="7" xfId="0" applyFont="1" applyBorder="1" applyAlignment="1">
      <alignment horizontal="center" vertical="center" wrapText="1"/>
    </xf>
    <xf numFmtId="164" fontId="22" fillId="0" borderId="0" xfId="0" applyNumberFormat="1" applyFont="1" applyAlignment="1">
      <alignment horizontal="center"/>
    </xf>
    <xf numFmtId="164" fontId="22" fillId="0" borderId="2" xfId="0" applyNumberFormat="1" applyFont="1" applyBorder="1" applyAlignment="1">
      <alignment horizontal="center"/>
    </xf>
    <xf numFmtId="3" fontId="23" fillId="0" borderId="2" xfId="0" quotePrefix="1" applyNumberFormat="1" applyFont="1" applyBorder="1" applyAlignment="1">
      <alignment horizontal="center" vertical="center"/>
    </xf>
    <xf numFmtId="3" fontId="23" fillId="0" borderId="0" xfId="0" quotePrefix="1" applyNumberFormat="1" applyFont="1" applyAlignment="1">
      <alignment horizontal="center" vertical="center"/>
    </xf>
    <xf numFmtId="3" fontId="6" fillId="0" borderId="6" xfId="0" quotePrefix="1" applyNumberFormat="1" applyFont="1" applyBorder="1" applyAlignment="1">
      <alignment horizontal="center"/>
    </xf>
    <xf numFmtId="3" fontId="6" fillId="0" borderId="0" xfId="0" quotePrefix="1" applyNumberFormat="1" applyFont="1" applyAlignment="1">
      <alignment horizontal="center" vertical="center"/>
    </xf>
    <xf numFmtId="166" fontId="23" fillId="2" borderId="3" xfId="0" applyNumberFormat="1" applyFont="1" applyFill="1" applyBorder="1" applyAlignment="1">
      <alignment horizontal="center" vertical="center"/>
    </xf>
    <xf numFmtId="166" fontId="27" fillId="5" borderId="2" xfId="0" applyNumberFormat="1" applyFont="1" applyFill="1" applyBorder="1" applyAlignment="1">
      <alignment horizontal="center" vertical="center" wrapText="1"/>
    </xf>
    <xf numFmtId="166" fontId="23" fillId="2" borderId="2" xfId="0" applyNumberFormat="1" applyFont="1" applyFill="1" applyBorder="1" applyAlignment="1">
      <alignment horizontal="center" vertical="center"/>
    </xf>
    <xf numFmtId="9" fontId="6" fillId="0" borderId="2" xfId="0" applyNumberFormat="1" applyFont="1" applyBorder="1" applyAlignment="1">
      <alignment horizontal="center" vertical="center"/>
    </xf>
    <xf numFmtId="3" fontId="6" fillId="2" borderId="2" xfId="0" quotePrefix="1" applyNumberFormat="1" applyFont="1" applyFill="1" applyBorder="1" applyAlignment="1">
      <alignment horizontal="center" vertical="center"/>
    </xf>
    <xf numFmtId="3" fontId="6" fillId="2" borderId="0" xfId="0" quotePrefix="1" applyNumberFormat="1" applyFont="1" applyFill="1" applyAlignment="1">
      <alignment horizontal="center"/>
    </xf>
    <xf numFmtId="164" fontId="3" fillId="2" borderId="0" xfId="0" applyNumberFormat="1" applyFont="1" applyFill="1" applyAlignment="1">
      <alignment horizontal="center"/>
    </xf>
    <xf numFmtId="9" fontId="16" fillId="2" borderId="6" xfId="0" applyNumberFormat="1" applyFont="1" applyFill="1" applyBorder="1" applyAlignment="1">
      <alignment horizontal="center"/>
    </xf>
    <xf numFmtId="166" fontId="6" fillId="2" borderId="6" xfId="0" applyNumberFormat="1" applyFont="1" applyFill="1" applyBorder="1" applyAlignment="1">
      <alignment horizontal="center"/>
    </xf>
    <xf numFmtId="9" fontId="6" fillId="2" borderId="8" xfId="0" applyNumberFormat="1" applyFont="1" applyFill="1" applyBorder="1" applyAlignment="1">
      <alignment horizontal="center"/>
    </xf>
    <xf numFmtId="0" fontId="39" fillId="0" borderId="0" xfId="5"/>
    <xf numFmtId="0" fontId="30" fillId="0" borderId="0" xfId="5" applyFont="1" applyFill="1" applyAlignment="1">
      <alignment horizontal="left"/>
    </xf>
    <xf numFmtId="0" fontId="0" fillId="0" borderId="4" xfId="0" applyBorder="1"/>
    <xf numFmtId="0" fontId="0" fillId="0" borderId="0" xfId="0" applyAlignment="1">
      <alignment horizontal="center"/>
    </xf>
    <xf numFmtId="1" fontId="6" fillId="2" borderId="6" xfId="0" applyNumberFormat="1" applyFont="1" applyFill="1" applyBorder="1" applyAlignment="1">
      <alignment horizontal="center"/>
    </xf>
    <xf numFmtId="1" fontId="6" fillId="0" borderId="6" xfId="0" applyNumberFormat="1" applyFont="1" applyBorder="1" applyAlignment="1">
      <alignment horizontal="center"/>
    </xf>
    <xf numFmtId="0" fontId="23" fillId="2" borderId="0" xfId="7" applyFont="1" applyFill="1"/>
    <xf numFmtId="0" fontId="17" fillId="0" borderId="0" xfId="0" applyFont="1"/>
    <xf numFmtId="10" fontId="0" fillId="0" borderId="0" xfId="4" applyNumberFormat="1" applyFont="1"/>
    <xf numFmtId="0" fontId="17" fillId="2" borderId="0" xfId="0" applyFont="1" applyFill="1" applyAlignment="1">
      <alignment horizontal="center" vertical="center" wrapText="1"/>
    </xf>
    <xf numFmtId="0" fontId="17" fillId="2" borderId="0" xfId="0" applyFont="1" applyFill="1" applyAlignment="1">
      <alignment horizontal="center"/>
    </xf>
    <xf numFmtId="0" fontId="27" fillId="3" borderId="0" xfId="0" applyFont="1" applyFill="1" applyAlignment="1">
      <alignment vertical="top"/>
    </xf>
    <xf numFmtId="0" fontId="6" fillId="2" borderId="5" xfId="0" applyFont="1" applyFill="1" applyBorder="1" applyAlignment="1">
      <alignment vertical="center" wrapText="1"/>
    </xf>
    <xf numFmtId="0" fontId="6" fillId="2" borderId="4" xfId="0" applyFont="1" applyFill="1" applyBorder="1" applyAlignment="1">
      <alignment vertical="center" wrapText="1"/>
    </xf>
    <xf numFmtId="3" fontId="0" fillId="0" borderId="0" xfId="0" applyNumberFormat="1"/>
    <xf numFmtId="9" fontId="0" fillId="0" borderId="0" xfId="4" applyFont="1" applyAlignment="1">
      <alignment horizontal="center"/>
    </xf>
    <xf numFmtId="9" fontId="6" fillId="0" borderId="0" xfId="4" applyFont="1" applyAlignment="1">
      <alignment horizontal="center"/>
    </xf>
    <xf numFmtId="166" fontId="6" fillId="0" borderId="1" xfId="0" applyNumberFormat="1" applyFont="1" applyBorder="1" applyAlignment="1">
      <alignment horizontal="center"/>
    </xf>
    <xf numFmtId="166" fontId="6" fillId="0" borderId="8" xfId="0" applyNumberFormat="1" applyFont="1" applyBorder="1" applyAlignment="1">
      <alignment horizontal="center"/>
    </xf>
    <xf numFmtId="166" fontId="6" fillId="0" borderId="0" xfId="0" applyNumberFormat="1" applyFont="1" applyAlignment="1">
      <alignment horizontal="center"/>
    </xf>
    <xf numFmtId="166" fontId="6" fillId="0" borderId="6" xfId="0" applyNumberFormat="1" applyFont="1" applyBorder="1" applyAlignment="1">
      <alignment horizontal="center"/>
    </xf>
    <xf numFmtId="165" fontId="16" fillId="0" borderId="0" xfId="0" applyNumberFormat="1" applyFont="1" applyAlignment="1">
      <alignment horizontal="center"/>
    </xf>
    <xf numFmtId="9" fontId="6" fillId="0" borderId="10" xfId="0" applyNumberFormat="1" applyFont="1" applyBorder="1" applyAlignment="1">
      <alignment horizontal="center"/>
    </xf>
    <xf numFmtId="9" fontId="16" fillId="2" borderId="1" xfId="0" applyNumberFormat="1" applyFont="1" applyFill="1" applyBorder="1" applyAlignment="1">
      <alignment horizontal="center"/>
    </xf>
    <xf numFmtId="9" fontId="16" fillId="2" borderId="8" xfId="0" applyNumberFormat="1" applyFont="1" applyFill="1" applyBorder="1" applyAlignment="1">
      <alignment horizontal="center"/>
    </xf>
    <xf numFmtId="0" fontId="6" fillId="2" borderId="2" xfId="0" applyFont="1" applyFill="1" applyBorder="1" applyAlignment="1">
      <alignment horizontal="center"/>
    </xf>
    <xf numFmtId="0" fontId="6" fillId="2" borderId="0" xfId="0" applyFont="1" applyFill="1" applyAlignment="1">
      <alignment horizontal="center"/>
    </xf>
    <xf numFmtId="0" fontId="6" fillId="2" borderId="6" xfId="0" applyFont="1" applyFill="1" applyBorder="1" applyAlignment="1">
      <alignment horizontal="center"/>
    </xf>
    <xf numFmtId="0" fontId="23" fillId="0" borderId="0" xfId="0" applyFont="1" applyAlignment="1">
      <alignment horizontal="center" vertical="center" wrapText="1"/>
    </xf>
    <xf numFmtId="0" fontId="23" fillId="0" borderId="0" xfId="0" applyFont="1" applyAlignment="1">
      <alignment horizontal="center"/>
    </xf>
    <xf numFmtId="0" fontId="6" fillId="0" borderId="2" xfId="0" applyFont="1" applyBorder="1" applyAlignment="1">
      <alignment horizontal="center"/>
    </xf>
    <xf numFmtId="0" fontId="6" fillId="0" borderId="0" xfId="0" applyFont="1" applyAlignment="1">
      <alignment horizont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0" xfId="0" applyFont="1" applyFill="1" applyAlignment="1">
      <alignment horizontal="center" vertical="center"/>
    </xf>
    <xf numFmtId="0" fontId="6" fillId="2" borderId="6" xfId="0" applyFont="1" applyFill="1" applyBorder="1" applyAlignment="1">
      <alignment horizontal="center" vertical="center"/>
    </xf>
    <xf numFmtId="0" fontId="6" fillId="2" borderId="0" xfId="0" applyFont="1" applyFill="1" applyAlignment="1">
      <alignment horizontal="center" vertical="center" wrapText="1"/>
    </xf>
    <xf numFmtId="0" fontId="6" fillId="2" borderId="6" xfId="0" applyFont="1" applyFill="1" applyBorder="1" applyAlignment="1">
      <alignment horizontal="center" vertical="center" wrapText="1"/>
    </xf>
    <xf numFmtId="0" fontId="23" fillId="2" borderId="0" xfId="0" applyFont="1" applyFill="1" applyAlignment="1">
      <alignment horizontal="center" vertical="center" wrapText="1"/>
    </xf>
    <xf numFmtId="0" fontId="23" fillId="2" borderId="4"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6"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6" fillId="0" borderId="2" xfId="0" applyFont="1" applyBorder="1" applyAlignment="1">
      <alignment horizontal="center" wrapText="1"/>
    </xf>
    <xf numFmtId="0" fontId="6" fillId="0" borderId="0" xfId="0" applyFont="1" applyAlignment="1">
      <alignment horizontal="center" wrapText="1"/>
    </xf>
    <xf numFmtId="0" fontId="6" fillId="0" borderId="6" xfId="0" applyFont="1" applyBorder="1" applyAlignment="1">
      <alignment horizontal="center" wrapText="1"/>
    </xf>
    <xf numFmtId="0" fontId="6" fillId="2" borderId="2" xfId="0" applyFont="1" applyFill="1" applyBorder="1" applyAlignment="1">
      <alignment horizontal="center" wrapText="1"/>
    </xf>
    <xf numFmtId="0" fontId="6" fillId="2" borderId="0" xfId="0" applyFont="1" applyFill="1" applyAlignment="1">
      <alignment horizontal="center" wrapText="1"/>
    </xf>
    <xf numFmtId="0" fontId="6" fillId="2" borderId="6" xfId="0" applyFont="1" applyFill="1" applyBorder="1" applyAlignment="1">
      <alignment horizontal="center" wrapText="1"/>
    </xf>
    <xf numFmtId="0" fontId="6" fillId="2" borderId="4"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23" fillId="2" borderId="2" xfId="0" applyFont="1" applyFill="1" applyBorder="1" applyAlignment="1">
      <alignment horizontal="center" wrapText="1"/>
    </xf>
    <xf numFmtId="0" fontId="23" fillId="2" borderId="0" xfId="0" applyFont="1" applyFill="1" applyAlignment="1">
      <alignment horizontal="center" wrapText="1"/>
    </xf>
    <xf numFmtId="0" fontId="23" fillId="2" borderId="6" xfId="0" applyFont="1" applyFill="1" applyBorder="1" applyAlignment="1">
      <alignment horizontal="center" wrapText="1"/>
    </xf>
  </cellXfs>
  <cellStyles count="8">
    <cellStyle name="Comma" xfId="3" builtinId="3"/>
    <cellStyle name="Hyperlink" xfId="5" builtinId="8"/>
    <cellStyle name="Normal" xfId="0" builtinId="0"/>
    <cellStyle name="Normal 10 2" xfId="7" xr:uid="{052D42A1-6F58-4FAA-A814-65B7A295896A}"/>
    <cellStyle name="Normal 11 2" xfId="6" xr:uid="{16B0F456-BA54-4C28-85EC-9DDA47568F39}"/>
    <cellStyle name="Normal 3" xfId="1" xr:uid="{B7D94FA4-3E64-455B-9790-AE60B5F1F435}"/>
    <cellStyle name="Per cent" xfId="4" builtinId="5"/>
    <cellStyle name="Percent 3 2" xfId="2" xr:uid="{372BD2FB-6714-43A5-9F32-314EB1ED0EBE}"/>
  </cellStyles>
  <dxfs count="6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0000FF"/>
      </font>
    </dxf>
    <dxf>
      <font>
        <b/>
        <i val="0"/>
        <color rgb="FFFF33CC"/>
      </font>
    </dxf>
    <dxf>
      <font>
        <b/>
        <i val="0"/>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33CC"/>
      </font>
    </dxf>
    <dxf>
      <font>
        <b/>
        <i val="0"/>
        <color rgb="FF0000FF"/>
      </font>
    </dxf>
    <dxf>
      <font>
        <b/>
        <i val="0"/>
        <color rgb="FF0000FF"/>
      </font>
    </dxf>
    <dxf>
      <font>
        <b/>
        <i val="0"/>
        <color rgb="FFFF33CC"/>
      </font>
    </dxf>
    <dxf>
      <font>
        <b/>
        <i val="0"/>
        <color rgb="FF0000FF"/>
      </font>
    </dxf>
    <dxf>
      <font>
        <b/>
        <i val="0"/>
        <color rgb="FFFF33CC"/>
      </font>
    </dxf>
    <dxf>
      <font>
        <b/>
        <i val="0"/>
      </font>
    </dxf>
    <dxf>
      <font>
        <b/>
        <i val="0"/>
      </font>
    </dxf>
    <dxf>
      <font>
        <b/>
        <i val="0"/>
      </font>
    </dxf>
    <dxf>
      <font>
        <b/>
        <i val="0"/>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font>
    </dxf>
    <dxf>
      <font>
        <b/>
        <i val="0"/>
      </font>
    </dxf>
    <dxf>
      <font>
        <b/>
        <i val="0"/>
      </font>
    </dxf>
    <dxf>
      <font>
        <b/>
        <i val="0"/>
      </font>
    </dxf>
    <dxf>
      <font>
        <b/>
        <i val="0"/>
      </font>
    </dxf>
    <dxf>
      <font>
        <b/>
        <i val="0"/>
        <color rgb="FF0000FF"/>
      </font>
    </dxf>
    <dxf>
      <font>
        <b/>
        <i val="0"/>
        <color rgb="FFFF33CC"/>
      </font>
    </dxf>
    <dxf>
      <font>
        <b/>
        <i val="0"/>
        <color rgb="FF0000FF"/>
      </font>
    </dxf>
    <dxf>
      <font>
        <b/>
        <i val="0"/>
        <color rgb="FFFF33CC"/>
      </font>
    </dxf>
    <dxf>
      <font>
        <b/>
        <i val="0"/>
        <color rgb="FF0000FF"/>
      </font>
    </dxf>
    <dxf>
      <font>
        <b/>
        <i val="0"/>
        <color rgb="FFFF33CC"/>
      </font>
    </dxf>
    <dxf>
      <font>
        <b/>
        <i val="0"/>
      </font>
    </dxf>
    <dxf>
      <font>
        <b/>
        <i val="0"/>
      </font>
    </dxf>
    <dxf>
      <font>
        <b/>
        <i val="0"/>
        <color rgb="FF0000FF"/>
      </font>
    </dxf>
    <dxf>
      <font>
        <b/>
        <i val="0"/>
        <color rgb="FFFF33CC"/>
      </font>
    </dxf>
    <dxf>
      <font>
        <b/>
        <i val="0"/>
        <color rgb="FF0000FF"/>
      </font>
    </dxf>
    <dxf>
      <font>
        <b/>
        <i val="0"/>
        <color rgb="FFFF33CC"/>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editAs="absolute">
    <xdr:from>
      <xdr:col>9</xdr:col>
      <xdr:colOff>495589</xdr:colOff>
      <xdr:row>12</xdr:row>
      <xdr:rowOff>288</xdr:rowOff>
    </xdr:from>
    <xdr:to>
      <xdr:col>9</xdr:col>
      <xdr:colOff>495589</xdr:colOff>
      <xdr:row>16</xdr:row>
      <xdr:rowOff>116899</xdr:rowOff>
    </xdr:to>
    <xdr:sp macro="" textlink="">
      <xdr:nvSpPr>
        <xdr:cNvPr id="38913" name="Text Box 1025" hidden="1">
          <a:extLst>
            <a:ext uri="{FF2B5EF4-FFF2-40B4-BE49-F238E27FC236}">
              <a16:creationId xmlns:a16="http://schemas.microsoft.com/office/drawing/2014/main" id="{3B3E541E-9A19-2E01-D43F-F6B4EDB892E9}"/>
            </a:ext>
          </a:extLst>
        </xdr:cNvPr>
        <xdr:cNvSpPr txBox="1">
          <a:spLocks noChangeArrowheads="1"/>
        </xdr:cNvSpPr>
      </xdr:nvSpPr>
      <xdr:spPr bwMode="auto">
        <a:xfrm>
          <a:off x="9601200" y="2508250"/>
          <a:ext cx="87630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29" name="Text Box 5" hidden="1">
          <a:extLst>
            <a:ext uri="{FF2B5EF4-FFF2-40B4-BE49-F238E27FC236}">
              <a16:creationId xmlns:a16="http://schemas.microsoft.com/office/drawing/2014/main" id="{51D986E7-A54C-857E-88D6-6D95FF28A304}"/>
            </a:ext>
          </a:extLst>
        </xdr:cNvPr>
        <xdr:cNvSpPr txBox="1">
          <a:spLocks noChangeArrowheads="1"/>
        </xdr:cNvSpPr>
      </xdr:nvSpPr>
      <xdr:spPr bwMode="auto">
        <a:xfrm>
          <a:off x="9601200" y="2508250"/>
          <a:ext cx="87630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28" name="Text Box 4" hidden="1">
          <a:extLst>
            <a:ext uri="{FF2B5EF4-FFF2-40B4-BE49-F238E27FC236}">
              <a16:creationId xmlns:a16="http://schemas.microsoft.com/office/drawing/2014/main" id="{DC87E6E3-D141-67C0-E89B-1B9650034171}"/>
            </a:ext>
          </a:extLst>
        </xdr:cNvPr>
        <xdr:cNvSpPr txBox="1">
          <a:spLocks noChangeArrowheads="1"/>
        </xdr:cNvSpPr>
      </xdr:nvSpPr>
      <xdr:spPr bwMode="auto">
        <a:xfrm>
          <a:off x="9601200" y="2508250"/>
          <a:ext cx="87630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27" name="Text Box 3" hidden="1">
          <a:extLst>
            <a:ext uri="{FF2B5EF4-FFF2-40B4-BE49-F238E27FC236}">
              <a16:creationId xmlns:a16="http://schemas.microsoft.com/office/drawing/2014/main" id="{F7D0A04A-92AB-89BF-76C5-F949A8FCB166}"/>
            </a:ext>
          </a:extLst>
        </xdr:cNvPr>
        <xdr:cNvSpPr txBox="1">
          <a:spLocks noChangeArrowheads="1"/>
        </xdr:cNvSpPr>
      </xdr:nvSpPr>
      <xdr:spPr bwMode="auto">
        <a:xfrm>
          <a:off x="9601200" y="2508250"/>
          <a:ext cx="87630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2" name="Text Box 3" hidden="1">
          <a:extLst>
            <a:ext uri="{FF2B5EF4-FFF2-40B4-BE49-F238E27FC236}">
              <a16:creationId xmlns:a16="http://schemas.microsoft.com/office/drawing/2014/main" id="{6760F6DC-0322-F8C0-8057-A3875065B657}"/>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3" name="Text Box 3" hidden="1">
          <a:extLst>
            <a:ext uri="{FF2B5EF4-FFF2-40B4-BE49-F238E27FC236}">
              <a16:creationId xmlns:a16="http://schemas.microsoft.com/office/drawing/2014/main" id="{A98F42CC-A90F-60A4-C007-04DE71102A80}"/>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4" name="Text Box 3" hidden="1">
          <a:extLst>
            <a:ext uri="{FF2B5EF4-FFF2-40B4-BE49-F238E27FC236}">
              <a16:creationId xmlns:a16="http://schemas.microsoft.com/office/drawing/2014/main" id="{AE98F860-BC63-123A-9210-F6B78B8EAF40}"/>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5" name="Text Box 3" hidden="1">
          <a:extLst>
            <a:ext uri="{FF2B5EF4-FFF2-40B4-BE49-F238E27FC236}">
              <a16:creationId xmlns:a16="http://schemas.microsoft.com/office/drawing/2014/main" id="{80496543-438A-0B61-3DDC-C049E5F766E9}"/>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6" name="Text Box 4" hidden="1">
          <a:extLst>
            <a:ext uri="{FF2B5EF4-FFF2-40B4-BE49-F238E27FC236}">
              <a16:creationId xmlns:a16="http://schemas.microsoft.com/office/drawing/2014/main" id="{34F5FFDD-01EF-6641-FFA9-A411DFB76CC8}"/>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7" name="Text Box 3" hidden="1">
          <a:extLst>
            <a:ext uri="{FF2B5EF4-FFF2-40B4-BE49-F238E27FC236}">
              <a16:creationId xmlns:a16="http://schemas.microsoft.com/office/drawing/2014/main" id="{A905D678-8DE2-EC70-AF17-C2D619189C0A}"/>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8" name="Text Box 3" hidden="1">
          <a:extLst>
            <a:ext uri="{FF2B5EF4-FFF2-40B4-BE49-F238E27FC236}">
              <a16:creationId xmlns:a16="http://schemas.microsoft.com/office/drawing/2014/main" id="{4AD76945-5D23-8E9A-7FD9-C79A79D1AEFA}"/>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9" name="Text Box 3" hidden="1">
          <a:extLst>
            <a:ext uri="{FF2B5EF4-FFF2-40B4-BE49-F238E27FC236}">
              <a16:creationId xmlns:a16="http://schemas.microsoft.com/office/drawing/2014/main" id="{799870E4-FAD2-6016-59C6-89F5B0F90FF3}"/>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 name="Text Box 4" hidden="1">
          <a:extLst>
            <a:ext uri="{FF2B5EF4-FFF2-40B4-BE49-F238E27FC236}">
              <a16:creationId xmlns:a16="http://schemas.microsoft.com/office/drawing/2014/main" id="{1DA1B6B5-CB76-8C83-4907-D72C4782687E}"/>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1" name="Text Box 3" hidden="1">
          <a:extLst>
            <a:ext uri="{FF2B5EF4-FFF2-40B4-BE49-F238E27FC236}">
              <a16:creationId xmlns:a16="http://schemas.microsoft.com/office/drawing/2014/main" id="{726B7DC6-F003-DB92-0C76-BC5D5D471C0D}"/>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2" name="Text Box 3" hidden="1">
          <a:extLst>
            <a:ext uri="{FF2B5EF4-FFF2-40B4-BE49-F238E27FC236}">
              <a16:creationId xmlns:a16="http://schemas.microsoft.com/office/drawing/2014/main" id="{C27457D1-241E-870F-7F8D-F7D3B6218F70}"/>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8" name="Text Box 14" hidden="1">
          <a:extLst>
            <a:ext uri="{FF2B5EF4-FFF2-40B4-BE49-F238E27FC236}">
              <a16:creationId xmlns:a16="http://schemas.microsoft.com/office/drawing/2014/main" id="{A0A0D43E-B09F-CD4E-FEAA-7FA56187D9C3}"/>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7" name="Text Box 13" hidden="1">
          <a:extLst>
            <a:ext uri="{FF2B5EF4-FFF2-40B4-BE49-F238E27FC236}">
              <a16:creationId xmlns:a16="http://schemas.microsoft.com/office/drawing/2014/main" id="{41B20EE6-ED98-AD2D-74F3-9B7F2C0CFFA9}"/>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6" name="Text Box 12" hidden="1">
          <a:extLst>
            <a:ext uri="{FF2B5EF4-FFF2-40B4-BE49-F238E27FC236}">
              <a16:creationId xmlns:a16="http://schemas.microsoft.com/office/drawing/2014/main" id="{182CFC30-7FC9-9DFF-7364-F226DDC3D48A}"/>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5" name="Text Box 11" hidden="1">
          <a:extLst>
            <a:ext uri="{FF2B5EF4-FFF2-40B4-BE49-F238E27FC236}">
              <a16:creationId xmlns:a16="http://schemas.microsoft.com/office/drawing/2014/main" id="{FB148E9E-039B-F44A-65B8-D0EFFA6CDC57}"/>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4" name="Text Box 10" hidden="1">
          <a:extLst>
            <a:ext uri="{FF2B5EF4-FFF2-40B4-BE49-F238E27FC236}">
              <a16:creationId xmlns:a16="http://schemas.microsoft.com/office/drawing/2014/main" id="{18F1B74E-D751-0004-C569-5A7C558078F1}"/>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3" name="Text Box 9" hidden="1">
          <a:extLst>
            <a:ext uri="{FF2B5EF4-FFF2-40B4-BE49-F238E27FC236}">
              <a16:creationId xmlns:a16="http://schemas.microsoft.com/office/drawing/2014/main" id="{2627E7D9-04B0-3F8F-9FAA-8C4B35DE9F7D}"/>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2" name="Text Box 8" hidden="1">
          <a:extLst>
            <a:ext uri="{FF2B5EF4-FFF2-40B4-BE49-F238E27FC236}">
              <a16:creationId xmlns:a16="http://schemas.microsoft.com/office/drawing/2014/main" id="{4ED1B9FC-3825-C9B1-10D5-4ED61FC82386}"/>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1" name="Text Box 7" hidden="1">
          <a:extLst>
            <a:ext uri="{FF2B5EF4-FFF2-40B4-BE49-F238E27FC236}">
              <a16:creationId xmlns:a16="http://schemas.microsoft.com/office/drawing/2014/main" id="{BB603B60-BA6C-0ACF-46ED-1B8EE606E717}"/>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030" name="Text Box 6" hidden="1">
          <a:extLst>
            <a:ext uri="{FF2B5EF4-FFF2-40B4-BE49-F238E27FC236}">
              <a16:creationId xmlns:a16="http://schemas.microsoft.com/office/drawing/2014/main" id="{FE2306AD-CCFE-7AA9-E433-5013CDB70E0E}"/>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3" name="Text Box 5" hidden="1">
          <a:extLst>
            <a:ext uri="{FF2B5EF4-FFF2-40B4-BE49-F238E27FC236}">
              <a16:creationId xmlns:a16="http://schemas.microsoft.com/office/drawing/2014/main" id="{E047152E-879D-97B5-8ADC-B0908EDDA200}"/>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4" name="Text Box 4" hidden="1">
          <a:extLst>
            <a:ext uri="{FF2B5EF4-FFF2-40B4-BE49-F238E27FC236}">
              <a16:creationId xmlns:a16="http://schemas.microsoft.com/office/drawing/2014/main" id="{02548586-2B4E-039D-9EA3-B10A84688B15}"/>
            </a:ext>
          </a:extLst>
        </xdr:cNvPr>
        <xdr:cNvSpPr txBox="1">
          <a:spLocks noChangeArrowheads="1"/>
        </xdr:cNvSpPr>
      </xdr:nvSpPr>
      <xdr:spPr bwMode="auto">
        <a:xfrm>
          <a:off x="9601200" y="2508250"/>
          <a:ext cx="0" cy="8445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5" name="Text Box 3" hidden="1">
          <a:extLst>
            <a:ext uri="{FF2B5EF4-FFF2-40B4-BE49-F238E27FC236}">
              <a16:creationId xmlns:a16="http://schemas.microsoft.com/office/drawing/2014/main" id="{D10BC58B-EBD4-4593-6F2C-21FC9665C2BA}"/>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495589</xdr:colOff>
      <xdr:row>12</xdr:row>
      <xdr:rowOff>288</xdr:rowOff>
    </xdr:from>
    <xdr:to>
      <xdr:col>9</xdr:col>
      <xdr:colOff>495589</xdr:colOff>
      <xdr:row>16</xdr:row>
      <xdr:rowOff>116899</xdr:rowOff>
    </xdr:to>
    <xdr:sp macro="" textlink="">
      <xdr:nvSpPr>
        <xdr:cNvPr id="16" name="Text Box 3" hidden="1">
          <a:extLst>
            <a:ext uri="{FF2B5EF4-FFF2-40B4-BE49-F238E27FC236}">
              <a16:creationId xmlns:a16="http://schemas.microsoft.com/office/drawing/2014/main" id="{5EDFAA95-2DA3-82A2-1A04-C2EEB6A306F5}"/>
            </a:ext>
          </a:extLst>
        </xdr:cNvPr>
        <xdr:cNvSpPr txBox="1">
          <a:spLocks noChangeArrowheads="1"/>
        </xdr:cNvSpPr>
      </xdr:nvSpPr>
      <xdr:spPr bwMode="auto">
        <a:xfrm>
          <a:off x="9601200" y="2508250"/>
          <a:ext cx="0" cy="8445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23</xdr:col>
      <xdr:colOff>482600</xdr:colOff>
      <xdr:row>4</xdr:row>
      <xdr:rowOff>295275</xdr:rowOff>
    </xdr:from>
    <xdr:to>
      <xdr:col>25</xdr:col>
      <xdr:colOff>523875</xdr:colOff>
      <xdr:row>8</xdr:row>
      <xdr:rowOff>114300</xdr:rowOff>
    </xdr:to>
    <xdr:sp macro="" textlink="">
      <xdr:nvSpPr>
        <xdr:cNvPr id="35841" name="Text Box 1" hidden="1">
          <a:extLst>
            <a:ext uri="{FF2B5EF4-FFF2-40B4-BE49-F238E27FC236}">
              <a16:creationId xmlns:a16="http://schemas.microsoft.com/office/drawing/2014/main" id="{F4C22A9D-4A12-5F4B-6EC3-B6ED5E63DE2C}"/>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5842" name="Text Box 2" hidden="1">
          <a:extLst>
            <a:ext uri="{FF2B5EF4-FFF2-40B4-BE49-F238E27FC236}">
              <a16:creationId xmlns:a16="http://schemas.microsoft.com/office/drawing/2014/main" id="{3631E98C-C4F3-F05B-5FCF-0AB36A3DF267}"/>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5843" name="Text Box 3" hidden="1">
          <a:extLst>
            <a:ext uri="{FF2B5EF4-FFF2-40B4-BE49-F238E27FC236}">
              <a16:creationId xmlns:a16="http://schemas.microsoft.com/office/drawing/2014/main" id="{2B4C4174-91EC-A694-CCD4-8BF5A419ED77}"/>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45" name="Text Box 1033" hidden="1">
          <a:extLst>
            <a:ext uri="{FF2B5EF4-FFF2-40B4-BE49-F238E27FC236}">
              <a16:creationId xmlns:a16="http://schemas.microsoft.com/office/drawing/2014/main" id="{EC4F3E6C-B841-A69E-3E29-AB877ECDF7C5}"/>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44" name="Text Box 1032" hidden="1">
          <a:extLst>
            <a:ext uri="{FF2B5EF4-FFF2-40B4-BE49-F238E27FC236}">
              <a16:creationId xmlns:a16="http://schemas.microsoft.com/office/drawing/2014/main" id="{1E35B4A9-1384-43B5-37E0-A1D703173056}"/>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43" name="Text Box 1031" hidden="1">
          <a:extLst>
            <a:ext uri="{FF2B5EF4-FFF2-40B4-BE49-F238E27FC236}">
              <a16:creationId xmlns:a16="http://schemas.microsoft.com/office/drawing/2014/main" id="{5ECC3809-273F-999F-9B91-9A1A65972161}"/>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42" name="Text Box 1030" hidden="1">
          <a:extLst>
            <a:ext uri="{FF2B5EF4-FFF2-40B4-BE49-F238E27FC236}">
              <a16:creationId xmlns:a16="http://schemas.microsoft.com/office/drawing/2014/main" id="{2C7E8A01-3AD1-0DA8-A28D-9171380ECE46}"/>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41" name="Text Box 1029" hidden="1">
          <a:extLst>
            <a:ext uri="{FF2B5EF4-FFF2-40B4-BE49-F238E27FC236}">
              <a16:creationId xmlns:a16="http://schemas.microsoft.com/office/drawing/2014/main" id="{9CE2D8A3-02B1-CF29-881A-81A309ADC914}"/>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40" name="Text Box 1028" hidden="1">
          <a:extLst>
            <a:ext uri="{FF2B5EF4-FFF2-40B4-BE49-F238E27FC236}">
              <a16:creationId xmlns:a16="http://schemas.microsoft.com/office/drawing/2014/main" id="{C39AFCEF-D65C-17DC-E874-43F4ECA4DCCB}"/>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39" name="Text Box 1027" hidden="1">
          <a:extLst>
            <a:ext uri="{FF2B5EF4-FFF2-40B4-BE49-F238E27FC236}">
              <a16:creationId xmlns:a16="http://schemas.microsoft.com/office/drawing/2014/main" id="{3ADB6B55-2FC4-F891-B848-8A2F0B84B975}"/>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38" name="Text Box 1026" hidden="1">
          <a:extLst>
            <a:ext uri="{FF2B5EF4-FFF2-40B4-BE49-F238E27FC236}">
              <a16:creationId xmlns:a16="http://schemas.microsoft.com/office/drawing/2014/main" id="{BF0D3F6D-1C38-B962-AB9B-9A70A3FB2FF3}"/>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37" name="Text Box 1025" hidden="1">
          <a:extLst>
            <a:ext uri="{FF2B5EF4-FFF2-40B4-BE49-F238E27FC236}">
              <a16:creationId xmlns:a16="http://schemas.microsoft.com/office/drawing/2014/main" id="{14E3EA11-2134-B139-DBB7-37D294A0DE78}"/>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48" name="Text Box 1036" hidden="1">
          <a:extLst>
            <a:ext uri="{FF2B5EF4-FFF2-40B4-BE49-F238E27FC236}">
              <a16:creationId xmlns:a16="http://schemas.microsoft.com/office/drawing/2014/main" id="{1BCBD158-1F3E-0650-DE45-DB9A29F38C14}"/>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47" name="Text Box 1035" hidden="1">
          <a:extLst>
            <a:ext uri="{FF2B5EF4-FFF2-40B4-BE49-F238E27FC236}">
              <a16:creationId xmlns:a16="http://schemas.microsoft.com/office/drawing/2014/main" id="{EA593154-8402-A565-D046-194766A3C21E}"/>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46" name="Text Box 1034" hidden="1">
          <a:extLst>
            <a:ext uri="{FF2B5EF4-FFF2-40B4-BE49-F238E27FC236}">
              <a16:creationId xmlns:a16="http://schemas.microsoft.com/office/drawing/2014/main" id="{E5335B4D-19B0-E8A6-F0CD-9DD9C729A5EF}"/>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51" name="Text Box 1039" hidden="1">
          <a:extLst>
            <a:ext uri="{FF2B5EF4-FFF2-40B4-BE49-F238E27FC236}">
              <a16:creationId xmlns:a16="http://schemas.microsoft.com/office/drawing/2014/main" id="{C14CC288-712A-4570-7A34-7EAC336380A1}"/>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50" name="Text Box 1038" hidden="1">
          <a:extLst>
            <a:ext uri="{FF2B5EF4-FFF2-40B4-BE49-F238E27FC236}">
              <a16:creationId xmlns:a16="http://schemas.microsoft.com/office/drawing/2014/main" id="{65EE132C-A061-1948-0FA0-F9FDAE4CD7CC}"/>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49" name="Text Box 1037" hidden="1">
          <a:extLst>
            <a:ext uri="{FF2B5EF4-FFF2-40B4-BE49-F238E27FC236}">
              <a16:creationId xmlns:a16="http://schemas.microsoft.com/office/drawing/2014/main" id="{A8B63604-3298-FADA-D8F7-6A6CF9681EBA}"/>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54" name="Text Box 1042" hidden="1">
          <a:extLst>
            <a:ext uri="{FF2B5EF4-FFF2-40B4-BE49-F238E27FC236}">
              <a16:creationId xmlns:a16="http://schemas.microsoft.com/office/drawing/2014/main" id="{C0A75FA4-37A8-83D7-2229-F4A32294AF57}"/>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53" name="Text Box 1041" hidden="1">
          <a:extLst>
            <a:ext uri="{FF2B5EF4-FFF2-40B4-BE49-F238E27FC236}">
              <a16:creationId xmlns:a16="http://schemas.microsoft.com/office/drawing/2014/main" id="{3AA8D57C-352D-DC4C-7DB8-9A6F601A110E}"/>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52" name="Text Box 1040" hidden="1">
          <a:extLst>
            <a:ext uri="{FF2B5EF4-FFF2-40B4-BE49-F238E27FC236}">
              <a16:creationId xmlns:a16="http://schemas.microsoft.com/office/drawing/2014/main" id="{6D010167-72C0-7C44-F23F-BF279DEED160}"/>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57" name="Text Box 1045" hidden="1">
          <a:extLst>
            <a:ext uri="{FF2B5EF4-FFF2-40B4-BE49-F238E27FC236}">
              <a16:creationId xmlns:a16="http://schemas.microsoft.com/office/drawing/2014/main" id="{7426F845-4A71-539D-445F-02C874100FD7}"/>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56" name="Text Box 1044" hidden="1">
          <a:extLst>
            <a:ext uri="{FF2B5EF4-FFF2-40B4-BE49-F238E27FC236}">
              <a16:creationId xmlns:a16="http://schemas.microsoft.com/office/drawing/2014/main" id="{3ACE52E0-C9F7-6A33-3747-1B20EDEB1F2E}"/>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55" name="Text Box 1043" hidden="1">
          <a:extLst>
            <a:ext uri="{FF2B5EF4-FFF2-40B4-BE49-F238E27FC236}">
              <a16:creationId xmlns:a16="http://schemas.microsoft.com/office/drawing/2014/main" id="{C785C991-EBFA-C95C-C145-B7B4D85F7B03}"/>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63" name="Text Box 1051" hidden="1">
          <a:extLst>
            <a:ext uri="{FF2B5EF4-FFF2-40B4-BE49-F238E27FC236}">
              <a16:creationId xmlns:a16="http://schemas.microsoft.com/office/drawing/2014/main" id="{41938209-5029-3A4F-8B20-CE011199F0B4}"/>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62" name="Text Box 1050" hidden="1">
          <a:extLst>
            <a:ext uri="{FF2B5EF4-FFF2-40B4-BE49-F238E27FC236}">
              <a16:creationId xmlns:a16="http://schemas.microsoft.com/office/drawing/2014/main" id="{6FACAFE9-F0FF-0DC3-0265-6864EE01A35C}"/>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61" name="Text Box 1049" hidden="1">
          <a:extLst>
            <a:ext uri="{FF2B5EF4-FFF2-40B4-BE49-F238E27FC236}">
              <a16:creationId xmlns:a16="http://schemas.microsoft.com/office/drawing/2014/main" id="{ED312525-4314-B8CB-E90A-D2AA6E7EE1AB}"/>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60" name="Text Box 1048" hidden="1">
          <a:extLst>
            <a:ext uri="{FF2B5EF4-FFF2-40B4-BE49-F238E27FC236}">
              <a16:creationId xmlns:a16="http://schemas.microsoft.com/office/drawing/2014/main" id="{710F20A4-69DD-A574-2281-9A74462804BC}"/>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59" name="Text Box 1047" hidden="1">
          <a:extLst>
            <a:ext uri="{FF2B5EF4-FFF2-40B4-BE49-F238E27FC236}">
              <a16:creationId xmlns:a16="http://schemas.microsoft.com/office/drawing/2014/main" id="{FDA48DA7-1942-DB64-DB9E-3E2E93EDBBB7}"/>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58" name="Text Box 1046" hidden="1">
          <a:extLst>
            <a:ext uri="{FF2B5EF4-FFF2-40B4-BE49-F238E27FC236}">
              <a16:creationId xmlns:a16="http://schemas.microsoft.com/office/drawing/2014/main" id="{53A71B75-F3AA-7EDC-7204-BB981986304C}"/>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66" name="Text Box 1054" hidden="1">
          <a:extLst>
            <a:ext uri="{FF2B5EF4-FFF2-40B4-BE49-F238E27FC236}">
              <a16:creationId xmlns:a16="http://schemas.microsoft.com/office/drawing/2014/main" id="{DF65FEFA-F9D4-F674-E53E-83B9E310897C}"/>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65" name="Text Box 1053" hidden="1">
          <a:extLst>
            <a:ext uri="{FF2B5EF4-FFF2-40B4-BE49-F238E27FC236}">
              <a16:creationId xmlns:a16="http://schemas.microsoft.com/office/drawing/2014/main" id="{3793FB11-55A9-DBE2-1E08-520279CD0E70}"/>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64" name="Text Box 1052" hidden="1">
          <a:extLst>
            <a:ext uri="{FF2B5EF4-FFF2-40B4-BE49-F238E27FC236}">
              <a16:creationId xmlns:a16="http://schemas.microsoft.com/office/drawing/2014/main" id="{9B6643EE-F4DD-16AD-10BE-42153B76DBC0}"/>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69" name="Text Box 1057" hidden="1">
          <a:extLst>
            <a:ext uri="{FF2B5EF4-FFF2-40B4-BE49-F238E27FC236}">
              <a16:creationId xmlns:a16="http://schemas.microsoft.com/office/drawing/2014/main" id="{4E4C8FDC-F415-22CE-84D3-59BBF2208D99}"/>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68" name="Text Box 1056" hidden="1">
          <a:extLst>
            <a:ext uri="{FF2B5EF4-FFF2-40B4-BE49-F238E27FC236}">
              <a16:creationId xmlns:a16="http://schemas.microsoft.com/office/drawing/2014/main" id="{063D50CC-E79F-99B5-64EE-B952BEA2B5E4}"/>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67" name="Text Box 1055" hidden="1">
          <a:extLst>
            <a:ext uri="{FF2B5EF4-FFF2-40B4-BE49-F238E27FC236}">
              <a16:creationId xmlns:a16="http://schemas.microsoft.com/office/drawing/2014/main" id="{FAD7FBD1-9793-A502-93ED-C909F6520BF6}"/>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75" name="Text Box 1063" hidden="1">
          <a:extLst>
            <a:ext uri="{FF2B5EF4-FFF2-40B4-BE49-F238E27FC236}">
              <a16:creationId xmlns:a16="http://schemas.microsoft.com/office/drawing/2014/main" id="{96318CB4-709D-CEE4-9108-F6C6A0437368}"/>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74" name="Text Box 1062" hidden="1">
          <a:extLst>
            <a:ext uri="{FF2B5EF4-FFF2-40B4-BE49-F238E27FC236}">
              <a16:creationId xmlns:a16="http://schemas.microsoft.com/office/drawing/2014/main" id="{CB1B6E46-7133-D2B2-C13D-456494981928}"/>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73" name="Text Box 1061" hidden="1">
          <a:extLst>
            <a:ext uri="{FF2B5EF4-FFF2-40B4-BE49-F238E27FC236}">
              <a16:creationId xmlns:a16="http://schemas.microsoft.com/office/drawing/2014/main" id="{788217DE-D7A1-5811-BA19-3A08F2725FBB}"/>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72" name="Text Box 1060" hidden="1">
          <a:extLst>
            <a:ext uri="{FF2B5EF4-FFF2-40B4-BE49-F238E27FC236}">
              <a16:creationId xmlns:a16="http://schemas.microsoft.com/office/drawing/2014/main" id="{FC59B3C2-88C3-BEAC-4744-3FFE3317108C}"/>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71" name="Text Box 1059" hidden="1">
          <a:extLst>
            <a:ext uri="{FF2B5EF4-FFF2-40B4-BE49-F238E27FC236}">
              <a16:creationId xmlns:a16="http://schemas.microsoft.com/office/drawing/2014/main" id="{FF771C2C-AB73-39E8-5DAD-A8BEC66F97D9}"/>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70" name="Text Box 1058" hidden="1">
          <a:extLst>
            <a:ext uri="{FF2B5EF4-FFF2-40B4-BE49-F238E27FC236}">
              <a16:creationId xmlns:a16="http://schemas.microsoft.com/office/drawing/2014/main" id="{F2183DEA-D4EB-D8BB-25DF-1365D92C5680}"/>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78" name="Text Box 1066" hidden="1">
          <a:extLst>
            <a:ext uri="{FF2B5EF4-FFF2-40B4-BE49-F238E27FC236}">
              <a16:creationId xmlns:a16="http://schemas.microsoft.com/office/drawing/2014/main" id="{95EA97F3-BA99-0205-20DA-A83850E39C2B}"/>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77" name="Text Box 1065" hidden="1">
          <a:extLst>
            <a:ext uri="{FF2B5EF4-FFF2-40B4-BE49-F238E27FC236}">
              <a16:creationId xmlns:a16="http://schemas.microsoft.com/office/drawing/2014/main" id="{50900815-26B4-9244-7C0E-B6C49D82A527}"/>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76" name="Text Box 1064" hidden="1">
          <a:extLst>
            <a:ext uri="{FF2B5EF4-FFF2-40B4-BE49-F238E27FC236}">
              <a16:creationId xmlns:a16="http://schemas.microsoft.com/office/drawing/2014/main" id="{1444A73A-91D1-076E-DDCC-E632A5AFF446}"/>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40014" name="Text Box 1102" hidden="1">
          <a:extLst>
            <a:ext uri="{FF2B5EF4-FFF2-40B4-BE49-F238E27FC236}">
              <a16:creationId xmlns:a16="http://schemas.microsoft.com/office/drawing/2014/main" id="{9EEDE1F0-6979-3005-68C2-C6910D5E8F9B}"/>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40013" name="Text Box 1101" hidden="1">
          <a:extLst>
            <a:ext uri="{FF2B5EF4-FFF2-40B4-BE49-F238E27FC236}">
              <a16:creationId xmlns:a16="http://schemas.microsoft.com/office/drawing/2014/main" id="{0DC9E2AD-C426-92D1-1CE6-B638079D8A1D}"/>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40012" name="Text Box 1100" hidden="1">
          <a:extLst>
            <a:ext uri="{FF2B5EF4-FFF2-40B4-BE49-F238E27FC236}">
              <a16:creationId xmlns:a16="http://schemas.microsoft.com/office/drawing/2014/main" id="{FCB8C4D7-A0C9-32DB-F3D8-A9F989AEB6ED}"/>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40011" name="Text Box 1099" hidden="1">
          <a:extLst>
            <a:ext uri="{FF2B5EF4-FFF2-40B4-BE49-F238E27FC236}">
              <a16:creationId xmlns:a16="http://schemas.microsoft.com/office/drawing/2014/main" id="{3F3697A7-C6B7-9CD7-4917-EED17C01EB61}"/>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40010" name="Text Box 1098" hidden="1">
          <a:extLst>
            <a:ext uri="{FF2B5EF4-FFF2-40B4-BE49-F238E27FC236}">
              <a16:creationId xmlns:a16="http://schemas.microsoft.com/office/drawing/2014/main" id="{DA984061-FB79-1828-5058-99B74553FE39}"/>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40009" name="Text Box 1097" hidden="1">
          <a:extLst>
            <a:ext uri="{FF2B5EF4-FFF2-40B4-BE49-F238E27FC236}">
              <a16:creationId xmlns:a16="http://schemas.microsoft.com/office/drawing/2014/main" id="{975B9F74-2EB5-1DB3-FC84-90E6E78C0FC7}"/>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40008" name="Text Box 1096" hidden="1">
          <a:extLst>
            <a:ext uri="{FF2B5EF4-FFF2-40B4-BE49-F238E27FC236}">
              <a16:creationId xmlns:a16="http://schemas.microsoft.com/office/drawing/2014/main" id="{9EFCE242-D882-2177-F8DC-0DE7A6F48415}"/>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40007" name="Text Box 1095" hidden="1">
          <a:extLst>
            <a:ext uri="{FF2B5EF4-FFF2-40B4-BE49-F238E27FC236}">
              <a16:creationId xmlns:a16="http://schemas.microsoft.com/office/drawing/2014/main" id="{1FE21E52-F3EF-CC52-28D3-DE6170C4B53D}"/>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40006" name="Text Box 1094" hidden="1">
          <a:extLst>
            <a:ext uri="{FF2B5EF4-FFF2-40B4-BE49-F238E27FC236}">
              <a16:creationId xmlns:a16="http://schemas.microsoft.com/office/drawing/2014/main" id="{8D8FF62B-AB65-34AA-3649-5D3FE1B66512}"/>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40005" name="Text Box 1093" hidden="1">
          <a:extLst>
            <a:ext uri="{FF2B5EF4-FFF2-40B4-BE49-F238E27FC236}">
              <a16:creationId xmlns:a16="http://schemas.microsoft.com/office/drawing/2014/main" id="{D36AC4E5-EFDB-E70B-4E6F-A371E8CD289C}"/>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40004" name="Text Box 1092" hidden="1">
          <a:extLst>
            <a:ext uri="{FF2B5EF4-FFF2-40B4-BE49-F238E27FC236}">
              <a16:creationId xmlns:a16="http://schemas.microsoft.com/office/drawing/2014/main" id="{60EA161D-5B18-9343-241C-81AE4A347A05}"/>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40003" name="Text Box 1091" hidden="1">
          <a:extLst>
            <a:ext uri="{FF2B5EF4-FFF2-40B4-BE49-F238E27FC236}">
              <a16:creationId xmlns:a16="http://schemas.microsoft.com/office/drawing/2014/main" id="{E3EA7DB2-AF94-AC43-5DF3-917FA08B86C7}"/>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40002" name="Text Box 1090" hidden="1">
          <a:extLst>
            <a:ext uri="{FF2B5EF4-FFF2-40B4-BE49-F238E27FC236}">
              <a16:creationId xmlns:a16="http://schemas.microsoft.com/office/drawing/2014/main" id="{9F8F9EA5-24E1-BFFC-524F-74B514C027A6}"/>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40001" name="Text Box 1089" hidden="1">
          <a:extLst>
            <a:ext uri="{FF2B5EF4-FFF2-40B4-BE49-F238E27FC236}">
              <a16:creationId xmlns:a16="http://schemas.microsoft.com/office/drawing/2014/main" id="{A377A0C5-C363-39FE-E9EB-7362E2E9472C}"/>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40000" name="Text Box 1088" hidden="1">
          <a:extLst>
            <a:ext uri="{FF2B5EF4-FFF2-40B4-BE49-F238E27FC236}">
              <a16:creationId xmlns:a16="http://schemas.microsoft.com/office/drawing/2014/main" id="{FABE659C-8AA1-423A-2544-59E49E6F2D4A}"/>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99" name="Text Box 1087" hidden="1">
          <a:extLst>
            <a:ext uri="{FF2B5EF4-FFF2-40B4-BE49-F238E27FC236}">
              <a16:creationId xmlns:a16="http://schemas.microsoft.com/office/drawing/2014/main" id="{848DE48A-A3A4-F1D5-6084-2A9B032B367A}"/>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98" name="Text Box 1086" hidden="1">
          <a:extLst>
            <a:ext uri="{FF2B5EF4-FFF2-40B4-BE49-F238E27FC236}">
              <a16:creationId xmlns:a16="http://schemas.microsoft.com/office/drawing/2014/main" id="{E03DD3A5-3413-5E4D-0569-0A66671FB173}"/>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97" name="Text Box 1085" hidden="1">
          <a:extLst>
            <a:ext uri="{FF2B5EF4-FFF2-40B4-BE49-F238E27FC236}">
              <a16:creationId xmlns:a16="http://schemas.microsoft.com/office/drawing/2014/main" id="{3E68914A-DCCB-697A-2769-A3AF915F5E2F}"/>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96" name="Text Box 1084" hidden="1">
          <a:extLst>
            <a:ext uri="{FF2B5EF4-FFF2-40B4-BE49-F238E27FC236}">
              <a16:creationId xmlns:a16="http://schemas.microsoft.com/office/drawing/2014/main" id="{1D8A3083-183F-426B-44B3-8FD5C239670B}"/>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95" name="Text Box 1083" hidden="1">
          <a:extLst>
            <a:ext uri="{FF2B5EF4-FFF2-40B4-BE49-F238E27FC236}">
              <a16:creationId xmlns:a16="http://schemas.microsoft.com/office/drawing/2014/main" id="{89C689C9-9B47-D15C-B0AC-B46F85A491C8}"/>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94" name="Text Box 1082" hidden="1">
          <a:extLst>
            <a:ext uri="{FF2B5EF4-FFF2-40B4-BE49-F238E27FC236}">
              <a16:creationId xmlns:a16="http://schemas.microsoft.com/office/drawing/2014/main" id="{B197AC7A-A58E-1556-6C97-5D6D4F9C12DD}"/>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93" name="Text Box 1081" hidden="1">
          <a:extLst>
            <a:ext uri="{FF2B5EF4-FFF2-40B4-BE49-F238E27FC236}">
              <a16:creationId xmlns:a16="http://schemas.microsoft.com/office/drawing/2014/main" id="{9AA6820C-490C-F5A2-A01A-7AC1849EE394}"/>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92" name="Text Box 1080" hidden="1">
          <a:extLst>
            <a:ext uri="{FF2B5EF4-FFF2-40B4-BE49-F238E27FC236}">
              <a16:creationId xmlns:a16="http://schemas.microsoft.com/office/drawing/2014/main" id="{76B2266D-0F9D-045B-B5F8-A112794454DA}"/>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91" name="Text Box 1079" hidden="1">
          <a:extLst>
            <a:ext uri="{FF2B5EF4-FFF2-40B4-BE49-F238E27FC236}">
              <a16:creationId xmlns:a16="http://schemas.microsoft.com/office/drawing/2014/main" id="{34CDE9DB-3342-21D5-2C92-3020724B8C7E}"/>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90" name="Text Box 1078" hidden="1">
          <a:extLst>
            <a:ext uri="{FF2B5EF4-FFF2-40B4-BE49-F238E27FC236}">
              <a16:creationId xmlns:a16="http://schemas.microsoft.com/office/drawing/2014/main" id="{C8AF5872-CB29-EB37-C511-BEDB23F4EDDA}"/>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89" name="Text Box 1077" hidden="1">
          <a:extLst>
            <a:ext uri="{FF2B5EF4-FFF2-40B4-BE49-F238E27FC236}">
              <a16:creationId xmlns:a16="http://schemas.microsoft.com/office/drawing/2014/main" id="{6B6D9BEA-0828-F49F-3706-22B239FBF20B}"/>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88" name="Text Box 1076" hidden="1">
          <a:extLst>
            <a:ext uri="{FF2B5EF4-FFF2-40B4-BE49-F238E27FC236}">
              <a16:creationId xmlns:a16="http://schemas.microsoft.com/office/drawing/2014/main" id="{F903996F-0E01-7790-2CB4-26C57EB826E4}"/>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87" name="Text Box 1075" hidden="1">
          <a:extLst>
            <a:ext uri="{FF2B5EF4-FFF2-40B4-BE49-F238E27FC236}">
              <a16:creationId xmlns:a16="http://schemas.microsoft.com/office/drawing/2014/main" id="{595E3037-362E-BDF5-A685-F5233609760E}"/>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86" name="Text Box 1074" hidden="1">
          <a:extLst>
            <a:ext uri="{FF2B5EF4-FFF2-40B4-BE49-F238E27FC236}">
              <a16:creationId xmlns:a16="http://schemas.microsoft.com/office/drawing/2014/main" id="{FA1E6DD9-1520-EDB8-FF1F-1AE5237E677F}"/>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85" name="Text Box 1073" hidden="1">
          <a:extLst>
            <a:ext uri="{FF2B5EF4-FFF2-40B4-BE49-F238E27FC236}">
              <a16:creationId xmlns:a16="http://schemas.microsoft.com/office/drawing/2014/main" id="{160838C2-8089-A3A9-2EEC-297EE7968DCD}"/>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84" name="Text Box 1072" hidden="1">
          <a:extLst>
            <a:ext uri="{FF2B5EF4-FFF2-40B4-BE49-F238E27FC236}">
              <a16:creationId xmlns:a16="http://schemas.microsoft.com/office/drawing/2014/main" id="{8DC9DA28-58FE-6DC7-9555-08132436DEAE}"/>
            </a:ext>
          </a:extLst>
        </xdr:cNvPr>
        <xdr:cNvSpPr txBox="1">
          <a:spLocks noChangeArrowheads="1"/>
        </xdr:cNvSpPr>
      </xdr:nvSpPr>
      <xdr:spPr bwMode="auto">
        <a:xfrm>
          <a:off x="22040850" y="131445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83" name="Text Box 1071" hidden="1">
          <a:extLst>
            <a:ext uri="{FF2B5EF4-FFF2-40B4-BE49-F238E27FC236}">
              <a16:creationId xmlns:a16="http://schemas.microsoft.com/office/drawing/2014/main" id="{5625B779-DAAF-4D23-39D9-C095AD3064B5}"/>
            </a:ext>
          </a:extLst>
        </xdr:cNvPr>
        <xdr:cNvSpPr txBox="1">
          <a:spLocks noChangeArrowheads="1"/>
        </xdr:cNvSpPr>
      </xdr:nvSpPr>
      <xdr:spPr bwMode="auto">
        <a:xfrm>
          <a:off x="23336250" y="14605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82" name="Text Box 1070" hidden="1">
          <a:extLst>
            <a:ext uri="{FF2B5EF4-FFF2-40B4-BE49-F238E27FC236}">
              <a16:creationId xmlns:a16="http://schemas.microsoft.com/office/drawing/2014/main" id="{068B1DEA-B825-76FD-C4ED-FB95935BEBDC}"/>
            </a:ext>
          </a:extLst>
        </xdr:cNvPr>
        <xdr:cNvSpPr txBox="1">
          <a:spLocks noChangeArrowheads="1"/>
        </xdr:cNvSpPr>
      </xdr:nvSpPr>
      <xdr:spPr bwMode="auto">
        <a:xfrm>
          <a:off x="23336250" y="1092200"/>
          <a:ext cx="1562100" cy="77470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39981" name="Text Box 1069" hidden="1">
          <a:extLst>
            <a:ext uri="{FF2B5EF4-FFF2-40B4-BE49-F238E27FC236}">
              <a16:creationId xmlns:a16="http://schemas.microsoft.com/office/drawing/2014/main" id="{6DED152B-3BB2-CD0D-4850-5D0DED914D77}"/>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39980" name="Text Box 1068" hidden="1">
          <a:extLst>
            <a:ext uri="{FF2B5EF4-FFF2-40B4-BE49-F238E27FC236}">
              <a16:creationId xmlns:a16="http://schemas.microsoft.com/office/drawing/2014/main" id="{BD42901D-9B4C-E5F8-80C6-4337E25E01B1}"/>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39979" name="Text Box 1067" hidden="1">
          <a:extLst>
            <a:ext uri="{FF2B5EF4-FFF2-40B4-BE49-F238E27FC236}">
              <a16:creationId xmlns:a16="http://schemas.microsoft.com/office/drawing/2014/main" id="{77A12224-C8B2-3BC4-A533-20800F0165FB}"/>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23</xdr:col>
      <xdr:colOff>482600</xdr:colOff>
      <xdr:row>4</xdr:row>
      <xdr:rowOff>295275</xdr:rowOff>
    </xdr:from>
    <xdr:to>
      <xdr:col>25</xdr:col>
      <xdr:colOff>523875</xdr:colOff>
      <xdr:row>8</xdr:row>
      <xdr:rowOff>114300</xdr:rowOff>
    </xdr:to>
    <xdr:sp macro="" textlink="">
      <xdr:nvSpPr>
        <xdr:cNvPr id="40017" name="Text Box 1105" hidden="1">
          <a:extLst>
            <a:ext uri="{FF2B5EF4-FFF2-40B4-BE49-F238E27FC236}">
              <a16:creationId xmlns:a16="http://schemas.microsoft.com/office/drawing/2014/main" id="{445ACB9B-B521-9F07-1392-228425C0F3F6}"/>
            </a:ext>
          </a:extLst>
        </xdr:cNvPr>
        <xdr:cNvSpPr txBox="1">
          <a:spLocks noChangeArrowheads="1"/>
        </xdr:cNvSpPr>
      </xdr:nvSpPr>
      <xdr:spPr bwMode="auto">
        <a:xfrm>
          <a:off x="22040850" y="131445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5</xdr:row>
      <xdr:rowOff>38100</xdr:rowOff>
    </xdr:from>
    <xdr:to>
      <xdr:col>27</xdr:col>
      <xdr:colOff>320675</xdr:colOff>
      <xdr:row>9</xdr:row>
      <xdr:rowOff>73025</xdr:rowOff>
    </xdr:to>
    <xdr:sp macro="" textlink="">
      <xdr:nvSpPr>
        <xdr:cNvPr id="40016" name="Text Box 1104" hidden="1">
          <a:extLst>
            <a:ext uri="{FF2B5EF4-FFF2-40B4-BE49-F238E27FC236}">
              <a16:creationId xmlns:a16="http://schemas.microsoft.com/office/drawing/2014/main" id="{3F267764-D8AA-74C6-59F7-2B5DB86D9163}"/>
            </a:ext>
          </a:extLst>
        </xdr:cNvPr>
        <xdr:cNvSpPr txBox="1">
          <a:spLocks noChangeArrowheads="1"/>
        </xdr:cNvSpPr>
      </xdr:nvSpPr>
      <xdr:spPr bwMode="auto">
        <a:xfrm>
          <a:off x="23336250" y="14605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twoCellAnchor editAs="absolute">
    <xdr:from>
      <xdr:col>25</xdr:col>
      <xdr:colOff>285750</xdr:colOff>
      <xdr:row>4</xdr:row>
      <xdr:rowOff>76200</xdr:rowOff>
    </xdr:from>
    <xdr:to>
      <xdr:col>27</xdr:col>
      <xdr:colOff>320675</xdr:colOff>
      <xdr:row>7</xdr:row>
      <xdr:rowOff>73025</xdr:rowOff>
    </xdr:to>
    <xdr:sp macro="" textlink="">
      <xdr:nvSpPr>
        <xdr:cNvPr id="40015" name="Text Box 1103" hidden="1">
          <a:extLst>
            <a:ext uri="{FF2B5EF4-FFF2-40B4-BE49-F238E27FC236}">
              <a16:creationId xmlns:a16="http://schemas.microsoft.com/office/drawing/2014/main" id="{BED44795-48DB-190E-9BBB-C0E21D1D4623}"/>
            </a:ext>
          </a:extLst>
        </xdr:cNvPr>
        <xdr:cNvSpPr txBox="1">
          <a:spLocks noChangeArrowheads="1"/>
        </xdr:cNvSpPr>
      </xdr:nvSpPr>
      <xdr:spPr bwMode="auto">
        <a:xfrm>
          <a:off x="23336250" y="1092200"/>
          <a:ext cx="1562100" cy="77470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xplore-education-statistics.service.gov.uk/find-statistics/funded-early-education-and-childcare/2025" TargetMode="Externa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xplore-education-statistics.service.gov.uk/find-statistics/funded-early-education-and-childcare/2025" TargetMode="Externa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24994659260841701"/>
  </sheetPr>
  <dimension ref="A1:O82"/>
  <sheetViews>
    <sheetView showGridLines="0" tabSelected="1" zoomScaleNormal="100" workbookViewId="0"/>
  </sheetViews>
  <sheetFormatPr defaultColWidth="10.81640625" defaultRowHeight="14.5" x14ac:dyDescent="0.35"/>
  <cols>
    <col min="1" max="1" width="10" customWidth="1"/>
    <col min="5" max="6" width="9.1796875" customWidth="1"/>
    <col min="7" max="7" width="12.81640625" customWidth="1"/>
    <col min="9" max="9" width="7.81640625" customWidth="1"/>
    <col min="10" max="10" width="5.453125" customWidth="1"/>
    <col min="13" max="13" width="21.453125" customWidth="1"/>
    <col min="14" max="14" width="14.1796875" hidden="1" customWidth="1"/>
    <col min="15" max="15" width="25.26953125" hidden="1" customWidth="1"/>
    <col min="16" max="16" width="26.453125" customWidth="1"/>
  </cols>
  <sheetData>
    <row r="1" spans="1:15" x14ac:dyDescent="0.35">
      <c r="A1" s="24"/>
      <c r="B1" s="24"/>
      <c r="C1" s="24"/>
      <c r="D1" s="24"/>
      <c r="E1" s="24"/>
      <c r="F1" s="2"/>
      <c r="G1" s="2"/>
    </row>
    <row r="2" spans="1:15" ht="18.649999999999999" customHeight="1" x14ac:dyDescent="0.45">
      <c r="A2" s="22" t="s">
        <v>0</v>
      </c>
      <c r="D2" s="2"/>
      <c r="E2" s="2"/>
      <c r="F2" s="2"/>
      <c r="G2" s="2"/>
      <c r="H2" s="2"/>
      <c r="I2" s="2"/>
      <c r="J2" s="2"/>
      <c r="K2" s="2"/>
    </row>
    <row r="3" spans="1:15" ht="18.649999999999999" customHeight="1" x14ac:dyDescent="0.45">
      <c r="A3" s="22" t="s">
        <v>1</v>
      </c>
      <c r="D3" s="24"/>
      <c r="E3" s="24"/>
      <c r="F3" s="24"/>
      <c r="G3" s="24"/>
      <c r="H3" s="2"/>
      <c r="I3" s="2"/>
    </row>
    <row r="4" spans="1:15" x14ac:dyDescent="0.35">
      <c r="D4" s="24"/>
      <c r="E4" s="24"/>
      <c r="F4" s="24"/>
      <c r="G4" s="24"/>
      <c r="H4" s="24"/>
      <c r="I4" s="24"/>
    </row>
    <row r="5" spans="1:15" x14ac:dyDescent="0.35">
      <c r="A5" s="21" t="s">
        <v>2</v>
      </c>
      <c r="C5" s="8"/>
      <c r="D5" s="24"/>
      <c r="E5" s="24"/>
      <c r="F5" s="24"/>
      <c r="G5" s="25"/>
      <c r="H5" s="23"/>
      <c r="I5" s="24"/>
      <c r="J5" s="2"/>
      <c r="K5" s="2"/>
      <c r="N5" s="8"/>
    </row>
    <row r="6" spans="1:15" x14ac:dyDescent="0.35">
      <c r="A6" s="4" t="s">
        <v>3</v>
      </c>
      <c r="C6" s="8"/>
      <c r="D6" s="24"/>
      <c r="E6" s="15"/>
      <c r="F6" s="15"/>
      <c r="G6" s="25"/>
      <c r="H6" s="26"/>
      <c r="I6" s="15"/>
      <c r="J6" s="15"/>
      <c r="K6" s="2"/>
      <c r="N6" s="8"/>
    </row>
    <row r="7" spans="1:15" x14ac:dyDescent="0.35">
      <c r="A7" s="4"/>
      <c r="C7" s="8"/>
      <c r="D7" s="24"/>
      <c r="E7" s="15"/>
      <c r="G7" s="15"/>
      <c r="H7" s="15"/>
      <c r="I7" s="15"/>
      <c r="J7" s="15"/>
      <c r="K7" s="2"/>
      <c r="N7" s="8"/>
    </row>
    <row r="8" spans="1:15" x14ac:dyDescent="0.35">
      <c r="C8" s="8"/>
      <c r="D8" s="24"/>
      <c r="E8" s="15"/>
      <c r="F8" s="15"/>
      <c r="G8" s="15"/>
      <c r="H8" s="15"/>
      <c r="I8" s="15"/>
      <c r="J8" s="15"/>
      <c r="K8" s="2"/>
      <c r="M8" s="16"/>
      <c r="N8" s="8"/>
    </row>
    <row r="9" spans="1:15" x14ac:dyDescent="0.35">
      <c r="A9" s="10" t="s">
        <v>4</v>
      </c>
      <c r="B9" s="2"/>
      <c r="C9" s="8"/>
      <c r="D9" s="24"/>
      <c r="E9" s="17"/>
      <c r="F9" s="17"/>
      <c r="G9" s="17"/>
      <c r="H9" s="17"/>
      <c r="I9" s="17"/>
      <c r="J9" s="17"/>
      <c r="K9" s="2"/>
      <c r="N9" s="8"/>
    </row>
    <row r="10" spans="1:15" x14ac:dyDescent="0.35">
      <c r="A10" s="18" t="str">
        <f t="shared" ref="A10:A18" si="0">HYPERLINK(O10,N10)</f>
        <v>Table 1-1</v>
      </c>
      <c r="B10" s="19" t="str">
        <f t="array" aca="1" ref="B10" ca="1">MID(INDIRECT("'"&amp;A10&amp;"'!"&amp;"B2"), FIND(" ", INDIRECT("'"&amp;A10&amp;"'!"&amp;"B2"), FIND(" ", INDIRECT("'"&amp;A10&amp;"'!"&amp;"B2"))+1)+1,256)</f>
        <v>Number of providers (2018, 2019, 2021, 2022, 2023, 2024 and 2025)</v>
      </c>
      <c r="C10" s="8"/>
      <c r="D10" s="24"/>
      <c r="E10" s="17"/>
      <c r="F10" s="17"/>
      <c r="G10" s="17"/>
      <c r="H10" s="17"/>
      <c r="I10" s="17"/>
      <c r="J10" s="17"/>
      <c r="K10" s="2"/>
      <c r="N10" s="8" t="s">
        <v>5</v>
      </c>
      <c r="O10" s="8" t="str">
        <f>"#'"&amp;N10&amp;"'!A1"</f>
        <v>#'Table 1-1'!A1</v>
      </c>
    </row>
    <row r="11" spans="1:15" x14ac:dyDescent="0.35">
      <c r="A11" s="18" t="str">
        <f t="shared" si="0"/>
        <v>Table 1-2</v>
      </c>
      <c r="B11" s="19" t="str">
        <f t="array" aca="1" ref="B11" ca="1">MID(INDIRECT("'"&amp;A11&amp;"'!"&amp;"B2"), FIND(" ", INDIRECT("'"&amp;A11&amp;"'!"&amp;"B2"), FIND(" ", INDIRECT("'"&amp;A11&amp;"'!"&amp;"B2"))+1)+1,256)</f>
        <v>Number and proportion of providers by region (2025)</v>
      </c>
      <c r="C11" s="8"/>
      <c r="D11" s="8"/>
      <c r="E11" s="17"/>
      <c r="F11" s="17"/>
      <c r="G11" s="17"/>
      <c r="H11" s="17"/>
      <c r="I11" s="17"/>
      <c r="J11" s="17"/>
      <c r="K11" s="2"/>
      <c r="N11" s="8" t="s">
        <v>6</v>
      </c>
      <c r="O11" s="8" t="str">
        <f t="shared" ref="O11:O18" si="1">"#'"&amp;N11&amp;"'!A1"</f>
        <v>#'Table 1-2'!A1</v>
      </c>
    </row>
    <row r="12" spans="1:15" x14ac:dyDescent="0.35">
      <c r="A12" s="18" t="str">
        <f t="shared" si="0"/>
        <v>Table 1-3</v>
      </c>
      <c r="B12" s="19" t="str">
        <f t="array" aca="1" ref="B12" ca="1">MID(INDIRECT("'"&amp;A12&amp;"'!"&amp;"B2"), FIND(" ", INDIRECT("'"&amp;A12&amp;"'!"&amp;"B2"), FIND(" ", INDIRECT("'"&amp;A12&amp;"'!"&amp;"B2"))+1)+1,256)</f>
        <v>Number and proportion of providers by level of deprivation (2025)</v>
      </c>
      <c r="C12" s="8"/>
      <c r="D12" s="8"/>
      <c r="E12" s="17"/>
      <c r="F12" s="17"/>
      <c r="G12" s="17"/>
      <c r="H12" s="17"/>
      <c r="I12" s="17"/>
      <c r="J12" s="17"/>
      <c r="K12" s="2"/>
      <c r="N12" s="8" t="s">
        <v>7</v>
      </c>
      <c r="O12" s="8" t="str">
        <f t="shared" si="1"/>
        <v>#'Table 1-3'!A1</v>
      </c>
    </row>
    <row r="13" spans="1:15" x14ac:dyDescent="0.35">
      <c r="A13" s="18" t="str">
        <f t="shared" si="0"/>
        <v>Table 1-4</v>
      </c>
      <c r="B13" s="19" t="str">
        <f t="array" aca="1" ref="B13" ca="1">MID(INDIRECT("'"&amp;A13&amp;"'!"&amp;"B2"), FIND(" ", INDIRECT("'"&amp;A13&amp;"'!"&amp;"B2"), FIND(" ", INDIRECT("'"&amp;A13&amp;"'!"&amp;"B2"))+1)+1,256)</f>
        <v>Proportion of providers running nursery provision with other providers (school-based providers) (2022, 2023, 2024 and 2025)</v>
      </c>
      <c r="C13" s="8"/>
      <c r="D13" s="8"/>
      <c r="E13" s="17"/>
      <c r="F13" s="17"/>
      <c r="G13" s="17"/>
      <c r="H13" s="17"/>
      <c r="I13" s="17"/>
      <c r="J13" s="17"/>
      <c r="K13" s="2"/>
      <c r="N13" s="8" t="s">
        <v>8</v>
      </c>
      <c r="O13" s="8" t="str">
        <f t="shared" si="1"/>
        <v>#'Table 1-4'!A1</v>
      </c>
    </row>
    <row r="14" spans="1:15" x14ac:dyDescent="0.35">
      <c r="A14" s="18" t="str">
        <f t="shared" si="0"/>
        <v>Table 1-5</v>
      </c>
      <c r="B14" s="19" t="str">
        <f t="array" aca="1" ref="B14" ca="1">MID(INDIRECT("'"&amp;A14&amp;"'!"&amp;"B2"), FIND(" ", INDIRECT("'"&amp;A14&amp;"'!"&amp;"B2"), FIND(" ", INDIRECT("'"&amp;A14&amp;"'!"&amp;"B2"))+1)+1,256)</f>
        <v>Proportion of providers that are part of a chain (group-based providers) (2023, 2024 and 2025)</v>
      </c>
      <c r="C14" s="8"/>
      <c r="D14" s="8"/>
      <c r="E14" s="17"/>
      <c r="F14" s="17"/>
      <c r="G14" s="17"/>
      <c r="H14" s="17"/>
      <c r="I14" s="17"/>
      <c r="J14" s="17"/>
      <c r="K14" s="2"/>
      <c r="N14" s="8" t="s">
        <v>9</v>
      </c>
      <c r="O14" s="8" t="str">
        <f t="shared" si="1"/>
        <v>#'Table 1-5'!A1</v>
      </c>
    </row>
    <row r="15" spans="1:15" x14ac:dyDescent="0.35">
      <c r="A15" s="18" t="str">
        <f t="shared" si="0"/>
        <v>Table 1-6</v>
      </c>
      <c r="B15" s="19" t="str">
        <f t="array" aca="1" ref="B15" ca="1">MID(INDIRECT("'"&amp;A15&amp;"'!"&amp;"B2"), FIND(" ", INDIRECT("'"&amp;A15&amp;"'!"&amp;"B2"), FIND(" ", INDIRECT("'"&amp;A15&amp;"'!"&amp;"B2"))+1)+1,256)</f>
        <v>Proportion of providers that are a part of a chain by chain size, and average chain size (group-based providers) (2023, 2024 and 2025)</v>
      </c>
      <c r="C15" s="8"/>
      <c r="D15" s="8"/>
      <c r="E15" s="17"/>
      <c r="F15" s="17"/>
      <c r="G15" s="17"/>
      <c r="H15" s="17"/>
      <c r="I15" s="17"/>
      <c r="J15" s="17"/>
      <c r="N15" s="8" t="s">
        <v>10</v>
      </c>
      <c r="O15" s="8" t="str">
        <f t="shared" si="1"/>
        <v>#'Table 1-6'!A1</v>
      </c>
    </row>
    <row r="16" spans="1:15" x14ac:dyDescent="0.35">
      <c r="A16" s="18" t="str">
        <f t="shared" si="0"/>
        <v>Table 1-7</v>
      </c>
      <c r="B16" s="19" t="str">
        <f t="array" aca="1" ref="B16" ca="1">MID(INDIRECT("'"&amp;A16&amp;"'!"&amp;"B2"), FIND(" ", INDIRECT("'"&amp;A16&amp;"'!"&amp;"B2"), FIND(" ", INDIRECT("'"&amp;A16&amp;"'!"&amp;"B2"))+1)+1,256)</f>
        <v>Proportion of providers providing care during term time only, or both term-time and school holidays (2025)</v>
      </c>
      <c r="C16" s="8"/>
      <c r="D16" s="8"/>
      <c r="E16" s="17"/>
      <c r="F16" s="17"/>
      <c r="G16" s="17"/>
      <c r="H16" s="17"/>
      <c r="I16" s="17"/>
      <c r="J16" s="17"/>
      <c r="N16" s="8" t="s">
        <v>11</v>
      </c>
      <c r="O16" s="8" t="str">
        <f t="shared" si="1"/>
        <v>#'Table 1-7'!A1</v>
      </c>
    </row>
    <row r="17" spans="1:15" x14ac:dyDescent="0.35">
      <c r="A17" s="18" t="str">
        <f t="shared" si="0"/>
        <v>Table 1-8</v>
      </c>
      <c r="B17" s="19" t="str">
        <f t="array" aca="1" ref="B17" ca="1">MID(INDIRECT("'"&amp;A17&amp;"'!"&amp;"B2"), FIND(" ", INDIRECT("'"&amp;A17&amp;"'!"&amp;"B2"), FIND(" ", INDIRECT("'"&amp;A17&amp;"'!"&amp;"B2"))+1)+1,256)</f>
        <v>Average number of weeks providers expect to be open during the year (2025)</v>
      </c>
      <c r="C17" s="8"/>
      <c r="D17" s="8"/>
      <c r="E17" s="17"/>
      <c r="F17" s="17"/>
      <c r="G17" s="17"/>
      <c r="H17" s="17"/>
      <c r="I17" s="17"/>
      <c r="J17" s="17"/>
      <c r="N17" s="8" t="s">
        <v>12</v>
      </c>
      <c r="O17" s="8" t="str">
        <f t="shared" si="1"/>
        <v>#'Table 1-8'!A1</v>
      </c>
    </row>
    <row r="18" spans="1:15" x14ac:dyDescent="0.35">
      <c r="A18" s="18" t="str">
        <f t="shared" si="0"/>
        <v>Table 1-9</v>
      </c>
      <c r="B18" s="19" t="str">
        <f t="array" aca="1" ref="B18" ca="1">MID(INDIRECT("'"&amp;A18&amp;"'!"&amp;"B2"), FIND(" ", INDIRECT("'"&amp;A18&amp;"'!"&amp;"B2"), FIND(" ", INDIRECT("'"&amp;A18&amp;"'!"&amp;"B2"))+1)+1,256)</f>
        <v>Distribution of childcare provider opening and closing times and mean opening hours (2025)</v>
      </c>
      <c r="C18" s="8"/>
      <c r="D18" s="8"/>
      <c r="E18" s="17"/>
      <c r="F18" s="17"/>
      <c r="G18" s="17"/>
      <c r="H18" s="17"/>
      <c r="I18" s="17"/>
      <c r="J18" s="17"/>
      <c r="N18" s="8" t="s">
        <v>13</v>
      </c>
      <c r="O18" s="8" t="str">
        <f t="shared" si="1"/>
        <v>#'Table 1-9'!A1</v>
      </c>
    </row>
    <row r="19" spans="1:15" x14ac:dyDescent="0.35">
      <c r="A19" s="8"/>
      <c r="B19" s="2"/>
      <c r="C19" s="8"/>
      <c r="D19" s="8"/>
      <c r="E19" s="17"/>
      <c r="F19" s="17"/>
      <c r="G19" s="17"/>
      <c r="H19" s="17"/>
      <c r="I19" s="17"/>
      <c r="J19" s="17"/>
      <c r="M19" s="16"/>
      <c r="N19" s="8"/>
    </row>
    <row r="20" spans="1:15" x14ac:dyDescent="0.35">
      <c r="A20" s="10" t="s">
        <v>14</v>
      </c>
      <c r="B20" s="2"/>
      <c r="C20" s="8"/>
      <c r="D20" s="8"/>
      <c r="E20" s="17"/>
      <c r="F20" s="17"/>
      <c r="G20" s="17"/>
      <c r="H20" s="17"/>
      <c r="I20" s="17"/>
      <c r="J20" s="17"/>
      <c r="N20" s="8"/>
    </row>
    <row r="21" spans="1:15" x14ac:dyDescent="0.35">
      <c r="A21" s="18" t="str">
        <f t="shared" ref="A21" si="2">HYPERLINK(O21,N21)</f>
        <v>Table 2-1</v>
      </c>
      <c r="B21" s="19" t="str">
        <f t="array" aca="1" ref="B21" ca="1">MID(INDIRECT("'"&amp;A21&amp;"'!"&amp;"B2"), FIND(" ", INDIRECT("'"&amp;A21&amp;"'!"&amp;"B2"), FIND(" ", INDIRECT("'"&amp;A21&amp;"'!"&amp;"B2"))+1)+1,256)</f>
        <v>Number of registered places by region (2022, 2023, 2024 and 2025)</v>
      </c>
      <c r="C21" s="8"/>
      <c r="D21" s="8"/>
      <c r="E21" s="17"/>
      <c r="F21" s="17"/>
      <c r="G21" s="17"/>
      <c r="H21" s="17"/>
      <c r="I21" s="17"/>
      <c r="J21" s="17"/>
      <c r="N21" s="8" t="s">
        <v>15</v>
      </c>
      <c r="O21" s="8" t="str">
        <f>"#'"&amp;N21&amp;"'!A1"</f>
        <v>#'Table 2-1'!A1</v>
      </c>
    </row>
    <row r="22" spans="1:15" x14ac:dyDescent="0.35">
      <c r="A22" s="18" t="str">
        <f t="shared" ref="A22:A31" si="3">HYPERLINK(O22,N22)</f>
        <v>Table 2-1S</v>
      </c>
      <c r="B22" s="19" t="str">
        <f t="array" aca="1" ref="B22" ca="1">MID(INDIRECT("'"&amp;A22&amp;"'!"&amp;"B2"), FIND(" ", INDIRECT("'"&amp;A22&amp;"'!"&amp;"B2"), FIND(" ", INDIRECT("'"&amp;A22&amp;"'!"&amp;"B2"))+1)+1,256)</f>
        <v>Summary: Total number of registered nursery places (2019, 2021, 2022, 2023, 2024 and 2025)</v>
      </c>
      <c r="C22" s="8"/>
      <c r="D22" s="8"/>
      <c r="E22" s="17"/>
      <c r="F22" s="17"/>
      <c r="G22" s="17"/>
      <c r="H22" s="17"/>
      <c r="I22" s="17"/>
      <c r="J22" s="17"/>
      <c r="N22" s="8" t="s">
        <v>16</v>
      </c>
      <c r="O22" s="8" t="str">
        <f>"#'"&amp;N22&amp;"'!A1"</f>
        <v>#'Table 2-1S'!A1</v>
      </c>
    </row>
    <row r="23" spans="1:15" x14ac:dyDescent="0.35">
      <c r="A23" s="18" t="str">
        <f t="shared" si="3"/>
        <v>Table 2-2</v>
      </c>
      <c r="B23" s="19" t="str">
        <f t="array" aca="1" ref="B23" ca="1">MID(INDIRECT("'"&amp;A23&amp;"'!"&amp;"B2"), FIND(" ", INDIRECT("'"&amp;A23&amp;"'!"&amp;"B2"), FIND(" ", INDIRECT("'"&amp;A23&amp;"'!"&amp;"B2"))+1)+1,256)</f>
        <v>Total registered places in England and mean registered places per provider (2018, 2019, 2021, 2022, 2023, 2024 and 2025)</v>
      </c>
      <c r="C23" s="8"/>
      <c r="D23" s="8"/>
      <c r="E23" s="17"/>
      <c r="F23" s="17"/>
      <c r="G23" s="17"/>
      <c r="H23" s="17"/>
      <c r="I23" s="17"/>
      <c r="J23" s="17"/>
      <c r="N23" s="8" t="s">
        <v>17</v>
      </c>
      <c r="O23" s="8" t="str">
        <f>"#'"&amp;N23&amp;"'!A1"</f>
        <v>#'Table 2-2'!A1</v>
      </c>
    </row>
    <row r="24" spans="1:15" x14ac:dyDescent="0.35">
      <c r="A24" s="18" t="str">
        <f t="shared" si="3"/>
        <v>Table 2-3</v>
      </c>
      <c r="B24" s="19" t="str">
        <f t="array" aca="1" ref="B24" ca="1">MID(INDIRECT("'"&amp;A24&amp;"'!"&amp;"B2"), FIND(" ", INDIRECT("'"&amp;A24&amp;"'!"&amp;"B2"), FIND(" ", INDIRECT("'"&amp;A24&amp;"'!"&amp;"B2"))+1)+1,256)</f>
        <v>Average number of children per provider, and proportion of total children registered, by age group (2022, 2023, 2024 and 2025)</v>
      </c>
      <c r="C24" s="8"/>
      <c r="D24" s="8"/>
      <c r="E24" s="17"/>
      <c r="F24" s="17"/>
      <c r="G24" s="17"/>
      <c r="H24" s="17"/>
      <c r="I24" s="17"/>
      <c r="J24" s="17"/>
      <c r="N24" s="8" t="s">
        <v>18</v>
      </c>
      <c r="O24" s="8" t="str">
        <f>"#'"&amp;N24&amp;"'!A1"</f>
        <v>#'Table 2-3'!A1</v>
      </c>
    </row>
    <row r="25" spans="1:15" x14ac:dyDescent="0.35">
      <c r="A25" s="18" t="str">
        <f>HYPERLINK(O25,N25)</f>
        <v>Table 2-4</v>
      </c>
      <c r="B25" s="19" t="str">
        <f t="array" aca="1" ref="B25" ca="1">MID(INDIRECT("'"&amp;A25&amp;"'!"&amp;"B2"), FIND(" ", INDIRECT("'"&amp;A25&amp;"'!"&amp;"B2"), FIND(" ", INDIRECT("'"&amp;A25&amp;"'!"&amp;"B2"))+1)+1,256)</f>
        <v>Total booked full-day places and mean booked full-day places per provider on a reference day (2019, 2021, 2022, 2023, 2024 and 2025)</v>
      </c>
      <c r="C25" s="8"/>
      <c r="D25" s="8"/>
      <c r="E25" s="17"/>
      <c r="F25" s="17"/>
      <c r="G25" s="17"/>
      <c r="H25" s="17"/>
      <c r="I25" s="17"/>
      <c r="J25" s="17"/>
      <c r="N25" s="8" t="s">
        <v>19</v>
      </c>
      <c r="O25" s="8" t="str">
        <f>"#'"&amp;N25&amp;"'!A1"</f>
        <v>#'Table 2-4'!A1</v>
      </c>
    </row>
    <row r="26" spans="1:15" x14ac:dyDescent="0.35">
      <c r="A26" s="18" t="str">
        <f t="shared" si="3"/>
        <v>Table 2-5</v>
      </c>
      <c r="B26" s="19" t="str">
        <f t="array" aca="1" ref="B26" ca="1">MID(INDIRECT("'"&amp;A26&amp;"'!"&amp;"B2"), FIND(" ", INDIRECT("'"&amp;A26&amp;"'!"&amp;"B2"), FIND(" ", INDIRECT("'"&amp;A26&amp;"'!"&amp;"B2"))+1)+1,256)</f>
        <v>Total booked morning and afernoon places and mean booked morning and afternoon places per provider on a reference day (2024 and 2025)</v>
      </c>
      <c r="C26" s="8"/>
      <c r="D26" s="8"/>
      <c r="E26" s="17"/>
      <c r="F26" s="17"/>
      <c r="G26" s="17"/>
      <c r="H26" s="17"/>
      <c r="I26" s="17"/>
      <c r="J26" s="17"/>
      <c r="N26" s="8" t="s">
        <v>20</v>
      </c>
      <c r="O26" s="8" t="str">
        <f t="shared" ref="O26" si="4">"#'"&amp;N26&amp;"'!A1"</f>
        <v>#'Table 2-5'!A1</v>
      </c>
    </row>
    <row r="27" spans="1:15" x14ac:dyDescent="0.35">
      <c r="A27" s="18" t="str">
        <f t="shared" si="3"/>
        <v>Table 2-6</v>
      </c>
      <c r="B27" s="19" t="str">
        <f t="array" aca="1" ref="B27" ca="1">MID(INDIRECT("'"&amp;A27&amp;"'!"&amp;"B2"), FIND(" ", INDIRECT("'"&amp;A27&amp;"'!"&amp;"B2"), FIND(" ", INDIRECT("'"&amp;A27&amp;"'!"&amp;"B2"))+1)+1,256)</f>
        <v>Proportion of providers with spare full-day places by day of the week (2025)</v>
      </c>
      <c r="C27" s="8"/>
      <c r="D27" s="8"/>
      <c r="E27" s="17"/>
      <c r="F27" s="17"/>
      <c r="G27" s="17"/>
      <c r="H27" s="17"/>
      <c r="I27" s="17"/>
      <c r="J27" s="17"/>
      <c r="N27" s="8" t="s">
        <v>21</v>
      </c>
      <c r="O27" s="8" t="str">
        <f>"#'"&amp;N27&amp;"'!A1"</f>
        <v>#'Table 2-6'!A1</v>
      </c>
    </row>
    <row r="28" spans="1:15" x14ac:dyDescent="0.35">
      <c r="A28" s="18" t="str">
        <f t="shared" si="3"/>
        <v>Table 2-7</v>
      </c>
      <c r="B28" s="19" t="str">
        <f t="array" aca="1" ref="B28" ca="1">MID(INDIRECT("'"&amp;A28&amp;"'!"&amp;"B2"), FIND(" ", INDIRECT("'"&amp;A28&amp;"'!"&amp;"B2"), FIND(" ", INDIRECT("'"&amp;A28&amp;"'!"&amp;"B2"))+1)+1,256)</f>
        <v>Proportion of available full-day places that are spare capacity by day of the week (2025)</v>
      </c>
      <c r="C28" s="8"/>
      <c r="D28" s="8"/>
      <c r="E28" s="17"/>
      <c r="F28" s="17"/>
      <c r="G28" s="17"/>
      <c r="H28" s="17"/>
      <c r="I28" s="17"/>
      <c r="J28" s="17"/>
      <c r="N28" s="8" t="s">
        <v>22</v>
      </c>
      <c r="O28" s="8" t="str">
        <f>"#'"&amp;N28&amp;"'!A1"</f>
        <v>#'Table 2-7'!A1</v>
      </c>
    </row>
    <row r="29" spans="1:15" x14ac:dyDescent="0.35">
      <c r="A29" s="18" t="str">
        <f t="shared" si="3"/>
        <v>Table 2-8</v>
      </c>
      <c r="B29" s="19" t="str">
        <f t="array" aca="1" ref="B29" ca="1">MID(INDIRECT("'"&amp;A29&amp;"'!"&amp;"B2"), FIND(" ", INDIRECT("'"&amp;A29&amp;"'!"&amp;"B2"), FIND(" ", INDIRECT("'"&amp;A29&amp;"'!"&amp;"B2"))+1)+1,256)</f>
        <v>Proportion of available full-day places that are spare capacity by region (2025)</v>
      </c>
      <c r="C29" s="8"/>
      <c r="D29" s="8"/>
      <c r="E29" s="17"/>
      <c r="F29" s="17"/>
      <c r="G29" s="17"/>
      <c r="H29" s="17"/>
      <c r="I29" s="17"/>
      <c r="J29" s="28"/>
      <c r="N29" s="8" t="s">
        <v>23</v>
      </c>
      <c r="O29" s="8" t="str">
        <f>"#'"&amp;N29&amp;"'!A1"</f>
        <v>#'Table 2-8'!A1</v>
      </c>
    </row>
    <row r="30" spans="1:15" x14ac:dyDescent="0.35">
      <c r="A30" s="18" t="str">
        <f t="shared" si="3"/>
        <v>Table 2-9</v>
      </c>
      <c r="B30" s="19" t="str">
        <f t="array" aca="1" ref="B30" ca="1">MID(INDIRECT("'"&amp;A30&amp;"'!"&amp;"B2"), FIND(" ", INDIRECT("'"&amp;A30&amp;"'!"&amp;"B2"), FIND(" ", INDIRECT("'"&amp;A30&amp;"'!"&amp;"B2"))+1)+1,256)</f>
        <v>Mean number of spare full-day places per provider by day of the week (2025)</v>
      </c>
      <c r="C30" s="8"/>
      <c r="D30" s="8"/>
      <c r="E30" s="17"/>
      <c r="F30" s="17"/>
      <c r="G30" s="17"/>
      <c r="H30" s="17"/>
      <c r="I30" s="17"/>
      <c r="J30" s="28"/>
      <c r="M30" s="20"/>
      <c r="N30" s="8" t="s">
        <v>24</v>
      </c>
      <c r="O30" s="8" t="str">
        <f>"#'"&amp;N30&amp;"'!A1"</f>
        <v>#'Table 2-9'!A1</v>
      </c>
    </row>
    <row r="31" spans="1:15" x14ac:dyDescent="0.35">
      <c r="A31" s="18" t="str">
        <f t="shared" si="3"/>
        <v>Table 2-10</v>
      </c>
      <c r="B31" s="19" t="str">
        <f t="array" aca="1" ref="B31" ca="1">MID(INDIRECT("'"&amp;A31&amp;"'!"&amp;"B2"), FIND(" ", INDIRECT("'"&amp;A31&amp;"'!"&amp;"B2"), FIND(" ", INDIRECT("'"&amp;A31&amp;"'!"&amp;"B2"))+1)+1,256)</f>
        <v>Total number of spare full-day places by day of the week (2025)</v>
      </c>
      <c r="C31" s="8"/>
      <c r="D31" s="8"/>
      <c r="E31" s="17"/>
      <c r="F31" s="17"/>
      <c r="G31" s="17"/>
      <c r="H31" s="17"/>
      <c r="I31" s="17"/>
      <c r="J31" s="17"/>
      <c r="M31" s="20"/>
      <c r="N31" s="8" t="s">
        <v>25</v>
      </c>
      <c r="O31" s="8" t="str">
        <f>"#'"&amp;N31&amp;"'!A1"</f>
        <v>#'Table 2-10'!A1</v>
      </c>
    </row>
    <row r="32" spans="1:15" x14ac:dyDescent="0.35">
      <c r="A32" s="18"/>
      <c r="B32" s="2"/>
      <c r="C32" s="8"/>
      <c r="D32" s="8"/>
      <c r="E32" s="17"/>
      <c r="F32" s="17"/>
      <c r="G32" s="17"/>
      <c r="H32" s="17"/>
      <c r="I32" s="17"/>
      <c r="J32" s="17"/>
      <c r="M32" s="16"/>
      <c r="N32" s="8"/>
    </row>
    <row r="33" spans="1:15" x14ac:dyDescent="0.35">
      <c r="A33" s="10" t="s">
        <v>26</v>
      </c>
      <c r="B33" s="2"/>
      <c r="C33" s="8"/>
      <c r="N33" s="8"/>
    </row>
    <row r="34" spans="1:15" x14ac:dyDescent="0.35">
      <c r="A34" s="18" t="str">
        <f t="shared" ref="A34:A49" si="5">HYPERLINK(O34,N34)</f>
        <v>Table 3-1</v>
      </c>
      <c r="B34" s="19" t="str">
        <f t="array" aca="1" ref="B34" ca="1">MID(INDIRECT("'"&amp;A34&amp;"'!"&amp;"B2"), FIND(" ", INDIRECT("'"&amp;A34&amp;"'!"&amp;"B2"), FIND(" ", INDIRECT("'"&amp;A34&amp;"'!"&amp;"B2"))+1)+1,256)</f>
        <v>Total number of paid staff (2018, 2019, 2021, 2022, 2023, 2024 and 2025)</v>
      </c>
      <c r="C34" s="8"/>
      <c r="N34" s="8" t="s">
        <v>27</v>
      </c>
      <c r="O34" s="8" t="str">
        <f t="shared" ref="O34:O74" si="6">"#'"&amp;N34&amp;"'!A1"</f>
        <v>#'Table 3-1'!A1</v>
      </c>
    </row>
    <row r="35" spans="1:15" x14ac:dyDescent="0.35">
      <c r="A35" s="18" t="str">
        <f t="shared" si="5"/>
        <v>Table 3-2</v>
      </c>
      <c r="B35" s="19" t="str">
        <f t="array" aca="1" ref="B35" ca="1">MID(INDIRECT("'"&amp;A35&amp;"'!"&amp;"B2"), FIND(" ", INDIRECT("'"&amp;A35&amp;"'!"&amp;"B2"), FIND(" ", INDIRECT("'"&amp;A35&amp;"'!"&amp;"B2"))+1)+1,256)</f>
        <v>Total number of paid staff by region (2018, 2019, 2021, 2022,  2023, 2024 and 2025)</v>
      </c>
      <c r="C35" s="8"/>
      <c r="N35" s="8" t="s">
        <v>28</v>
      </c>
      <c r="O35" s="8" t="str">
        <f t="shared" si="6"/>
        <v>#'Table 3-2'!A1</v>
      </c>
    </row>
    <row r="36" spans="1:15" x14ac:dyDescent="0.35">
      <c r="A36" s="18" t="str">
        <f t="shared" si="5"/>
        <v>Table 3-3</v>
      </c>
      <c r="B36" s="19" t="str">
        <f t="array" aca="1" ref="B36" ca="1">MID(INDIRECT("'"&amp;A36&amp;"'!"&amp;"B2"), FIND(" ", INDIRECT("'"&amp;A36&amp;"'!"&amp;"B2"), FIND(" ", INDIRECT("'"&amp;A36&amp;"'!"&amp;"B2"))+1)+1,256)</f>
        <v>Mean number of paid staff per provider (2018, 2019, 2021, 2022, 2023, 2024 and 2025)</v>
      </c>
      <c r="C36" s="8"/>
      <c r="N36" s="8" t="s">
        <v>29</v>
      </c>
      <c r="O36" s="8" t="str">
        <f t="shared" si="6"/>
        <v>#'Table 3-3'!A1</v>
      </c>
    </row>
    <row r="37" spans="1:15" x14ac:dyDescent="0.35">
      <c r="A37" s="18" t="str">
        <f t="shared" si="5"/>
        <v>Table 3-4</v>
      </c>
      <c r="B37" s="19" t="str">
        <f t="array" aca="1" ref="B37" ca="1">MID(INDIRECT("'"&amp;A37&amp;"'!"&amp;"B2"), FIND(" ", INDIRECT("'"&amp;A37&amp;"'!"&amp;"B2"), FIND(" ", INDIRECT("'"&amp;A37&amp;"'!"&amp;"B2"))+1)+1,256)</f>
        <v>Proportion of providers employing temporary staff and total number of temporary staff in England (school-based and group-based providers) (2021, 2022, 2023, 2024 and 2025)</v>
      </c>
      <c r="C37" s="8"/>
      <c r="N37" s="8" t="s">
        <v>30</v>
      </c>
      <c r="O37" s="8" t="str">
        <f t="shared" si="6"/>
        <v>#'Table 3-4'!A1</v>
      </c>
    </row>
    <row r="38" spans="1:15" x14ac:dyDescent="0.35">
      <c r="A38" s="18" t="str">
        <f t="shared" si="5"/>
        <v>Table 3-5</v>
      </c>
      <c r="B38" s="19" t="str">
        <f t="array" aca="1" ref="B38" ca="1">MID(INDIRECT("'"&amp;A38&amp;"'!"&amp;"B2"), FIND(" ", INDIRECT("'"&amp;A38&amp;"'!"&amp;"B2"), FIND(" ", INDIRECT("'"&amp;A38&amp;"'!"&amp;"B2"))+1)+1,256)</f>
        <v>Proportion of providers employing volunteers and number of volunteers (school-based and group-based providers) (2021, 2022, 2023, 2024 and 2025)</v>
      </c>
      <c r="C38" s="8"/>
      <c r="N38" s="8" t="s">
        <v>31</v>
      </c>
      <c r="O38" s="8" t="str">
        <f t="shared" si="6"/>
        <v>#'Table 3-5'!A1</v>
      </c>
    </row>
    <row r="39" spans="1:15" x14ac:dyDescent="0.35">
      <c r="A39" s="18" t="str">
        <f t="shared" si="5"/>
        <v>Table 3-6</v>
      </c>
      <c r="B39" s="19" t="str">
        <f t="array" aca="1" ref="B39" ca="1">MID(INDIRECT("'"&amp;A39&amp;"'!"&amp;"B2"), FIND(" ", INDIRECT("'"&amp;A39&amp;"'!"&amp;"B2"), FIND(" ", INDIRECT("'"&amp;A39&amp;"'!"&amp;"B2"))+1)+1,256)</f>
        <v>Proportion of providers employing apprentices and total number of apprentices (school-based and group-based providers) (2021, 2022, 2023, 2024 and 2025)</v>
      </c>
      <c r="C39" s="8"/>
      <c r="N39" s="8" t="s">
        <v>32</v>
      </c>
      <c r="O39" s="8" t="str">
        <f t="shared" si="6"/>
        <v>#'Table 3-6'!A1</v>
      </c>
    </row>
    <row r="40" spans="1:15" x14ac:dyDescent="0.35">
      <c r="A40" s="18" t="str">
        <f t="shared" si="5"/>
        <v>Table 3-7</v>
      </c>
      <c r="B40" s="19" t="str">
        <f t="array" aca="1" ref="B40" ca="1">MID(INDIRECT("'"&amp;A40&amp;"'!"&amp;"B2"), FIND(" ", INDIRECT("'"&amp;A40&amp;"'!"&amp;"B2"), FIND(" ", INDIRECT("'"&amp;A40&amp;"'!"&amp;"B2"))+1)+1,256)</f>
        <v>Proportion of apprentices employed on each level of apprenticeship (school-based and group-based providers) (2022, 2023, 2024 and 2025)</v>
      </c>
      <c r="C40" s="8"/>
      <c r="N40" s="8" t="s">
        <v>33</v>
      </c>
      <c r="O40" s="8" t="str">
        <f t="shared" si="6"/>
        <v>#'Table 3-7'!A1</v>
      </c>
    </row>
    <row r="41" spans="1:15" x14ac:dyDescent="0.35">
      <c r="A41" s="18" t="str">
        <f t="shared" si="5"/>
        <v>Table 3-8</v>
      </c>
      <c r="B41" s="19" t="str">
        <f t="array" aca="1" ref="B41" ca="1">MID(INDIRECT("'"&amp;A41&amp;"'!"&amp;"B2"), FIND(" ", INDIRECT("'"&amp;A41&amp;"'!"&amp;"B2"), FIND(" ", INDIRECT("'"&amp;A41&amp;"'!"&amp;"B2"))+1)+1,256)</f>
        <v>Proportion of childminders employing an assistant (2022, 2023, 2024 and 2025)</v>
      </c>
      <c r="C41" s="8"/>
      <c r="N41" s="8" t="s">
        <v>34</v>
      </c>
      <c r="O41" s="8" t="str">
        <f t="shared" si="6"/>
        <v>#'Table 3-8'!A1</v>
      </c>
    </row>
    <row r="42" spans="1:15" x14ac:dyDescent="0.35">
      <c r="A42" s="18" t="str">
        <f t="shared" si="5"/>
        <v>Table 3-9</v>
      </c>
      <c r="B42" s="19" t="str">
        <f t="array" aca="1" ref="B42" ca="1">MID(INDIRECT("'"&amp;A42&amp;"'!"&amp;"B2"), FIND(" ", INDIRECT("'"&amp;A42&amp;"'!"&amp;"B2"), FIND(" ", INDIRECT("'"&amp;A42&amp;"'!"&amp;"B2"))+1)+1,256)</f>
        <v>Proportion of childminders working with other registered childminders and mean number of other childminders (2022, 2023, 2024 and 2025)</v>
      </c>
      <c r="C42" s="8"/>
      <c r="N42" s="8" t="s">
        <v>35</v>
      </c>
      <c r="O42" s="8" t="str">
        <f t="shared" si="6"/>
        <v>#'Table 3-9'!A1</v>
      </c>
    </row>
    <row r="43" spans="1:15" x14ac:dyDescent="0.35">
      <c r="A43" s="18" t="str">
        <f t="shared" si="5"/>
        <v>Table 3-10</v>
      </c>
      <c r="B43" s="19" t="str">
        <f t="array" aca="1" ref="B43" ca="1">MID(INDIRECT("'"&amp;A43&amp;"'!"&amp;"B2"), FIND(" ", INDIRECT("'"&amp;A43&amp;"'!"&amp;"B2"), FIND(" ", INDIRECT("'"&amp;A43&amp;"'!"&amp;"B2"))+1)+1,256)</f>
        <v>Turnover rate (group-based providers and school-based providers) (2025)</v>
      </c>
      <c r="C43" s="8"/>
      <c r="N43" s="8" t="s">
        <v>36</v>
      </c>
      <c r="O43" s="8" t="str">
        <f t="shared" ref="O43:O49" si="7">"#'"&amp;N43&amp;"'!A1"</f>
        <v>#'Table 3-10'!A1</v>
      </c>
    </row>
    <row r="44" spans="1:15" x14ac:dyDescent="0.35">
      <c r="A44" s="18" t="str">
        <f t="shared" si="5"/>
        <v>Table 3-11</v>
      </c>
      <c r="B44" s="19" t="str">
        <f t="array" aca="1" ref="B44" ca="1">MID(INDIRECT("'"&amp;A44&amp;"'!"&amp;"B2"), FIND(" ", INDIRECT("'"&amp;A44&amp;"'!"&amp;"B2"), FIND(" ", INDIRECT("'"&amp;A44&amp;"'!"&amp;"B2"))+1)+1,256)</f>
        <v>Average number of hours per week paid staff are contracted to work by staff level (group-based providers and school-based providers) (2025)</v>
      </c>
      <c r="C44" s="8"/>
      <c r="N44" s="8" t="s">
        <v>37</v>
      </c>
      <c r="O44" s="8" t="str">
        <f t="shared" si="7"/>
        <v>#'Table 3-11'!A1</v>
      </c>
    </row>
    <row r="45" spans="1:15" x14ac:dyDescent="0.35">
      <c r="A45" s="18" t="str">
        <f t="shared" si="5"/>
        <v>Table 3-12</v>
      </c>
      <c r="B45" s="19" t="str">
        <f t="array" aca="1" ref="B45" ca="1">MID(INDIRECT("'"&amp;A45&amp;"'!"&amp;"B2"), FIND(" ", INDIRECT("'"&amp;A45&amp;"'!"&amp;"B2"), FIND(" ", INDIRECT("'"&amp;A45&amp;"'!"&amp;"B2"))+1)+1,256)</f>
        <v>Proportion of staff qualified to different levels (2018, 2019, 2021, 2022, 2023, 2024 and 2025)</v>
      </c>
      <c r="C45" s="8"/>
      <c r="N45" s="8" t="s">
        <v>38</v>
      </c>
      <c r="O45" s="8" t="str">
        <f t="shared" si="7"/>
        <v>#'Table 3-12'!A1</v>
      </c>
    </row>
    <row r="46" spans="1:15" x14ac:dyDescent="0.35">
      <c r="A46" s="18" t="str">
        <f t="shared" si="5"/>
        <v>Table 3-13</v>
      </c>
      <c r="B46" s="19" t="str">
        <f t="array" aca="1" ref="B46" ca="1">MID(INDIRECT("'"&amp;A46&amp;"'!"&amp;"B2"), FIND(" ", INDIRECT("'"&amp;A46&amp;"'!"&amp;"B2"), FIND(" ", INDIRECT("'"&amp;A46&amp;"'!"&amp;"B2"))+1)+1,256)</f>
        <v>Proportion of staff with highest qualification at level 6 who hold different level 6 qualifications at group-based providers (2021, 2022, 2023, and 2025)</v>
      </c>
      <c r="C46" s="8"/>
      <c r="N46" s="8" t="s">
        <v>39</v>
      </c>
      <c r="O46" s="8" t="str">
        <f t="shared" si="7"/>
        <v>#'Table 3-13'!A1</v>
      </c>
    </row>
    <row r="47" spans="1:15" x14ac:dyDescent="0.35">
      <c r="A47" s="18" t="str">
        <f t="shared" si="5"/>
        <v>Table 3-14</v>
      </c>
      <c r="B47" s="19" t="str">
        <f t="array" aca="1" ref="B47" ca="1">MID(INDIRECT("'"&amp;A47&amp;"'!"&amp;"B2"), FIND(" ", INDIRECT("'"&amp;A47&amp;"'!"&amp;"B2"), FIND(" ", INDIRECT("'"&amp;A47&amp;"'!"&amp;"B2"))+1)+1,256)</f>
        <v>Gender of staff as a proportion of Early Years staff (2025)</v>
      </c>
      <c r="C47" s="8"/>
      <c r="N47" s="8" t="s">
        <v>40</v>
      </c>
      <c r="O47" s="8" t="str">
        <f t="shared" si="7"/>
        <v>#'Table 3-14'!A1</v>
      </c>
    </row>
    <row r="48" spans="1:15" x14ac:dyDescent="0.35">
      <c r="A48" s="253" t="str">
        <f>HYPERLINK(O48,N48)</f>
        <v>Table 3-15</v>
      </c>
      <c r="B48" s="19" t="str">
        <f t="array" aca="1" ref="B48" ca="1">MID(INDIRECT("'"&amp;A48&amp;"'!"&amp;"B2"), FIND(" ", INDIRECT("'"&amp;A48&amp;"'!"&amp;"B2"), FIND(" ", INDIRECT("'"&amp;A48&amp;"'!"&amp;"B2"))+1)+1,256)</f>
        <v>Ethnicity of staff as a proportion of Early Years staff (2025)</v>
      </c>
      <c r="C48" s="8"/>
      <c r="N48" s="8" t="s">
        <v>41</v>
      </c>
      <c r="O48" s="8" t="str">
        <f t="shared" si="7"/>
        <v>#'Table 3-15'!A1</v>
      </c>
    </row>
    <row r="49" spans="1:15" x14ac:dyDescent="0.35">
      <c r="A49" s="18" t="str">
        <f t="shared" si="5"/>
        <v>Table 3-16</v>
      </c>
      <c r="B49" s="19" t="str">
        <f t="array" aca="1" ref="B49" ca="1">MID(INDIRECT("'"&amp;A49&amp;"'!"&amp;"B2"), FIND(" ", INDIRECT("'"&amp;A49&amp;"'!"&amp;"B2"), FIND(" ", INDIRECT("'"&amp;A49&amp;"'!"&amp;"B2"))+1)+1,256)</f>
        <v>Proportion of Early Years staff by age group (2021, 2022, 2024 and 2025)</v>
      </c>
      <c r="C49" s="8"/>
      <c r="N49" s="8" t="s">
        <v>42</v>
      </c>
      <c r="O49" s="8" t="str">
        <f t="shared" si="7"/>
        <v>#'Table 3-16'!A1</v>
      </c>
    </row>
    <row r="50" spans="1:15" x14ac:dyDescent="0.35">
      <c r="A50" s="18"/>
      <c r="B50" s="2"/>
      <c r="C50" s="8"/>
      <c r="M50" s="16"/>
      <c r="N50" s="8"/>
    </row>
    <row r="51" spans="1:15" x14ac:dyDescent="0.35">
      <c r="A51" s="10" t="s">
        <v>43</v>
      </c>
      <c r="B51" s="2"/>
      <c r="C51" s="8"/>
      <c r="N51" s="8"/>
    </row>
    <row r="52" spans="1:15" x14ac:dyDescent="0.35">
      <c r="A52" s="18" t="str">
        <f>HYPERLINK(O52,N52)</f>
        <v>Table 4-1</v>
      </c>
      <c r="B52" s="19" t="str">
        <f t="array" aca="1" ref="B52" ca="1">MID(INDIRECT("'"&amp;A52&amp;"'!"&amp;"B2"), FIND(" ", INDIRECT("'"&amp;A52&amp;"'!"&amp;"B2"), FIND(" ", INDIRECT("'"&amp;A52&amp;"'!"&amp;"B2"))+1)+1,256)</f>
        <v>Staff:child ratios for under two's (group-based providers) (2021, 2022, 2023 2024 and 2025)</v>
      </c>
      <c r="C52" s="8"/>
      <c r="N52" s="8" t="s">
        <v>44</v>
      </c>
      <c r="O52" s="8" t="str">
        <f t="shared" si="6"/>
        <v>#'Table 4-1'!A1</v>
      </c>
    </row>
    <row r="53" spans="1:15" x14ac:dyDescent="0.35">
      <c r="A53" s="18" t="str">
        <f>HYPERLINK(O53,N53)</f>
        <v>Table 4-2</v>
      </c>
      <c r="B53" s="19" t="str">
        <f t="array" aca="1" ref="B53" ca="1">MID(INDIRECT("'"&amp;A53&amp;"'!"&amp;"B2"), FIND(" ", INDIRECT("'"&amp;A53&amp;"'!"&amp;"B2"), FIND(" ", INDIRECT("'"&amp;A53&amp;"'!"&amp;"B2"))+1)+1,256)</f>
        <v>Staff:child ratios for 2 year olds (school-based and group-based providers) (2022, 2023, 2024 and 2025)</v>
      </c>
      <c r="C53" s="8"/>
      <c r="N53" s="8" t="s">
        <v>45</v>
      </c>
      <c r="O53" s="8" t="str">
        <f t="shared" si="6"/>
        <v>#'Table 4-2'!A1</v>
      </c>
    </row>
    <row r="54" spans="1:15" x14ac:dyDescent="0.35">
      <c r="A54" s="18" t="str">
        <f>HYPERLINK(O54,N54)</f>
        <v>Table 4-3</v>
      </c>
      <c r="B54" s="19" t="str">
        <f t="array" aca="1" ref="B54" ca="1">MID(INDIRECT("'"&amp;A54&amp;"'!"&amp;"B2"), FIND(" ", INDIRECT("'"&amp;A54&amp;"'!"&amp;"B2"), FIND(" ", INDIRECT("'"&amp;A54&amp;"'!"&amp;"B2"))+1)+1,256)</f>
        <v>Staff:child ratios for 3 to 4 year olds (school-based and group-based providers) (2021, 2022, 2023, 2024 and 2025)</v>
      </c>
      <c r="C54" s="8"/>
      <c r="N54" s="8" t="s">
        <v>46</v>
      </c>
      <c r="O54" s="8" t="str">
        <f t="shared" si="6"/>
        <v>#'Table 4-3'!A1</v>
      </c>
    </row>
    <row r="55" spans="1:15" x14ac:dyDescent="0.35">
      <c r="A55" s="18" t="str">
        <f>HYPERLINK(O55,N55)</f>
        <v>Table 4-4</v>
      </c>
      <c r="B55" s="19" t="str">
        <f t="array" aca="1" ref="B55" ca="1">MID(INDIRECT("'"&amp;A55&amp;"'!"&amp;"B2"), FIND(" ", INDIRECT("'"&amp;A55&amp;"'!"&amp;"B2"), FIND(" ", INDIRECT("'"&amp;A55&amp;"'!"&amp;"B2"))+1)+1,256)</f>
        <v>Proportion of providers who are aware of and have used the exceptional circumstance allowance regarding staff to child ratios (2025)</v>
      </c>
      <c r="C55" s="8"/>
      <c r="N55" s="8" t="s">
        <v>47</v>
      </c>
      <c r="O55" s="8" t="str">
        <f t="shared" ref="O55" si="8">"#'"&amp;N55&amp;"'!A1"</f>
        <v>#'Table 4-4'!A1</v>
      </c>
    </row>
    <row r="56" spans="1:15" x14ac:dyDescent="0.35">
      <c r="A56" s="18"/>
      <c r="B56" s="2"/>
      <c r="C56" s="8"/>
      <c r="N56" s="8"/>
    </row>
    <row r="57" spans="1:15" x14ac:dyDescent="0.35">
      <c r="A57" s="10" t="s">
        <v>48</v>
      </c>
      <c r="B57" s="2"/>
      <c r="C57" s="8"/>
      <c r="N57" s="8"/>
    </row>
    <row r="58" spans="1:15" x14ac:dyDescent="0.35">
      <c r="A58" s="18" t="str">
        <f>HYPERLINK(O58,N58)</f>
        <v>Table 5-1</v>
      </c>
      <c r="B58" s="19" t="str">
        <f t="array" aca="1" ref="B58" ca="1">MID(INDIRECT("'"&amp;A58&amp;"'!"&amp;"B2"), FIND(" ", INDIRECT("'"&amp;A58&amp;"'!"&amp;"B2"), FIND(" ", INDIRECT("'"&amp;A58&amp;"'!"&amp;"B2"))+1)+1,256)</f>
        <v>Breakdown of annual costs of childcare (2025)</v>
      </c>
      <c r="C58" s="8"/>
      <c r="N58" s="8" t="s">
        <v>49</v>
      </c>
      <c r="O58" s="8" t="str">
        <f t="shared" si="6"/>
        <v>#'Table 5-1'!A1</v>
      </c>
    </row>
    <row r="59" spans="1:15" x14ac:dyDescent="0.35">
      <c r="A59" s="18" t="str">
        <f>HYPERLINK(O59,N59)</f>
        <v>Table 5-2</v>
      </c>
      <c r="B59" s="19" t="str">
        <f t="array" aca="1" ref="B59" ca="1">MID(INDIRECT("'"&amp;A59&amp;"'!"&amp;"B2"), FIND(" ", INDIRECT("'"&amp;A59&amp;"'!"&amp;"B2"), FIND(" ", INDIRECT("'"&amp;A59&amp;"'!"&amp;"B2"))+1)+1,256)</f>
        <v>Proportion of paid staff eligible for the National Living Wage that are paid below the National Living Wage (2024 and 2025)</v>
      </c>
      <c r="C59" s="8"/>
      <c r="N59" s="8" t="s">
        <v>50</v>
      </c>
      <c r="O59" s="8" t="str">
        <f t="shared" si="6"/>
        <v>#'Table 5-2'!A1</v>
      </c>
    </row>
    <row r="60" spans="1:15" x14ac:dyDescent="0.35">
      <c r="A60" s="18" t="str">
        <f>HYPERLINK(O60,N60)</f>
        <v>Table 5-3</v>
      </c>
      <c r="B60" s="19" t="str">
        <f t="array" aca="1" ref="B60" ca="1">MID(INDIRECT("'"&amp;A60&amp;"'!"&amp;"B2"), FIND(" ", INDIRECT("'"&amp;A60&amp;"'!"&amp;"B2"), FIND(" ", INDIRECT("'"&amp;A60&amp;"'!"&amp;"B2"))+1)+1,256)</f>
        <v>Average hourly pay for paid staff (2022, 2023, 2024, and 2025)</v>
      </c>
      <c r="C60" s="8"/>
      <c r="N60" s="8" t="s">
        <v>51</v>
      </c>
      <c r="O60" s="8" t="str">
        <f t="shared" si="6"/>
        <v>#'Table 5-3'!A1</v>
      </c>
    </row>
    <row r="61" spans="1:15" x14ac:dyDescent="0.35">
      <c r="A61" s="18"/>
      <c r="B61" s="2"/>
      <c r="C61" s="8"/>
      <c r="N61" s="8"/>
    </row>
    <row r="62" spans="1:15" x14ac:dyDescent="0.35">
      <c r="A62" s="10" t="s">
        <v>52</v>
      </c>
      <c r="B62" s="2"/>
      <c r="C62" s="8"/>
      <c r="N62" s="8"/>
    </row>
    <row r="63" spans="1:15" x14ac:dyDescent="0.35">
      <c r="A63" s="18" t="str">
        <f t="shared" ref="A63:A74" si="9">HYPERLINK(O63,N63)</f>
        <v>Table 6-1</v>
      </c>
      <c r="B63" s="19" t="str">
        <f t="array" aca="1" ref="B63" ca="1">MID(INDIRECT("'"&amp;A63&amp;"'!"&amp;"B2"), FIND(" ", INDIRECT("'"&amp;A63&amp;"'!"&amp;"B2"), FIND(" ", INDIRECT("'"&amp;A63&amp;"'!"&amp;"B2"))+1)+1,256)</f>
        <v>Number and proportion of providers looking after children funded under the 15-hour working parent entitlement for under two-year-olds (2025)</v>
      </c>
      <c r="C63" s="8"/>
      <c r="N63" s="8" t="s">
        <v>53</v>
      </c>
      <c r="O63" s="8" t="str">
        <f>"#'"&amp;N63&amp;"'!A1"</f>
        <v>#'Table 6-1'!A1</v>
      </c>
    </row>
    <row r="64" spans="1:15" x14ac:dyDescent="0.35">
      <c r="A64" s="18" t="str">
        <f t="shared" ref="A64" si="10">HYPERLINK(O64,N64)</f>
        <v>Table 6-2</v>
      </c>
      <c r="B64" s="19" t="str">
        <f t="array" aca="1" ref="B64" ca="1">MID(INDIRECT("'"&amp;A64&amp;"'!"&amp;"B2"), FIND(" ", INDIRECT("'"&amp;A64&amp;"'!"&amp;"B2"), FIND(" ", INDIRECT("'"&amp;A64&amp;"'!"&amp;"B2"))+1)+1,256)</f>
        <v>Number and proportion of under two-year-olds registered with a childcare provider receiving the 15-hour working parent entitlement for under two-year-olds (2025)</v>
      </c>
      <c r="C64" s="8"/>
      <c r="N64" s="8" t="s">
        <v>54</v>
      </c>
      <c r="O64" s="8" t="str">
        <f>"#'"&amp;N64&amp;"'!A1"</f>
        <v>#'Table 6-2'!A1</v>
      </c>
    </row>
    <row r="65" spans="1:15" x14ac:dyDescent="0.35">
      <c r="A65" s="18" t="str">
        <f t="shared" si="9"/>
        <v>Table 6-3</v>
      </c>
      <c r="B65" s="19" t="str">
        <f t="array" aca="1" ref="B65" ca="1">MID(INDIRECT("'"&amp;A65&amp;"'!"&amp;"B2"), FIND(" ", INDIRECT("'"&amp;A65&amp;"'!"&amp;"B2"), FIND(" ", INDIRECT("'"&amp;A65&amp;"'!"&amp;"B2"))+1)+1,256)</f>
        <v>Number and proportion of providers looking after children funded under the 15-hour entitlement for two-year-olds (2021, 2022, 2023, 2024 and 2025)</v>
      </c>
      <c r="C65" s="8"/>
      <c r="H65" s="27"/>
      <c r="N65" s="8" t="s">
        <v>55</v>
      </c>
      <c r="O65" s="8" t="str">
        <f t="shared" si="6"/>
        <v>#'Table 6-3'!A1</v>
      </c>
    </row>
    <row r="66" spans="1:15" x14ac:dyDescent="0.35">
      <c r="A66" s="18" t="str">
        <f t="shared" si="9"/>
        <v>Table 6-4</v>
      </c>
      <c r="B66" s="19" t="str">
        <f t="array" aca="1" ref="B66" ca="1">MID(INDIRECT("'"&amp;A66&amp;"'!"&amp;"B2"), FIND(" ", INDIRECT("'"&amp;A66&amp;"'!"&amp;"B2"), FIND(" ", INDIRECT("'"&amp;A66&amp;"'!"&amp;"B2"))+1)+1,256)</f>
        <v>Proportion of two-year-olds registered with a childcare provider receiving 15 hours of two-year-old entitlement (2025)</v>
      </c>
      <c r="C66" s="8"/>
      <c r="N66" s="8" t="s">
        <v>56</v>
      </c>
      <c r="O66" s="8" t="str">
        <f t="shared" si="6"/>
        <v>#'Table 6-4'!A1</v>
      </c>
    </row>
    <row r="67" spans="1:15" x14ac:dyDescent="0.35">
      <c r="A67" s="18" t="str">
        <f t="shared" ref="A67" si="11">HYPERLINK(O67,N67)</f>
        <v>Table 6-5</v>
      </c>
      <c r="B67" s="19" t="str">
        <f t="array" aca="1" ref="B67" ca="1">MID(INDIRECT("'"&amp;A67&amp;"'!"&amp;"B2"), FIND(" ", INDIRECT("'"&amp;A67&amp;"'!"&amp;"B2"), FIND(" ", INDIRECT("'"&amp;A67&amp;"'!"&amp;"B2"))+1)+1,256)</f>
        <v>Number and proportion of providers looking after children funded under the 15-hour universal entitlement for three- to four-year-olds (2021, 2022, 2023, 2024 and 2025)</v>
      </c>
      <c r="C67" s="8"/>
      <c r="N67" s="8" t="s">
        <v>57</v>
      </c>
      <c r="O67" s="8" t="str">
        <f t="shared" ref="O67" si="12">"#'"&amp;N67&amp;"'!A1"</f>
        <v>#'Table 6-5'!A1</v>
      </c>
    </row>
    <row r="68" spans="1:15" x14ac:dyDescent="0.35">
      <c r="A68" s="18" t="str">
        <f t="shared" si="9"/>
        <v>Table 6-6</v>
      </c>
      <c r="B68" s="19" t="str">
        <f t="array" aca="1" ref="B68" ca="1">MID(INDIRECT("'"&amp;A68&amp;"'!"&amp;"B2"), FIND(" ", INDIRECT("'"&amp;A68&amp;"'!"&amp;"B2"), FIND(" ", INDIRECT("'"&amp;A68&amp;"'!"&amp;"B2"))+1)+1,256)</f>
        <v>Number and proportion of 3 to 4-year-olds registered with a childcare provider receiving (only) the universal 15 hours 3 to 4-year-old entitlement (2025)</v>
      </c>
      <c r="C68" s="8"/>
      <c r="J68" s="27"/>
      <c r="N68" s="8" t="s">
        <v>58</v>
      </c>
      <c r="O68" s="8" t="str">
        <f t="shared" si="6"/>
        <v>#'Table 6-6'!A1</v>
      </c>
    </row>
    <row r="69" spans="1:15" x14ac:dyDescent="0.35">
      <c r="A69" s="18" t="str">
        <f t="shared" si="9"/>
        <v>Table 6-7</v>
      </c>
      <c r="B69" s="19" t="str">
        <f t="array" aca="1" ref="B69" ca="1">MID(INDIRECT("'"&amp;A69&amp;"'!"&amp;"B2"), FIND(" ", INDIRECT("'"&amp;A69&amp;"'!"&amp;"B2"), FIND(" ", INDIRECT("'"&amp;A69&amp;"'!"&amp;"B2"))+1)+1,256)</f>
        <v>Number and proportion of providers looking after children funded under the 30-hour entitlement for three- and four-year-old children (2021, 2022, 2023, 2024 and 2025)</v>
      </c>
      <c r="C69" s="8"/>
      <c r="N69" s="8" t="s">
        <v>59</v>
      </c>
      <c r="O69" s="8" t="str">
        <f t="shared" si="6"/>
        <v>#'Table 6-7'!A1</v>
      </c>
    </row>
    <row r="70" spans="1:15" x14ac:dyDescent="0.35">
      <c r="A70" s="18" t="str">
        <f t="shared" ref="A70" si="13">HYPERLINK(O70,N70)</f>
        <v>Table 6-8</v>
      </c>
      <c r="B70" s="19" t="str">
        <f t="array" aca="1" ref="B70" ca="1">MID(INDIRECT("'"&amp;A70&amp;"'!"&amp;"B2"), FIND(" ", INDIRECT("'"&amp;A70&amp;"'!"&amp;"B2"), FIND(" ", INDIRECT("'"&amp;A70&amp;"'!"&amp;"B2"))+1)+1,256)</f>
        <v>Number and proportion of 3 to 4-year olds registered with a childcare provider receiving 30 hours three- to four-year-old entitlement (2025)</v>
      </c>
      <c r="C70" s="8"/>
      <c r="N70" s="8" t="s">
        <v>60</v>
      </c>
      <c r="O70" s="8" t="str">
        <f t="shared" ref="O70" si="14">"#'"&amp;N70&amp;"'!A1"</f>
        <v>#'Table 6-8'!A1</v>
      </c>
    </row>
    <row r="71" spans="1:15" x14ac:dyDescent="0.35">
      <c r="A71" s="18" t="str">
        <f t="shared" si="9"/>
        <v>Table 6-9</v>
      </c>
      <c r="B71" s="19" t="str">
        <f t="array" aca="1" ref="B71" ca="1">MID(INDIRECT("'"&amp;A71&amp;"'!"&amp;"B2"), FIND(" ", INDIRECT("'"&amp;A71&amp;"'!"&amp;"B2"), FIND(" ", INDIRECT("'"&amp;A71&amp;"'!"&amp;"B2"))+1)+1,256)</f>
        <v>Proportion of providers where parents can use funded hours throughout the year, by entitlement (2025)</v>
      </c>
      <c r="C71" s="8"/>
      <c r="J71" s="27"/>
      <c r="N71" s="8" t="s">
        <v>61</v>
      </c>
      <c r="O71" s="8" t="str">
        <f>"#'"&amp;N71&amp;"'!A1"</f>
        <v>#'Table 6-9'!A1</v>
      </c>
    </row>
    <row r="72" spans="1:15" x14ac:dyDescent="0.35">
      <c r="A72" s="18" t="str">
        <f t="shared" si="9"/>
        <v>Table 6-10</v>
      </c>
      <c r="B72" s="19" t="str">
        <f t="array" aca="1" ref="B72" ca="1">MID(INDIRECT("'"&amp;A72&amp;"'!"&amp;"B2"), FIND(" ", INDIRECT("'"&amp;A72&amp;"'!"&amp;"B2"), FIND(" ", INDIRECT("'"&amp;A72&amp;"'!"&amp;"B2"))+1)+1,256)</f>
        <v>Proportion of providers where parents can use funded hours throughout the day, by entitlement (2025)</v>
      </c>
      <c r="C72" s="8"/>
      <c r="N72" s="8" t="s">
        <v>62</v>
      </c>
      <c r="O72" s="8" t="str">
        <f t="shared" si="6"/>
        <v>#'Table 6-10'!A1</v>
      </c>
    </row>
    <row r="73" spans="1:15" x14ac:dyDescent="0.35">
      <c r="A73" s="18" t="str">
        <f t="shared" si="9"/>
        <v>Table 6-11</v>
      </c>
      <c r="B73" s="19" t="str">
        <f t="array" aca="1" ref="B73" ca="1">MID(INDIRECT("'"&amp;A73&amp;"'!"&amp;"B2"), FIND(" ", INDIRECT("'"&amp;A73&amp;"'!"&amp;"B2"), FIND(" ", INDIRECT("'"&amp;A73&amp;"'!"&amp;"B2"))+1)+1,256)</f>
        <v>Proportion of providers signed up to receive Tax-Free Childcare payments (2018, 2019, 2021, 2022, 2023, 2024 and 2025)</v>
      </c>
      <c r="C73" s="8"/>
      <c r="N73" s="8" t="s">
        <v>63</v>
      </c>
      <c r="O73" s="8" t="str">
        <f t="shared" si="6"/>
        <v>#'Table 6-11'!A1</v>
      </c>
    </row>
    <row r="74" spans="1:15" x14ac:dyDescent="0.35">
      <c r="A74" s="18" t="str">
        <f t="shared" si="9"/>
        <v>Table 6-12</v>
      </c>
      <c r="B74" s="19" t="str">
        <f t="array" aca="1" ref="B74" ca="1">MID(INDIRECT("'"&amp;A74&amp;"'!"&amp;"B2"), FIND(" ", INDIRECT("'"&amp;A74&amp;"'!"&amp;"B2"), FIND(" ", INDIRECT("'"&amp;A74&amp;"'!"&amp;"B2"))+1)+1,256)</f>
        <v>Proportion and average number of children with parents paying fees using TFC (2025)</v>
      </c>
      <c r="C74" s="8"/>
      <c r="N74" s="8" t="s">
        <v>64</v>
      </c>
      <c r="O74" s="8" t="str">
        <f t="shared" si="6"/>
        <v>#'Table 6-12'!A1</v>
      </c>
    </row>
    <row r="75" spans="1:15" x14ac:dyDescent="0.35">
      <c r="A75" s="8"/>
      <c r="B75" s="2"/>
      <c r="C75" s="8"/>
      <c r="M75" s="16"/>
    </row>
    <row r="76" spans="1:15" x14ac:dyDescent="0.35">
      <c r="A76" s="10" t="s">
        <v>65</v>
      </c>
      <c r="B76" s="2"/>
      <c r="C76" s="8"/>
    </row>
    <row r="77" spans="1:15" x14ac:dyDescent="0.35">
      <c r="A77" s="18" t="str">
        <f t="shared" ref="A77:A82" si="15">HYPERLINK(O77,N77)</f>
        <v>Table 7-1</v>
      </c>
      <c r="B77" s="19" t="str">
        <f t="array" aca="1" ref="B77" ca="1">MID(INDIRECT("'"&amp;A77&amp;"'!"&amp;"B2"), FIND(" ", INDIRECT("'"&amp;A77&amp;"'!"&amp;"B2"), FIND(" ", INDIRECT("'"&amp;A77&amp;"'!"&amp;"B2"))+1)+1,256)</f>
        <v>Proportion of providers providing childcare to at least one child with SEND (2019, 2021, 2022, 2023, 2024 and 2025)</v>
      </c>
      <c r="C77" s="8"/>
      <c r="N77" s="8" t="s">
        <v>66</v>
      </c>
      <c r="O77" s="8" t="str">
        <f t="shared" ref="O77:O82" si="16">"#'"&amp;N77&amp;"'!A1"</f>
        <v>#'Table 7-1'!A1</v>
      </c>
    </row>
    <row r="78" spans="1:15" x14ac:dyDescent="0.35">
      <c r="A78" s="18" t="str">
        <f t="shared" si="15"/>
        <v>Table 7-2</v>
      </c>
      <c r="B78" s="19" t="str">
        <f t="array" aca="1" ref="B78" ca="1">MID(INDIRECT("'"&amp;A78&amp;"'!"&amp;"B2"), FIND(" ", INDIRECT("'"&amp;A78&amp;"'!"&amp;"B2"), FIND(" ", INDIRECT("'"&amp;A78&amp;"'!"&amp;"B2"))+1)+1,256)</f>
        <v>Proportion of children and mean number of children with SEND per provider (2024 and 2025)</v>
      </c>
      <c r="C78" s="8"/>
      <c r="N78" s="8" t="s">
        <v>67</v>
      </c>
      <c r="O78" s="8" t="str">
        <f t="shared" si="16"/>
        <v>#'Table 7-2'!A1</v>
      </c>
    </row>
    <row r="79" spans="1:15" x14ac:dyDescent="0.35">
      <c r="A79" s="18" t="str">
        <f t="shared" si="15"/>
        <v>Table 7-3</v>
      </c>
      <c r="B79" s="19" t="str">
        <f t="array" aca="1" ref="B79" ca="1">MID(INDIRECT("'"&amp;A79&amp;"'!"&amp;"B2"), FIND(" ", INDIRECT("'"&amp;A79&amp;"'!"&amp;"B2"), FIND(" ", INDIRECT("'"&amp;A79&amp;"'!"&amp;"B2"))+1)+1,256)</f>
        <v>Proportion of children with an Education, Health and Care (EHC) plan (2025)</v>
      </c>
      <c r="N79" s="8" t="s">
        <v>68</v>
      </c>
      <c r="O79" s="8" t="str">
        <f t="shared" si="16"/>
        <v>#'Table 7-3'!A1</v>
      </c>
    </row>
    <row r="80" spans="1:15" x14ac:dyDescent="0.35">
      <c r="A80" s="18" t="str">
        <f t="shared" si="15"/>
        <v>Table 7-4</v>
      </c>
      <c r="B80" s="19" t="str">
        <f t="array" aca="1" ref="B80" ca="1">MID(INDIRECT("'"&amp;A80&amp;"'!"&amp;"B2"), FIND(" ", INDIRECT("'"&amp;A80&amp;"'!"&amp;"B2"), FIND(" ", INDIRECT("'"&amp;A80&amp;"'!"&amp;"B2"))+1)+1,256)</f>
        <v>Proportion of providers providing care for children by level of SEND (2025)</v>
      </c>
      <c r="N80" s="8" t="s">
        <v>69</v>
      </c>
      <c r="O80" s="8" t="str">
        <f t="shared" si="16"/>
        <v>#'Table 7-4'!A1</v>
      </c>
    </row>
    <row r="81" spans="1:15" x14ac:dyDescent="0.35">
      <c r="A81" s="18" t="str">
        <f t="shared" si="15"/>
        <v>Table 7-5</v>
      </c>
      <c r="B81" s="19" t="str">
        <f t="array" aca="1" ref="B81" ca="1">MID(INDIRECT("'"&amp;A81&amp;"'!"&amp;"B2"), FIND(" ", INDIRECT("'"&amp;A81&amp;"'!"&amp;"B2"), FIND(" ", INDIRECT("'"&amp;A81&amp;"'!"&amp;"B2"))+1)+1,256)</f>
        <v>Proportion of providers with access to an internal or external SENCO (2025)</v>
      </c>
      <c r="N81" s="8" t="s">
        <v>70</v>
      </c>
      <c r="O81" s="8" t="str">
        <f t="shared" si="16"/>
        <v>#'Table 7-5'!A1</v>
      </c>
    </row>
    <row r="82" spans="1:15" x14ac:dyDescent="0.35">
      <c r="A82" s="18" t="str">
        <f t="shared" si="15"/>
        <v>Table 7-6</v>
      </c>
      <c r="B82" s="19" t="str">
        <f t="array" aca="1" ref="B82" ca="1">MID(INDIRECT("'"&amp;A82&amp;"'!"&amp;"B2"), FIND(" ", INDIRECT("'"&amp;A82&amp;"'!"&amp;"B2"), FIND(" ", INDIRECT("'"&amp;A82&amp;"'!"&amp;"B2"))+1)+1,256)</f>
        <v>Proportion of providers with staff with accredited SENCO qualifications (2025)</v>
      </c>
      <c r="N82" s="8" t="s">
        <v>71</v>
      </c>
      <c r="O82" s="8" t="str">
        <f t="shared" si="16"/>
        <v>#'Table 7-6'!A1</v>
      </c>
    </row>
  </sheetData>
  <conditionalFormatting sqref="H5">
    <cfRule type="cellIs" dxfId="65" priority="39" operator="equal">
      <formula>"Err"</formula>
    </cfRule>
    <cfRule type="cellIs" dxfId="64" priority="40" operator="equal">
      <formula>"OK"</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21"/>
  <sheetViews>
    <sheetView showGridLines="0" zoomScaleNormal="100" workbookViewId="0"/>
  </sheetViews>
  <sheetFormatPr defaultColWidth="10.81640625" defaultRowHeight="13" x14ac:dyDescent="0.3"/>
  <cols>
    <col min="1" max="2" width="10.81640625" style="9"/>
    <col min="3" max="3" width="28.453125" style="9" customWidth="1"/>
    <col min="4" max="6" width="14.81640625" style="9" customWidth="1"/>
    <col min="7" max="7" width="9.1796875" style="9" customWidth="1"/>
    <col min="8" max="8" width="11.81640625" style="9" customWidth="1"/>
    <col min="9" max="16384" width="10.81640625" style="9"/>
  </cols>
  <sheetData>
    <row r="1" spans="1:9" x14ac:dyDescent="0.3">
      <c r="A1" s="49" t="s">
        <v>146</v>
      </c>
    </row>
    <row r="2" spans="1:9" x14ac:dyDescent="0.3">
      <c r="B2" s="10" t="s">
        <v>238</v>
      </c>
    </row>
    <row r="3" spans="1:9" x14ac:dyDescent="0.3">
      <c r="B3" s="8" t="s">
        <v>148</v>
      </c>
    </row>
    <row r="4" spans="1:9" x14ac:dyDescent="0.3">
      <c r="H4" s="8"/>
      <c r="I4" s="8"/>
    </row>
    <row r="5" spans="1:9" x14ac:dyDescent="0.3">
      <c r="C5" s="62"/>
      <c r="D5" s="83" t="s">
        <v>218</v>
      </c>
      <c r="E5" s="87" t="s">
        <v>219</v>
      </c>
      <c r="F5" s="79" t="s">
        <v>157</v>
      </c>
      <c r="H5" s="8"/>
      <c r="I5" s="8"/>
    </row>
    <row r="6" spans="1:9" ht="14.5" customHeight="1" x14ac:dyDescent="0.3">
      <c r="C6" s="8" t="s">
        <v>192</v>
      </c>
      <c r="D6" s="277">
        <v>38.5402092595398</v>
      </c>
      <c r="E6" s="277">
        <v>38</v>
      </c>
      <c r="F6" s="277">
        <v>1412</v>
      </c>
      <c r="G6" s="24"/>
      <c r="H6" s="8"/>
      <c r="I6" s="8"/>
    </row>
    <row r="7" spans="1:9" ht="14.5" customHeight="1" x14ac:dyDescent="0.3">
      <c r="C7" s="8" t="s">
        <v>232</v>
      </c>
      <c r="D7" s="277">
        <v>39.817412262944899</v>
      </c>
      <c r="E7" s="277">
        <v>38</v>
      </c>
      <c r="F7" s="277">
        <v>91</v>
      </c>
      <c r="G7" s="24"/>
      <c r="H7" s="8"/>
      <c r="I7" s="8"/>
    </row>
    <row r="8" spans="1:9" ht="14.5" customHeight="1" x14ac:dyDescent="0.3">
      <c r="C8" s="8" t="s">
        <v>151</v>
      </c>
      <c r="D8" s="277">
        <v>38.588769824720103</v>
      </c>
      <c r="E8" s="277">
        <v>38</v>
      </c>
      <c r="F8" s="277">
        <v>1503</v>
      </c>
      <c r="G8" s="24"/>
      <c r="H8" s="8"/>
      <c r="I8" s="8"/>
    </row>
    <row r="9" spans="1:9" ht="14.5" customHeight="1" x14ac:dyDescent="0.3">
      <c r="C9" s="8" t="s">
        <v>201</v>
      </c>
      <c r="D9" s="277">
        <v>47.793296340647601</v>
      </c>
      <c r="E9" s="277">
        <v>51</v>
      </c>
      <c r="F9" s="277">
        <v>2460</v>
      </c>
      <c r="G9" s="24"/>
      <c r="H9" s="8"/>
      <c r="I9" s="8"/>
    </row>
    <row r="10" spans="1:9" ht="14.5" customHeight="1" x14ac:dyDescent="0.3">
      <c r="C10" s="8" t="s">
        <v>205</v>
      </c>
      <c r="D10" s="277">
        <v>41.099793691580402</v>
      </c>
      <c r="E10" s="277">
        <v>38</v>
      </c>
      <c r="F10" s="277">
        <v>1212</v>
      </c>
      <c r="G10" s="24"/>
      <c r="H10" s="8"/>
      <c r="I10" s="8"/>
    </row>
    <row r="11" spans="1:9" ht="14.5" customHeight="1" x14ac:dyDescent="0.3">
      <c r="C11" s="8" t="s">
        <v>154</v>
      </c>
      <c r="D11" s="277">
        <v>45.545384533742698</v>
      </c>
      <c r="E11" s="277">
        <v>50</v>
      </c>
      <c r="F11" s="277">
        <v>3875</v>
      </c>
      <c r="G11" s="24"/>
      <c r="H11" s="8"/>
      <c r="I11" s="8"/>
    </row>
    <row r="12" spans="1:9" ht="14.5" customHeight="1" x14ac:dyDescent="0.3">
      <c r="C12" s="8" t="s">
        <v>233</v>
      </c>
      <c r="D12" s="277">
        <v>46.3328033839855</v>
      </c>
      <c r="E12" s="277">
        <v>48</v>
      </c>
      <c r="F12" s="277">
        <v>3686</v>
      </c>
      <c r="G12" s="24"/>
      <c r="H12" s="8"/>
      <c r="I12" s="8"/>
    </row>
    <row r="13" spans="1:9" x14ac:dyDescent="0.3">
      <c r="H13" s="8"/>
      <c r="I13" s="8"/>
    </row>
    <row r="14" spans="1:9" x14ac:dyDescent="0.3">
      <c r="C14" s="77" t="s">
        <v>239</v>
      </c>
      <c r="H14" s="8"/>
      <c r="I14" s="8"/>
    </row>
    <row r="15" spans="1:9" x14ac:dyDescent="0.3">
      <c r="C15" s="77" t="s">
        <v>236</v>
      </c>
      <c r="D15" s="8"/>
      <c r="E15" s="8"/>
      <c r="F15" s="8"/>
    </row>
    <row r="17" spans="2:3" x14ac:dyDescent="0.3">
      <c r="C17" s="9" t="s">
        <v>158</v>
      </c>
    </row>
    <row r="18" spans="2:3" x14ac:dyDescent="0.3">
      <c r="C18" s="167" t="s">
        <v>159</v>
      </c>
    </row>
    <row r="19" spans="2:3" x14ac:dyDescent="0.3">
      <c r="C19" s="9" t="s">
        <v>240</v>
      </c>
    </row>
    <row r="21" spans="2:3" ht="14.5" x14ac:dyDescent="0.35">
      <c r="B21"/>
    </row>
  </sheetData>
  <hyperlinks>
    <hyperlink ref="A1" location="Contents!A1" display="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R24"/>
  <sheetViews>
    <sheetView showGridLines="0" zoomScaleNormal="100" workbookViewId="0"/>
  </sheetViews>
  <sheetFormatPr defaultColWidth="10.81640625" defaultRowHeight="13" x14ac:dyDescent="0.3"/>
  <cols>
    <col min="1" max="2" width="10.81640625" style="9"/>
    <col min="3" max="3" width="32.453125" style="9" customWidth="1"/>
    <col min="4" max="17" width="14.81640625" style="9" customWidth="1"/>
    <col min="18" max="18" width="15" style="9" customWidth="1"/>
    <col min="19" max="16384" width="10.81640625" style="9"/>
  </cols>
  <sheetData>
    <row r="1" spans="1:18" x14ac:dyDescent="0.3">
      <c r="A1" s="49" t="s">
        <v>146</v>
      </c>
      <c r="B1" s="8"/>
      <c r="C1" s="8"/>
      <c r="D1" s="8"/>
      <c r="E1" s="8"/>
      <c r="F1" s="8"/>
      <c r="G1" s="8"/>
      <c r="H1" s="8"/>
      <c r="I1" s="8"/>
      <c r="J1" s="8"/>
      <c r="K1" s="8"/>
      <c r="L1" s="8"/>
      <c r="M1" s="8"/>
      <c r="N1" s="8"/>
      <c r="O1" s="8"/>
      <c r="P1" s="8"/>
      <c r="Q1" s="8"/>
    </row>
    <row r="2" spans="1:18" x14ac:dyDescent="0.3">
      <c r="A2" s="8"/>
      <c r="B2" s="10" t="s">
        <v>241</v>
      </c>
      <c r="C2" s="8"/>
      <c r="D2" s="8"/>
      <c r="E2" s="8"/>
      <c r="F2" s="8"/>
      <c r="G2" s="8"/>
      <c r="H2" s="8"/>
      <c r="I2" s="8"/>
      <c r="J2" s="8"/>
      <c r="K2" s="8"/>
      <c r="L2" s="8"/>
      <c r="M2" s="8"/>
      <c r="N2" s="8"/>
      <c r="O2" s="8"/>
      <c r="P2" s="8"/>
      <c r="Q2" s="8"/>
    </row>
    <row r="3" spans="1:18" x14ac:dyDescent="0.3">
      <c r="A3" s="8"/>
      <c r="B3" s="8" t="s">
        <v>148</v>
      </c>
      <c r="C3" s="8"/>
      <c r="D3" s="8"/>
      <c r="E3" s="8"/>
      <c r="F3" s="8"/>
      <c r="G3" s="8"/>
      <c r="H3" s="8"/>
      <c r="I3" s="8"/>
      <c r="J3" s="8"/>
      <c r="K3" s="8"/>
      <c r="L3" s="8"/>
      <c r="M3" s="8"/>
      <c r="N3" s="8"/>
      <c r="O3" s="8"/>
      <c r="P3" s="8"/>
      <c r="Q3" s="8"/>
    </row>
    <row r="4" spans="1:18" x14ac:dyDescent="0.3">
      <c r="A4" s="8"/>
      <c r="B4" s="8"/>
      <c r="C4" s="8"/>
      <c r="D4" s="419" t="s">
        <v>242</v>
      </c>
      <c r="E4" s="420"/>
      <c r="F4" s="420"/>
      <c r="G4" s="420"/>
      <c r="H4" s="420"/>
      <c r="I4" s="421"/>
      <c r="J4" s="410" t="s">
        <v>243</v>
      </c>
      <c r="K4" s="411"/>
      <c r="L4" s="411"/>
      <c r="M4" s="411"/>
      <c r="N4" s="411"/>
      <c r="O4" s="411"/>
      <c r="P4" s="412"/>
      <c r="Q4" s="29"/>
      <c r="R4" s="96"/>
    </row>
    <row r="5" spans="1:18" ht="26" x14ac:dyDescent="0.3">
      <c r="A5" s="8"/>
      <c r="B5" s="8"/>
      <c r="C5" s="62"/>
      <c r="D5" s="81" t="s">
        <v>244</v>
      </c>
      <c r="E5" s="79" t="s">
        <v>245</v>
      </c>
      <c r="F5" s="79" t="s">
        <v>246</v>
      </c>
      <c r="G5" s="79" t="s">
        <v>247</v>
      </c>
      <c r="H5" s="79" t="s">
        <v>248</v>
      </c>
      <c r="I5" s="79" t="s">
        <v>249</v>
      </c>
      <c r="J5" s="81" t="s">
        <v>250</v>
      </c>
      <c r="K5" s="79" t="s">
        <v>251</v>
      </c>
      <c r="L5" s="79" t="s">
        <v>252</v>
      </c>
      <c r="M5" s="79" t="s">
        <v>253</v>
      </c>
      <c r="N5" s="79" t="s">
        <v>254</v>
      </c>
      <c r="O5" s="79" t="s">
        <v>255</v>
      </c>
      <c r="P5" s="87" t="s">
        <v>256</v>
      </c>
      <c r="Q5" s="66" t="s">
        <v>257</v>
      </c>
      <c r="R5" s="81" t="s">
        <v>157</v>
      </c>
    </row>
    <row r="6" spans="1:18" ht="14.5" customHeight="1" x14ac:dyDescent="0.3">
      <c r="A6" s="8"/>
      <c r="B6" s="8"/>
      <c r="C6" s="8" t="s">
        <v>192</v>
      </c>
      <c r="D6" s="351" t="s">
        <v>258</v>
      </c>
      <c r="E6" s="65" t="s">
        <v>258</v>
      </c>
      <c r="F6" s="64">
        <v>5.4878479557552699E-2</v>
      </c>
      <c r="G6" s="64">
        <v>7.3605937820006004E-2</v>
      </c>
      <c r="H6" s="64">
        <v>0.73008638931233805</v>
      </c>
      <c r="I6" s="64">
        <v>0.139956641114901</v>
      </c>
      <c r="J6" s="122">
        <v>5.6431983605648203E-2</v>
      </c>
      <c r="K6" s="64">
        <v>4.4487983068835397E-2</v>
      </c>
      <c r="L6" s="64">
        <v>0.78823135541522604</v>
      </c>
      <c r="M6" s="65">
        <v>1.9805579019301699E-2</v>
      </c>
      <c r="N6" s="65">
        <v>3.8017797414375297E-2</v>
      </c>
      <c r="O6" s="64">
        <v>5.30253014766136E-2</v>
      </c>
      <c r="P6" s="346" t="s">
        <v>258</v>
      </c>
      <c r="Q6" s="51">
        <v>6.5884644736539801</v>
      </c>
      <c r="R6" s="277">
        <v>704</v>
      </c>
    </row>
    <row r="7" spans="1:18" ht="14.5" customHeight="1" x14ac:dyDescent="0.3">
      <c r="A7" s="8"/>
      <c r="B7" s="8"/>
      <c r="C7" s="8" t="s">
        <v>232</v>
      </c>
      <c r="D7" s="300" t="s">
        <v>258</v>
      </c>
      <c r="E7" s="65" t="s">
        <v>258</v>
      </c>
      <c r="F7" s="65" t="s">
        <v>258</v>
      </c>
      <c r="G7" s="65">
        <v>0.45215945883466202</v>
      </c>
      <c r="H7" s="65">
        <v>0.35838051259124198</v>
      </c>
      <c r="I7" s="65" t="s">
        <v>258</v>
      </c>
      <c r="J7" s="300" t="s">
        <v>258</v>
      </c>
      <c r="K7" s="65" t="s">
        <v>258</v>
      </c>
      <c r="L7" s="65">
        <v>0.53741710180554703</v>
      </c>
      <c r="M7" s="65" t="s">
        <v>258</v>
      </c>
      <c r="N7" s="65">
        <v>0.23189149134778</v>
      </c>
      <c r="O7" s="65" t="s">
        <v>258</v>
      </c>
      <c r="P7" s="346" t="s">
        <v>258</v>
      </c>
      <c r="Q7" s="51">
        <v>7.86462162421273</v>
      </c>
      <c r="R7" s="277">
        <v>47</v>
      </c>
    </row>
    <row r="8" spans="1:18" ht="14.5" customHeight="1" x14ac:dyDescent="0.3">
      <c r="A8" s="8"/>
      <c r="B8" s="8"/>
      <c r="C8" s="8" t="s">
        <v>151</v>
      </c>
      <c r="D8" s="300" t="s">
        <v>258</v>
      </c>
      <c r="E8" s="65" t="s">
        <v>258</v>
      </c>
      <c r="F8" s="64">
        <v>5.7226431868841299E-2</v>
      </c>
      <c r="G8" s="64">
        <v>8.7137524998578506E-2</v>
      </c>
      <c r="H8" s="64">
        <v>0.71679957464434096</v>
      </c>
      <c r="I8" s="64">
        <v>0.13741655341645001</v>
      </c>
      <c r="J8" s="124">
        <v>5.44147937938275E-2</v>
      </c>
      <c r="K8" s="64">
        <v>4.2897737600555902E-2</v>
      </c>
      <c r="L8" s="64">
        <v>0.77926587299347705</v>
      </c>
      <c r="M8" s="65">
        <v>2.5188414734064499E-2</v>
      </c>
      <c r="N8" s="64">
        <v>4.4947910715289897E-2</v>
      </c>
      <c r="O8" s="64">
        <v>5.3285270162785003E-2</v>
      </c>
      <c r="P8" s="346" t="s">
        <v>258</v>
      </c>
      <c r="Q8" s="51">
        <v>6.6346885386076497</v>
      </c>
      <c r="R8" s="277">
        <v>751</v>
      </c>
    </row>
    <row r="9" spans="1:18" ht="14.5" customHeight="1" x14ac:dyDescent="0.3">
      <c r="A9" s="8"/>
      <c r="B9" s="8"/>
      <c r="C9" s="8" t="s">
        <v>201</v>
      </c>
      <c r="D9" s="300" t="s">
        <v>258</v>
      </c>
      <c r="E9" s="64">
        <v>9.4560006237899202E-2</v>
      </c>
      <c r="F9" s="64">
        <v>0.462626037668182</v>
      </c>
      <c r="G9" s="64">
        <v>0.27867722668071099</v>
      </c>
      <c r="H9" s="64">
        <v>7.0595618881949804E-2</v>
      </c>
      <c r="I9" s="64">
        <v>8.7390612601481094E-2</v>
      </c>
      <c r="J9" s="300" t="s">
        <v>258</v>
      </c>
      <c r="K9" s="64">
        <v>2.8592697788769099E-2</v>
      </c>
      <c r="L9" s="64">
        <v>0.105236094282432</v>
      </c>
      <c r="M9" s="64">
        <v>5.5472455755735998E-2</v>
      </c>
      <c r="N9" s="64">
        <v>9.82254226355911E-2</v>
      </c>
      <c r="O9" s="64">
        <v>0.69631015339012903</v>
      </c>
      <c r="P9" s="346">
        <v>1.5384566442397199E-2</v>
      </c>
      <c r="Q9" s="51">
        <v>9.6504044392184696</v>
      </c>
      <c r="R9" s="277">
        <v>1153</v>
      </c>
    </row>
    <row r="10" spans="1:18" ht="14.5" customHeight="1" x14ac:dyDescent="0.3">
      <c r="A10" s="8"/>
      <c r="B10" s="8"/>
      <c r="C10" s="8" t="s">
        <v>205</v>
      </c>
      <c r="D10" s="300" t="s">
        <v>258</v>
      </c>
      <c r="E10" s="65" t="s">
        <v>258</v>
      </c>
      <c r="F10" s="64">
        <v>0.15060958765049801</v>
      </c>
      <c r="G10" s="64">
        <v>0.263115906187815</v>
      </c>
      <c r="H10" s="64">
        <v>0.26549731614466798</v>
      </c>
      <c r="I10" s="64">
        <v>0.31314796594129302</v>
      </c>
      <c r="J10" s="300" t="s">
        <v>258</v>
      </c>
      <c r="K10" s="64">
        <v>0.110971494046175</v>
      </c>
      <c r="L10" s="64">
        <v>0.49873909648088399</v>
      </c>
      <c r="M10" s="64">
        <v>8.6984594791518099E-2</v>
      </c>
      <c r="N10" s="64">
        <v>0.11760379538620799</v>
      </c>
      <c r="O10" s="64">
        <v>0.179562998389175</v>
      </c>
      <c r="P10" s="346" t="s">
        <v>258</v>
      </c>
      <c r="Q10" s="51">
        <v>7.40986070445578</v>
      </c>
      <c r="R10" s="277">
        <v>600</v>
      </c>
    </row>
    <row r="11" spans="1:18" ht="14.5" customHeight="1" x14ac:dyDescent="0.3">
      <c r="A11" s="8"/>
      <c r="B11" s="8"/>
      <c r="C11" s="8" t="s">
        <v>154</v>
      </c>
      <c r="D11" s="300">
        <v>5.6802654422068799E-3</v>
      </c>
      <c r="E11" s="64">
        <v>6.2908855602048203E-2</v>
      </c>
      <c r="F11" s="64">
        <v>0.34550853432274198</v>
      </c>
      <c r="G11" s="64">
        <v>0.28084173788844902</v>
      </c>
      <c r="H11" s="64">
        <v>0.13963031277447299</v>
      </c>
      <c r="I11" s="64">
        <v>0.16543029397008099</v>
      </c>
      <c r="J11" s="300" t="s">
        <v>258</v>
      </c>
      <c r="K11" s="64">
        <v>5.6046432396598601E-2</v>
      </c>
      <c r="L11" s="64">
        <v>0.24399373673674801</v>
      </c>
      <c r="M11" s="64">
        <v>6.7344380006245902E-2</v>
      </c>
      <c r="N11" s="64">
        <v>0.108020972666513</v>
      </c>
      <c r="O11" s="64">
        <v>0.51191343078958296</v>
      </c>
      <c r="P11" s="346">
        <v>1.0208808183530101E-2</v>
      </c>
      <c r="Q11" s="51">
        <v>8.8601764582617193</v>
      </c>
      <c r="R11" s="277">
        <v>1850</v>
      </c>
    </row>
    <row r="12" spans="1:18" ht="14.5" customHeight="1" x14ac:dyDescent="0.3">
      <c r="A12" s="8"/>
      <c r="B12" s="8"/>
      <c r="C12" s="8" t="s">
        <v>233</v>
      </c>
      <c r="D12" s="124">
        <v>2.7127024508632799E-2</v>
      </c>
      <c r="E12" s="64">
        <v>0.160139001563529</v>
      </c>
      <c r="F12" s="64">
        <v>0.40789268307701798</v>
      </c>
      <c r="G12" s="64">
        <v>0.31468272042926398</v>
      </c>
      <c r="H12" s="64">
        <v>4.0644984171829802E-2</v>
      </c>
      <c r="I12" s="64">
        <v>4.95135862497268E-2</v>
      </c>
      <c r="J12" s="300" t="s">
        <v>258</v>
      </c>
      <c r="K12" s="64">
        <v>1.4598027244197899E-2</v>
      </c>
      <c r="L12" s="64">
        <v>2.1545715251773699E-2</v>
      </c>
      <c r="M12" s="64">
        <v>0.115994757482574</v>
      </c>
      <c r="N12" s="64">
        <v>0.52897412780938802</v>
      </c>
      <c r="O12" s="64">
        <v>0.29058005069737602</v>
      </c>
      <c r="P12" s="255">
        <v>2.5160986918830501E-2</v>
      </c>
      <c r="Q12" s="51">
        <v>9.6154198231723491</v>
      </c>
      <c r="R12" s="277">
        <v>2101</v>
      </c>
    </row>
    <row r="13" spans="1:18" x14ac:dyDescent="0.3">
      <c r="A13" s="8"/>
      <c r="B13" s="8"/>
      <c r="C13" s="8"/>
      <c r="D13" s="29"/>
      <c r="E13" s="29"/>
      <c r="F13" s="29"/>
      <c r="G13" s="29"/>
      <c r="H13" s="29"/>
      <c r="I13" s="29"/>
      <c r="J13" s="29"/>
      <c r="K13" s="29"/>
      <c r="L13" s="29"/>
      <c r="M13" s="29"/>
      <c r="N13" s="29"/>
      <c r="O13" s="29"/>
      <c r="P13" s="29"/>
      <c r="Q13" s="29"/>
      <c r="R13" s="29"/>
    </row>
    <row r="14" spans="1:18" x14ac:dyDescent="0.3">
      <c r="A14" s="8"/>
      <c r="B14" s="8"/>
      <c r="D14" s="29"/>
      <c r="E14" s="29"/>
      <c r="F14" s="29"/>
      <c r="G14" s="29"/>
      <c r="H14" s="29"/>
      <c r="I14" s="29"/>
      <c r="J14" s="29"/>
      <c r="K14" s="29"/>
      <c r="L14" s="29"/>
      <c r="M14" s="29"/>
      <c r="N14" s="29"/>
      <c r="O14" s="29"/>
      <c r="P14" s="29"/>
      <c r="Q14" s="29"/>
      <c r="R14" s="29"/>
    </row>
    <row r="15" spans="1:18" ht="14.5" customHeight="1" x14ac:dyDescent="0.3">
      <c r="C15" s="266" t="s">
        <v>259</v>
      </c>
    </row>
    <row r="16" spans="1:18" x14ac:dyDescent="0.3">
      <c r="C16" s="4" t="s">
        <v>260</v>
      </c>
      <c r="D16" s="8"/>
      <c r="Q16" s="225"/>
    </row>
    <row r="17" spans="2:17" x14ac:dyDescent="0.3">
      <c r="C17" s="4"/>
      <c r="D17" s="8"/>
      <c r="Q17" s="225"/>
    </row>
    <row r="18" spans="2:17" x14ac:dyDescent="0.3">
      <c r="C18" s="9" t="s">
        <v>158</v>
      </c>
    </row>
    <row r="19" spans="2:17" x14ac:dyDescent="0.3">
      <c r="C19" s="167" t="s">
        <v>159</v>
      </c>
    </row>
    <row r="20" spans="2:17" x14ac:dyDescent="0.3">
      <c r="C20" s="9" t="s">
        <v>261</v>
      </c>
      <c r="Q20" s="252"/>
    </row>
    <row r="21" spans="2:17" x14ac:dyDescent="0.3">
      <c r="C21" s="9" t="s">
        <v>262</v>
      </c>
      <c r="D21" s="8"/>
      <c r="Q21" s="252"/>
    </row>
    <row r="22" spans="2:17" x14ac:dyDescent="0.3">
      <c r="Q22" s="252"/>
    </row>
    <row r="24" spans="2:17" ht="14.5" x14ac:dyDescent="0.35">
      <c r="B24"/>
    </row>
  </sheetData>
  <mergeCells count="2">
    <mergeCell ref="J4:P4"/>
    <mergeCell ref="D4:I4"/>
  </mergeCells>
  <hyperlinks>
    <hyperlink ref="A1" location="Contents!A1" display="Contents" xr:uid="{34B1B5C8-CE62-442E-B098-A1136839ED2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P87"/>
  <sheetViews>
    <sheetView showGridLines="0" zoomScaleNormal="100" workbookViewId="0"/>
  </sheetViews>
  <sheetFormatPr defaultColWidth="10.81640625" defaultRowHeight="14.5" x14ac:dyDescent="0.35"/>
  <cols>
    <col min="3" max="3" width="24.54296875" customWidth="1"/>
    <col min="4" max="4" width="15.7265625" bestFit="1" customWidth="1"/>
    <col min="5" max="8" width="14" customWidth="1"/>
    <col min="9" max="9" width="15.1796875" customWidth="1"/>
    <col min="10" max="10" width="10.81640625" bestFit="1" customWidth="1"/>
  </cols>
  <sheetData>
    <row r="1" spans="1:16" x14ac:dyDescent="0.35">
      <c r="A1" s="49" t="s">
        <v>146</v>
      </c>
      <c r="B1" s="8"/>
      <c r="C1" s="8"/>
      <c r="E1" s="8"/>
      <c r="F1" s="8"/>
      <c r="G1" s="8"/>
      <c r="H1" s="8"/>
      <c r="I1" s="8"/>
    </row>
    <row r="2" spans="1:16" x14ac:dyDescent="0.35">
      <c r="A2" s="8"/>
      <c r="B2" s="10" t="s">
        <v>263</v>
      </c>
      <c r="C2" s="8"/>
      <c r="E2" s="8"/>
      <c r="F2" s="8"/>
      <c r="G2" s="8"/>
      <c r="H2" s="8"/>
      <c r="I2" s="8"/>
    </row>
    <row r="3" spans="1:16" x14ac:dyDescent="0.35">
      <c r="A3" s="8"/>
      <c r="B3" s="8" t="s">
        <v>148</v>
      </c>
      <c r="C3" s="8"/>
      <c r="E3" s="8"/>
      <c r="F3" s="8"/>
      <c r="G3" s="8"/>
      <c r="H3" s="8"/>
      <c r="I3" s="8"/>
    </row>
    <row r="5" spans="1:16" ht="38.25" customHeight="1" x14ac:dyDescent="0.35">
      <c r="A5" s="8"/>
      <c r="B5" s="8"/>
      <c r="C5" s="8"/>
      <c r="E5" s="417" t="s">
        <v>264</v>
      </c>
      <c r="F5" s="422"/>
      <c r="G5" s="422"/>
      <c r="H5" s="422"/>
      <c r="I5" s="422"/>
    </row>
    <row r="6" spans="1:16" ht="39" customHeight="1" x14ac:dyDescent="0.35">
      <c r="A6" s="8"/>
      <c r="B6" s="8"/>
      <c r="C6" s="79"/>
      <c r="D6" s="87" t="s">
        <v>189</v>
      </c>
      <c r="E6" s="68" t="s">
        <v>192</v>
      </c>
      <c r="F6" s="70" t="s">
        <v>265</v>
      </c>
      <c r="G6" s="70" t="s">
        <v>151</v>
      </c>
      <c r="H6" s="146" t="s">
        <v>154</v>
      </c>
      <c r="I6" s="70" t="s">
        <v>155</v>
      </c>
    </row>
    <row r="7" spans="1:16" x14ac:dyDescent="0.35">
      <c r="A7" s="8"/>
      <c r="B7" s="8"/>
      <c r="C7" s="8" t="s">
        <v>170</v>
      </c>
      <c r="D7" s="29">
        <v>2022</v>
      </c>
      <c r="E7" s="73">
        <v>21610.664609670639</v>
      </c>
      <c r="F7" s="74">
        <v>2481.5213813781738</v>
      </c>
      <c r="G7" s="74">
        <v>24092.185991048813</v>
      </c>
      <c r="H7" s="158">
        <v>91172.243207216263</v>
      </c>
      <c r="I7" s="73">
        <v>13174.631718635559</v>
      </c>
      <c r="J7" s="8"/>
    </row>
    <row r="8" spans="1:16" x14ac:dyDescent="0.35">
      <c r="A8" s="8"/>
      <c r="B8" s="8"/>
      <c r="C8" s="8" t="s">
        <v>171</v>
      </c>
      <c r="D8" s="29">
        <v>2022</v>
      </c>
      <c r="E8" s="75">
        <v>26421.083820819855</v>
      </c>
      <c r="F8" s="76">
        <v>3872.5959577560425</v>
      </c>
      <c r="G8" s="76">
        <v>30293.679778575897</v>
      </c>
      <c r="H8" s="84">
        <v>113119.77958369255</v>
      </c>
      <c r="I8" s="75">
        <v>22208.038866996765</v>
      </c>
      <c r="J8" s="8"/>
    </row>
    <row r="9" spans="1:16" x14ac:dyDescent="0.35">
      <c r="A9" s="8"/>
      <c r="B9" s="8"/>
      <c r="C9" s="8" t="s">
        <v>172</v>
      </c>
      <c r="D9" s="29">
        <v>2022</v>
      </c>
      <c r="E9" s="75">
        <v>57835.580688714981</v>
      </c>
      <c r="F9" s="76">
        <v>7172.5266623497009</v>
      </c>
      <c r="G9" s="76">
        <v>65008.107351064682</v>
      </c>
      <c r="H9" s="84">
        <v>179888.65677165985</v>
      </c>
      <c r="I9" s="75">
        <v>26234.238079071045</v>
      </c>
      <c r="J9" s="8"/>
    </row>
    <row r="10" spans="1:16" x14ac:dyDescent="0.35">
      <c r="A10" s="8"/>
      <c r="B10" s="8"/>
      <c r="C10" s="8" t="s">
        <v>173</v>
      </c>
      <c r="D10" s="29">
        <v>2022</v>
      </c>
      <c r="E10" s="75">
        <v>21003.718110799789</v>
      </c>
      <c r="F10" s="76">
        <v>2545.1068925857544</v>
      </c>
      <c r="G10" s="76">
        <v>23548.825003385544</v>
      </c>
      <c r="H10" s="84">
        <v>33942.016418218613</v>
      </c>
      <c r="I10" s="75">
        <v>8191.3716564178467</v>
      </c>
      <c r="J10" s="8"/>
    </row>
    <row r="11" spans="1:16" x14ac:dyDescent="0.35">
      <c r="A11" s="8"/>
      <c r="B11" s="8"/>
      <c r="C11" s="8" t="s">
        <v>174</v>
      </c>
      <c r="D11" s="29">
        <v>2022</v>
      </c>
      <c r="E11" s="75">
        <v>45971.049931049347</v>
      </c>
      <c r="F11" s="76">
        <v>5038.139621257782</v>
      </c>
      <c r="G11" s="76">
        <v>51009.189552307129</v>
      </c>
      <c r="H11" s="84">
        <v>150757.82134056091</v>
      </c>
      <c r="I11" s="75">
        <v>20198.92752456665</v>
      </c>
      <c r="J11" s="8"/>
    </row>
    <row r="12" spans="1:16" x14ac:dyDescent="0.35">
      <c r="A12" s="8"/>
      <c r="B12" s="8"/>
      <c r="C12" s="8" t="s">
        <v>175</v>
      </c>
      <c r="D12" s="29">
        <v>2022</v>
      </c>
      <c r="E12" s="75">
        <v>31757.560352325439</v>
      </c>
      <c r="F12" s="76">
        <v>3627.25719165802</v>
      </c>
      <c r="G12" s="76">
        <v>35384.817543983459</v>
      </c>
      <c r="H12" s="84">
        <v>189642.5958070755</v>
      </c>
      <c r="I12" s="75">
        <v>33121.366713523865</v>
      </c>
      <c r="J12" s="8"/>
    </row>
    <row r="13" spans="1:16" x14ac:dyDescent="0.35">
      <c r="A13" s="8"/>
      <c r="B13" s="8"/>
      <c r="C13" s="8" t="s">
        <v>176</v>
      </c>
      <c r="D13" s="29">
        <v>2022</v>
      </c>
      <c r="E13" s="75">
        <v>17511.409511327744</v>
      </c>
      <c r="F13" s="45" t="s">
        <v>258</v>
      </c>
      <c r="G13" s="76">
        <v>18639.172085523605</v>
      </c>
      <c r="H13" s="84">
        <v>93552.572187423706</v>
      </c>
      <c r="I13" s="75">
        <v>16589.82005405426</v>
      </c>
      <c r="J13" s="8"/>
    </row>
    <row r="14" spans="1:16" x14ac:dyDescent="0.35">
      <c r="A14" s="8"/>
      <c r="B14" s="8"/>
      <c r="C14" s="8" t="s">
        <v>177</v>
      </c>
      <c r="D14" s="29">
        <v>2022</v>
      </c>
      <c r="E14" s="75">
        <v>35936.5616710186</v>
      </c>
      <c r="F14" s="76">
        <v>6746.1917958259583</v>
      </c>
      <c r="G14" s="76">
        <v>42682.753466844559</v>
      </c>
      <c r="H14" s="84">
        <v>103013.07314395905</v>
      </c>
      <c r="I14" s="75">
        <v>13371.687429428101</v>
      </c>
      <c r="J14" s="8"/>
    </row>
    <row r="15" spans="1:16" x14ac:dyDescent="0.35">
      <c r="A15" s="8"/>
      <c r="B15" s="8"/>
      <c r="C15" s="8" t="s">
        <v>178</v>
      </c>
      <c r="D15" s="29">
        <v>2022</v>
      </c>
      <c r="E15" s="75">
        <v>34208.697739124298</v>
      </c>
      <c r="F15" s="76">
        <v>3001.6812515258789</v>
      </c>
      <c r="G15" s="76">
        <v>37210.378990650177</v>
      </c>
      <c r="H15" s="84">
        <v>89401.070708036423</v>
      </c>
      <c r="I15" s="75">
        <v>17560.960121154785</v>
      </c>
      <c r="J15" s="8"/>
    </row>
    <row r="16" spans="1:16" ht="14.5" customHeight="1" x14ac:dyDescent="0.35">
      <c r="A16" s="8"/>
      <c r="B16" s="8"/>
      <c r="C16" s="99" t="s">
        <v>148</v>
      </c>
      <c r="D16" s="100">
        <v>2022</v>
      </c>
      <c r="E16" s="103">
        <v>292256.32643485069</v>
      </c>
      <c r="F16" s="104">
        <v>35612.783328533173</v>
      </c>
      <c r="G16" s="104">
        <v>327869.10976338387</v>
      </c>
      <c r="H16" s="339">
        <v>1044489.8291678429</v>
      </c>
      <c r="I16" s="103">
        <v>170651.04216384888</v>
      </c>
      <c r="J16" s="8"/>
      <c r="K16" s="23"/>
      <c r="L16" s="23"/>
      <c r="M16" s="23"/>
      <c r="N16" s="23"/>
      <c r="O16" s="23"/>
      <c r="P16" s="23"/>
    </row>
    <row r="17" spans="1:16" x14ac:dyDescent="0.35">
      <c r="A17" s="8"/>
      <c r="B17" s="8"/>
      <c r="C17" s="8" t="s">
        <v>170</v>
      </c>
      <c r="D17" s="50">
        <v>2023</v>
      </c>
      <c r="E17" s="75">
        <v>21429.03574633598</v>
      </c>
      <c r="F17" s="76">
        <v>2130.367273330688</v>
      </c>
      <c r="G17" s="76">
        <v>23559.403019666672</v>
      </c>
      <c r="H17" s="84">
        <v>86934.798855543137</v>
      </c>
      <c r="I17" s="75">
        <v>13309.17824304104</v>
      </c>
      <c r="J17" s="8"/>
    </row>
    <row r="18" spans="1:16" x14ac:dyDescent="0.35">
      <c r="A18" s="8"/>
      <c r="B18" s="8"/>
      <c r="C18" s="8" t="s">
        <v>171</v>
      </c>
      <c r="D18" s="50">
        <v>2023</v>
      </c>
      <c r="E18" s="75">
        <v>28176.00371599197</v>
      </c>
      <c r="F18" s="76">
        <v>4748.8638896942139</v>
      </c>
      <c r="G18" s="76">
        <v>32924.867605686188</v>
      </c>
      <c r="H18" s="84">
        <v>118324.15921974181</v>
      </c>
      <c r="I18" s="75">
        <v>20673.736851215359</v>
      </c>
      <c r="J18" s="8"/>
    </row>
    <row r="19" spans="1:16" x14ac:dyDescent="0.35">
      <c r="A19" s="8"/>
      <c r="B19" s="8"/>
      <c r="C19" s="8" t="s">
        <v>172</v>
      </c>
      <c r="D19" s="50">
        <v>2023</v>
      </c>
      <c r="E19" s="75">
        <v>63628.854025602341</v>
      </c>
      <c r="F19" s="76">
        <v>8082.171359539032</v>
      </c>
      <c r="G19" s="76">
        <v>71711.025385141373</v>
      </c>
      <c r="H19" s="84">
        <v>182519.92940139771</v>
      </c>
      <c r="I19" s="75">
        <v>28447.123617649078</v>
      </c>
      <c r="J19" s="8"/>
    </row>
    <row r="20" spans="1:16" ht="14.5" customHeight="1" x14ac:dyDescent="0.35">
      <c r="A20" s="8"/>
      <c r="B20" s="8"/>
      <c r="C20" s="8" t="s">
        <v>173</v>
      </c>
      <c r="D20" s="50">
        <v>2023</v>
      </c>
      <c r="E20" s="75">
        <v>21907.836851119999</v>
      </c>
      <c r="F20" s="76">
        <v>1791.0429224967961</v>
      </c>
      <c r="G20" s="76">
        <v>23698.879773616791</v>
      </c>
      <c r="H20" s="84">
        <v>34338.875575780869</v>
      </c>
      <c r="I20" s="75">
        <v>6832.1328430175781</v>
      </c>
      <c r="J20" s="8"/>
    </row>
    <row r="21" spans="1:16" x14ac:dyDescent="0.35">
      <c r="A21" s="8"/>
      <c r="B21" s="8"/>
      <c r="C21" s="8" t="s">
        <v>174</v>
      </c>
      <c r="D21" s="50">
        <v>2023</v>
      </c>
      <c r="E21" s="75">
        <v>48970.288860321038</v>
      </c>
      <c r="F21" s="76">
        <v>5980.2480669021606</v>
      </c>
      <c r="G21" s="76">
        <v>54950.536927223213</v>
      </c>
      <c r="H21" s="84">
        <v>149382.78673934939</v>
      </c>
      <c r="I21" s="75">
        <v>19213.523168802261</v>
      </c>
      <c r="J21" s="8"/>
    </row>
    <row r="22" spans="1:16" x14ac:dyDescent="0.35">
      <c r="A22" s="8"/>
      <c r="B22" s="8"/>
      <c r="C22" s="8" t="s">
        <v>175</v>
      </c>
      <c r="D22" s="50">
        <v>2023</v>
      </c>
      <c r="E22" s="75">
        <v>35387.352744817726</v>
      </c>
      <c r="F22" s="76">
        <v>3226.0044469833369</v>
      </c>
      <c r="G22" s="76">
        <v>38613.357191801071</v>
      </c>
      <c r="H22" s="84">
        <v>191649.8260862827</v>
      </c>
      <c r="I22" s="75">
        <v>32262.71760129929</v>
      </c>
      <c r="J22" s="8"/>
    </row>
    <row r="23" spans="1:16" x14ac:dyDescent="0.35">
      <c r="A23" s="8"/>
      <c r="B23" s="8"/>
      <c r="C23" s="8" t="s">
        <v>176</v>
      </c>
      <c r="D23" s="50">
        <v>2023</v>
      </c>
      <c r="E23" s="75">
        <v>20907.36955285072</v>
      </c>
      <c r="F23" s="76">
        <v>1868.551256656647</v>
      </c>
      <c r="G23" s="76">
        <v>22775.92080950737</v>
      </c>
      <c r="H23" s="84">
        <v>95065.198083639145</v>
      </c>
      <c r="I23" s="75">
        <v>15140.3710808754</v>
      </c>
      <c r="J23" s="8"/>
    </row>
    <row r="24" spans="1:16" x14ac:dyDescent="0.35">
      <c r="A24" s="8"/>
      <c r="B24" s="8"/>
      <c r="C24" s="8" t="s">
        <v>177</v>
      </c>
      <c r="D24" s="50">
        <v>2023</v>
      </c>
      <c r="E24" s="75">
        <v>37784.966193199158</v>
      </c>
      <c r="F24" s="76">
        <v>4365.588306427002</v>
      </c>
      <c r="G24" s="76">
        <v>42150.55449962616</v>
      </c>
      <c r="H24" s="84">
        <v>100614.5938255787</v>
      </c>
      <c r="I24" s="75">
        <v>12151.70070838928</v>
      </c>
      <c r="J24" s="8"/>
    </row>
    <row r="25" spans="1:16" ht="14.5" customHeight="1" x14ac:dyDescent="0.35">
      <c r="A25" s="8"/>
      <c r="B25" s="8"/>
      <c r="C25" s="8" t="s">
        <v>178</v>
      </c>
      <c r="D25" s="50">
        <v>2023</v>
      </c>
      <c r="E25" s="75">
        <v>36752.722956895828</v>
      </c>
      <c r="F25" s="76">
        <v>2506.448020935059</v>
      </c>
      <c r="G25" s="76">
        <v>39259.170977830887</v>
      </c>
      <c r="H25" s="84">
        <v>84766.83531498909</v>
      </c>
      <c r="I25" s="75">
        <v>16826.085013151169</v>
      </c>
      <c r="J25" s="8"/>
    </row>
    <row r="26" spans="1:16" ht="14.5" customHeight="1" x14ac:dyDescent="0.35">
      <c r="A26" s="8"/>
      <c r="B26" s="8"/>
      <c r="C26" s="99" t="s">
        <v>148</v>
      </c>
      <c r="D26" s="100">
        <v>2023</v>
      </c>
      <c r="E26" s="103">
        <v>314944.43064713478</v>
      </c>
      <c r="F26" s="104">
        <v>34699.285542964943</v>
      </c>
      <c r="G26" s="104">
        <v>349643.71619010001</v>
      </c>
      <c r="H26" s="339">
        <v>1043597.003102303</v>
      </c>
      <c r="I26" s="103">
        <v>164856.56912744051</v>
      </c>
      <c r="J26" s="8"/>
      <c r="M26" s="23"/>
      <c r="N26" s="23"/>
      <c r="O26" s="23"/>
      <c r="P26" s="23"/>
    </row>
    <row r="27" spans="1:16" ht="14.5" customHeight="1" x14ac:dyDescent="0.35">
      <c r="A27" s="8"/>
      <c r="B27" s="8"/>
      <c r="C27" s="8" t="s">
        <v>170</v>
      </c>
      <c r="D27" s="29" t="s">
        <v>203</v>
      </c>
      <c r="E27" s="75">
        <v>22665.5527920723</v>
      </c>
      <c r="F27" s="76">
        <v>1933.067465782166</v>
      </c>
      <c r="G27" s="76">
        <v>24598.620257854462</v>
      </c>
      <c r="H27" s="158">
        <v>94731.483121156693</v>
      </c>
      <c r="I27" s="73">
        <v>10685.765563011169</v>
      </c>
      <c r="J27" s="8"/>
      <c r="M27" s="23"/>
      <c r="N27" s="23"/>
      <c r="O27" s="23"/>
      <c r="P27" s="23"/>
    </row>
    <row r="28" spans="1:16" ht="14.5" customHeight="1" x14ac:dyDescent="0.35">
      <c r="A28" s="8"/>
      <c r="B28" s="8"/>
      <c r="C28" s="8" t="s">
        <v>171</v>
      </c>
      <c r="D28" s="50" t="s">
        <v>203</v>
      </c>
      <c r="E28" s="75">
        <v>26842.83243560791</v>
      </c>
      <c r="F28" s="76">
        <v>4810.6828107833862</v>
      </c>
      <c r="G28" s="76">
        <v>31653.5152463913</v>
      </c>
      <c r="H28" s="84">
        <v>127856.49175786971</v>
      </c>
      <c r="I28" s="75">
        <v>19552.226887702938</v>
      </c>
      <c r="J28" s="8"/>
      <c r="M28" s="23"/>
      <c r="N28" s="23"/>
      <c r="O28" s="23"/>
      <c r="P28" s="23"/>
    </row>
    <row r="29" spans="1:16" ht="14.5" customHeight="1" x14ac:dyDescent="0.35">
      <c r="A29" s="8"/>
      <c r="B29" s="8"/>
      <c r="C29" s="8" t="s">
        <v>172</v>
      </c>
      <c r="D29" s="50" t="s">
        <v>203</v>
      </c>
      <c r="E29" s="75">
        <v>62275.07626247406</v>
      </c>
      <c r="F29" s="76">
        <v>6942.978232383728</v>
      </c>
      <c r="G29" s="76">
        <v>69218.054494857788</v>
      </c>
      <c r="H29" s="84">
        <v>194497.57358789441</v>
      </c>
      <c r="I29" s="75">
        <v>25688.473172664639</v>
      </c>
      <c r="J29" s="8"/>
      <c r="M29" s="23"/>
      <c r="N29" s="23"/>
      <c r="O29" s="23"/>
      <c r="P29" s="23"/>
    </row>
    <row r="30" spans="1:16" ht="14.5" customHeight="1" x14ac:dyDescent="0.35">
      <c r="A30" s="8"/>
      <c r="B30" s="8"/>
      <c r="C30" s="8" t="s">
        <v>173</v>
      </c>
      <c r="D30" s="50" t="s">
        <v>203</v>
      </c>
      <c r="E30" s="75">
        <v>22980.274358272549</v>
      </c>
      <c r="F30" s="76">
        <v>3086.2659273147578</v>
      </c>
      <c r="G30" s="76">
        <v>26066.540285587311</v>
      </c>
      <c r="H30" s="84">
        <v>38165.843130111687</v>
      </c>
      <c r="I30" s="75">
        <v>5687.2795362472534</v>
      </c>
      <c r="J30" s="8"/>
      <c r="M30" s="23"/>
      <c r="N30" s="23"/>
      <c r="O30" s="23"/>
      <c r="P30" s="23"/>
    </row>
    <row r="31" spans="1:16" ht="14.5" customHeight="1" x14ac:dyDescent="0.35">
      <c r="A31" s="8"/>
      <c r="B31" s="8"/>
      <c r="C31" s="8" t="s">
        <v>174</v>
      </c>
      <c r="D31" s="50" t="s">
        <v>203</v>
      </c>
      <c r="E31" s="75">
        <v>52182.447244644172</v>
      </c>
      <c r="F31" s="76">
        <v>5598.3671796321869</v>
      </c>
      <c r="G31" s="76">
        <v>57780.814424276352</v>
      </c>
      <c r="H31" s="84">
        <v>149733.12355518341</v>
      </c>
      <c r="I31" s="75">
        <v>15029.005016326901</v>
      </c>
      <c r="J31" s="8"/>
      <c r="M31" s="23"/>
      <c r="N31" s="23"/>
      <c r="O31" s="23"/>
      <c r="P31" s="23"/>
    </row>
    <row r="32" spans="1:16" ht="14.5" customHeight="1" x14ac:dyDescent="0.35">
      <c r="A32" s="8"/>
      <c r="B32" s="8"/>
      <c r="C32" s="8" t="s">
        <v>175</v>
      </c>
      <c r="D32" s="50" t="s">
        <v>203</v>
      </c>
      <c r="E32" s="75">
        <v>33715.62385225296</v>
      </c>
      <c r="F32" s="76">
        <v>5288.5553812980652</v>
      </c>
      <c r="G32" s="76">
        <v>39004.179233551033</v>
      </c>
      <c r="H32" s="84">
        <v>200812.5363972187</v>
      </c>
      <c r="I32" s="75">
        <v>28024.80629444122</v>
      </c>
      <c r="J32" s="8"/>
      <c r="M32" s="23"/>
      <c r="N32" s="23"/>
      <c r="O32" s="23"/>
      <c r="P32" s="23"/>
    </row>
    <row r="33" spans="1:16" ht="14.5" customHeight="1" x14ac:dyDescent="0.35">
      <c r="A33" s="8"/>
      <c r="B33" s="8"/>
      <c r="C33" s="8" t="s">
        <v>176</v>
      </c>
      <c r="D33" s="50" t="s">
        <v>203</v>
      </c>
      <c r="E33" s="75">
        <v>21538.32274723053</v>
      </c>
      <c r="F33" s="76">
        <v>1356.901100158691</v>
      </c>
      <c r="G33" s="76">
        <v>22895.223847389221</v>
      </c>
      <c r="H33" s="84">
        <v>99390.691710948944</v>
      </c>
      <c r="I33" s="75">
        <v>12725.396166801451</v>
      </c>
      <c r="J33" s="8"/>
      <c r="M33" s="23"/>
      <c r="N33" s="23"/>
      <c r="O33" s="23"/>
      <c r="P33" s="23"/>
    </row>
    <row r="34" spans="1:16" ht="14.5" customHeight="1" x14ac:dyDescent="0.35">
      <c r="A34" s="8"/>
      <c r="B34" s="8"/>
      <c r="C34" s="8" t="s">
        <v>177</v>
      </c>
      <c r="D34" s="50" t="s">
        <v>203</v>
      </c>
      <c r="E34" s="75">
        <v>43060.806041240692</v>
      </c>
      <c r="F34" s="76">
        <v>5529.1117610931396</v>
      </c>
      <c r="G34" s="76">
        <v>48589.917802333832</v>
      </c>
      <c r="H34" s="84">
        <v>104937.74918723109</v>
      </c>
      <c r="I34" s="75">
        <v>11108.842823028561</v>
      </c>
      <c r="J34" s="8"/>
      <c r="M34" s="23"/>
      <c r="N34" s="23"/>
      <c r="O34" s="23"/>
      <c r="P34" s="23"/>
    </row>
    <row r="35" spans="1:16" ht="14.5" customHeight="1" x14ac:dyDescent="0.35">
      <c r="A35" s="8"/>
      <c r="B35" s="8"/>
      <c r="C35" s="8" t="s">
        <v>178</v>
      </c>
      <c r="D35" s="50" t="s">
        <v>203</v>
      </c>
      <c r="E35" s="75">
        <v>36730.095331668846</v>
      </c>
      <c r="F35" s="76">
        <v>2654.1178379058838</v>
      </c>
      <c r="G35" s="76">
        <v>39384.213169574738</v>
      </c>
      <c r="H35" s="84">
        <v>89945.167132854462</v>
      </c>
      <c r="I35" s="75">
        <v>14720.66321277618</v>
      </c>
      <c r="J35" s="8"/>
      <c r="M35" s="23"/>
      <c r="N35" s="23"/>
      <c r="O35" s="23"/>
      <c r="P35" s="23"/>
    </row>
    <row r="36" spans="1:16" ht="14.5" customHeight="1" x14ac:dyDescent="0.35">
      <c r="A36" s="8"/>
      <c r="B36" s="8"/>
      <c r="C36" s="99" t="s">
        <v>148</v>
      </c>
      <c r="D36" s="100" t="s">
        <v>203</v>
      </c>
      <c r="E36" s="103">
        <v>321991.03106546402</v>
      </c>
      <c r="F36" s="104">
        <v>37200.047696352012</v>
      </c>
      <c r="G36" s="104">
        <v>359191.07876181602</v>
      </c>
      <c r="H36" s="339">
        <v>1100070.6595804689</v>
      </c>
      <c r="I36" s="103">
        <v>143222.45867300031</v>
      </c>
      <c r="J36" s="8"/>
      <c r="M36" s="23"/>
      <c r="N36" s="23"/>
      <c r="O36" s="23"/>
      <c r="P36" s="23"/>
    </row>
    <row r="37" spans="1:16" ht="14.5" customHeight="1" x14ac:dyDescent="0.35">
      <c r="C37" s="8" t="s">
        <v>170</v>
      </c>
      <c r="D37" s="29" t="s">
        <v>204</v>
      </c>
      <c r="E37" s="275">
        <v>24336.649570000001</v>
      </c>
      <c r="F37" s="276">
        <v>1933.0674799999999</v>
      </c>
      <c r="G37" s="276">
        <v>26269.717049999999</v>
      </c>
      <c r="H37" s="340">
        <v>91627.867629999993</v>
      </c>
      <c r="I37" s="275">
        <v>11419.842720000001</v>
      </c>
      <c r="K37" s="23"/>
      <c r="L37" s="23"/>
      <c r="M37" s="23"/>
      <c r="N37" s="23"/>
      <c r="O37" s="23"/>
      <c r="P37" s="23"/>
    </row>
    <row r="38" spans="1:16" ht="14.5" customHeight="1" x14ac:dyDescent="0.35">
      <c r="C38" s="8" t="s">
        <v>171</v>
      </c>
      <c r="D38" s="29" t="s">
        <v>204</v>
      </c>
      <c r="E38" s="277">
        <v>28776.547839999999</v>
      </c>
      <c r="F38" s="51">
        <v>4810.6828800000003</v>
      </c>
      <c r="G38" s="51">
        <v>33587.23072</v>
      </c>
      <c r="H38" s="341">
        <v>124434.48152</v>
      </c>
      <c r="I38" s="277">
        <v>23068.035489999998</v>
      </c>
      <c r="K38" s="23"/>
      <c r="L38" s="23"/>
      <c r="M38" s="23"/>
      <c r="N38" s="23"/>
      <c r="O38" s="23"/>
      <c r="P38" s="23"/>
    </row>
    <row r="39" spans="1:16" ht="14.5" customHeight="1" x14ac:dyDescent="0.35">
      <c r="C39" s="8" t="s">
        <v>172</v>
      </c>
      <c r="D39" s="29" t="s">
        <v>204</v>
      </c>
      <c r="E39" s="277">
        <v>64308.010450000002</v>
      </c>
      <c r="F39" s="51">
        <v>7405.1453099999999</v>
      </c>
      <c r="G39" s="51">
        <v>71713.155759999994</v>
      </c>
      <c r="H39" s="341">
        <v>190140.61767000001</v>
      </c>
      <c r="I39" s="277">
        <v>26943.721290000001</v>
      </c>
      <c r="K39" s="23"/>
      <c r="L39" s="23"/>
      <c r="M39" s="23"/>
      <c r="N39" s="23"/>
      <c r="O39" s="23"/>
      <c r="P39" s="23"/>
    </row>
    <row r="40" spans="1:16" ht="14.5" customHeight="1" x14ac:dyDescent="0.35">
      <c r="C40" s="8" t="s">
        <v>173</v>
      </c>
      <c r="D40" s="29" t="s">
        <v>204</v>
      </c>
      <c r="E40" s="277">
        <v>24648.617170000001</v>
      </c>
      <c r="F40" s="51">
        <v>3391.9581400000002</v>
      </c>
      <c r="G40" s="51">
        <v>28040.57531</v>
      </c>
      <c r="H40" s="341">
        <v>37778.757519999999</v>
      </c>
      <c r="I40" s="277">
        <v>6424.7066599999998</v>
      </c>
      <c r="K40" s="23"/>
      <c r="L40" s="23"/>
      <c r="M40" s="23"/>
      <c r="N40" s="23"/>
      <c r="O40" s="23"/>
      <c r="P40" s="23"/>
    </row>
    <row r="41" spans="1:16" ht="14.5" customHeight="1" x14ac:dyDescent="0.35">
      <c r="C41" s="8" t="s">
        <v>174</v>
      </c>
      <c r="D41" s="29" t="s">
        <v>204</v>
      </c>
      <c r="E41" s="277">
        <v>53777.789019999997</v>
      </c>
      <c r="F41" s="51">
        <v>5598.36715</v>
      </c>
      <c r="G41" s="51">
        <v>59376.156170000002</v>
      </c>
      <c r="H41" s="341">
        <v>146675.67726</v>
      </c>
      <c r="I41" s="277">
        <v>16362.88307</v>
      </c>
      <c r="K41" s="23"/>
      <c r="L41" s="23"/>
      <c r="M41" s="23"/>
      <c r="N41" s="23"/>
      <c r="O41" s="23"/>
      <c r="P41" s="23"/>
    </row>
    <row r="42" spans="1:16" ht="14.5" customHeight="1" x14ac:dyDescent="0.35">
      <c r="C42" s="8" t="s">
        <v>175</v>
      </c>
      <c r="D42" s="29" t="s">
        <v>204</v>
      </c>
      <c r="E42" s="277">
        <v>35741.961049999998</v>
      </c>
      <c r="F42" s="51">
        <v>6017.2169599999997</v>
      </c>
      <c r="G42" s="51">
        <v>41759.178010000003</v>
      </c>
      <c r="H42" s="341">
        <v>194673.78412999999</v>
      </c>
      <c r="I42" s="277">
        <v>29588.975900000001</v>
      </c>
      <c r="K42" s="23"/>
      <c r="L42" s="23"/>
      <c r="M42" s="23"/>
      <c r="N42" s="23"/>
      <c r="O42" s="23"/>
      <c r="P42" s="23"/>
    </row>
    <row r="43" spans="1:16" ht="14.5" customHeight="1" x14ac:dyDescent="0.35">
      <c r="C43" s="8" t="s">
        <v>176</v>
      </c>
      <c r="D43" s="29" t="s">
        <v>204</v>
      </c>
      <c r="E43" s="277">
        <v>23580.045310000001</v>
      </c>
      <c r="F43" s="51">
        <v>1356.90112</v>
      </c>
      <c r="G43" s="51">
        <v>24936.94643</v>
      </c>
      <c r="H43" s="341">
        <v>97880.107879999996</v>
      </c>
      <c r="I43" s="277">
        <v>14350.39171</v>
      </c>
      <c r="K43" s="23"/>
      <c r="L43" s="23"/>
      <c r="M43" s="23"/>
      <c r="N43" s="23"/>
      <c r="O43" s="23"/>
      <c r="P43" s="23"/>
    </row>
    <row r="44" spans="1:16" ht="14.5" customHeight="1" x14ac:dyDescent="0.35">
      <c r="C44" s="8" t="s">
        <v>177</v>
      </c>
      <c r="D44" s="29" t="s">
        <v>204</v>
      </c>
      <c r="E44" s="277">
        <v>44255.170480000001</v>
      </c>
      <c r="F44" s="51">
        <v>5529.1116599999996</v>
      </c>
      <c r="G44" s="51">
        <v>49784.282140000003</v>
      </c>
      <c r="H44" s="341">
        <v>102139.55267</v>
      </c>
      <c r="I44" s="277">
        <v>11725.8164</v>
      </c>
      <c r="K44" s="23"/>
      <c r="L44" s="23"/>
      <c r="M44" s="23"/>
      <c r="N44" s="23"/>
      <c r="O44" s="23"/>
      <c r="P44" s="23"/>
    </row>
    <row r="45" spans="1:16" ht="14.5" customHeight="1" x14ac:dyDescent="0.35">
      <c r="C45" s="8" t="s">
        <v>178</v>
      </c>
      <c r="D45" s="29" t="s">
        <v>204</v>
      </c>
      <c r="E45" s="277">
        <v>38690.048649999997</v>
      </c>
      <c r="F45" s="51">
        <v>2654.1178799999998</v>
      </c>
      <c r="G45" s="51">
        <v>41344.166530000002</v>
      </c>
      <c r="H45" s="341">
        <v>86179.736040000003</v>
      </c>
      <c r="I45" s="277">
        <v>16727.199919999999</v>
      </c>
      <c r="K45" s="23"/>
      <c r="L45" s="23"/>
      <c r="M45" s="23"/>
      <c r="N45" s="23"/>
      <c r="O45" s="23"/>
      <c r="P45" s="23"/>
    </row>
    <row r="46" spans="1:16" ht="14.5" customHeight="1" x14ac:dyDescent="0.35">
      <c r="C46" s="99" t="s">
        <v>148</v>
      </c>
      <c r="D46" s="101" t="s">
        <v>204</v>
      </c>
      <c r="E46" s="275">
        <v>338114.83954000002</v>
      </c>
      <c r="F46" s="276">
        <v>38696.568579999999</v>
      </c>
      <c r="G46" s="276">
        <v>376811.40811999998</v>
      </c>
      <c r="H46" s="340">
        <v>1071530.58232</v>
      </c>
      <c r="I46" s="275">
        <v>156611.57316</v>
      </c>
      <c r="M46" s="23"/>
      <c r="N46" s="23"/>
      <c r="O46" s="23"/>
      <c r="P46" s="23"/>
    </row>
    <row r="47" spans="1:16" x14ac:dyDescent="0.35">
      <c r="C47" s="8" t="s">
        <v>170</v>
      </c>
      <c r="D47" s="29">
        <v>2025</v>
      </c>
      <c r="E47" s="275">
        <v>23151.721249999999</v>
      </c>
      <c r="F47" s="276">
        <v>2982.7862399999999</v>
      </c>
      <c r="G47" s="276">
        <v>26134.50749</v>
      </c>
      <c r="H47" s="340">
        <v>93025.854380000004</v>
      </c>
      <c r="I47" s="275">
        <v>11911.616459999999</v>
      </c>
      <c r="J47" s="250"/>
      <c r="K47" s="250"/>
      <c r="L47" s="250"/>
      <c r="M47" s="250"/>
      <c r="N47" s="250"/>
    </row>
    <row r="48" spans="1:16" x14ac:dyDescent="0.35">
      <c r="C48" s="8" t="s">
        <v>171</v>
      </c>
      <c r="D48" s="29">
        <v>2025</v>
      </c>
      <c r="E48" s="277">
        <v>29019.01339</v>
      </c>
      <c r="F48" s="51">
        <v>2672.9322299999999</v>
      </c>
      <c r="G48" s="51">
        <v>31691.945619999999</v>
      </c>
      <c r="H48" s="341">
        <v>129895.78423</v>
      </c>
      <c r="I48" s="277">
        <v>19876.149089999999</v>
      </c>
      <c r="J48" s="250"/>
      <c r="K48" s="250"/>
      <c r="L48" s="250"/>
      <c r="M48" s="250"/>
      <c r="N48" s="250"/>
    </row>
    <row r="49" spans="3:16" x14ac:dyDescent="0.35">
      <c r="C49" s="8" t="s">
        <v>172</v>
      </c>
      <c r="D49" s="29">
        <v>2025</v>
      </c>
      <c r="E49" s="277">
        <v>61811.92252</v>
      </c>
      <c r="F49" s="51">
        <v>7233.7992000000004</v>
      </c>
      <c r="G49" s="51">
        <v>69045.721720000001</v>
      </c>
      <c r="H49" s="341">
        <v>196116.91759</v>
      </c>
      <c r="I49" s="277">
        <v>24003.041440000001</v>
      </c>
      <c r="J49" s="250"/>
      <c r="K49" s="250"/>
      <c r="L49" s="250"/>
      <c r="M49" s="250"/>
      <c r="N49" s="250"/>
    </row>
    <row r="50" spans="3:16" x14ac:dyDescent="0.35">
      <c r="C50" s="8" t="s">
        <v>173</v>
      </c>
      <c r="D50" s="29">
        <v>2025</v>
      </c>
      <c r="E50" s="277">
        <v>27975.370279999999</v>
      </c>
      <c r="F50" s="51">
        <v>2634.20424</v>
      </c>
      <c r="G50" s="51">
        <v>30609.574519999998</v>
      </c>
      <c r="H50" s="341">
        <v>38332.107150000003</v>
      </c>
      <c r="I50" s="277">
        <v>5799.3996699999998</v>
      </c>
      <c r="J50" s="250"/>
      <c r="K50" s="250"/>
      <c r="L50" s="250"/>
      <c r="M50" s="250"/>
      <c r="N50" s="250"/>
    </row>
    <row r="51" spans="3:16" x14ac:dyDescent="0.35">
      <c r="C51" s="8" t="s">
        <v>174</v>
      </c>
      <c r="D51" s="29">
        <v>2025</v>
      </c>
      <c r="E51" s="277">
        <v>50254.842689999998</v>
      </c>
      <c r="F51" s="51">
        <v>6262.5401899999997</v>
      </c>
      <c r="G51" s="51">
        <v>56517.382879999997</v>
      </c>
      <c r="H51" s="341">
        <v>152950.40656</v>
      </c>
      <c r="I51" s="277">
        <v>15803.92268</v>
      </c>
      <c r="J51" s="250"/>
      <c r="K51" s="250"/>
      <c r="L51" s="250"/>
      <c r="M51" s="250"/>
      <c r="N51" s="250"/>
    </row>
    <row r="52" spans="3:16" x14ac:dyDescent="0.35">
      <c r="C52" s="8" t="s">
        <v>175</v>
      </c>
      <c r="D52" s="29">
        <v>2025</v>
      </c>
      <c r="E52" s="277">
        <v>38520.030010000002</v>
      </c>
      <c r="F52" s="51">
        <v>4535.1509999999998</v>
      </c>
      <c r="G52" s="51">
        <v>43055.18101</v>
      </c>
      <c r="H52" s="341">
        <v>205935.75675</v>
      </c>
      <c r="I52" s="277">
        <v>28192.684809999999</v>
      </c>
      <c r="J52" s="250"/>
      <c r="K52" s="250"/>
      <c r="L52" s="250"/>
      <c r="M52" s="250"/>
      <c r="N52" s="250"/>
    </row>
    <row r="53" spans="3:16" x14ac:dyDescent="0.35">
      <c r="C53" s="8" t="s">
        <v>176</v>
      </c>
      <c r="D53" s="29">
        <v>2025</v>
      </c>
      <c r="E53" s="277">
        <v>23377.394319999999</v>
      </c>
      <c r="F53" s="51">
        <v>2556.393</v>
      </c>
      <c r="G53" s="51">
        <v>25933.787319999999</v>
      </c>
      <c r="H53" s="341">
        <v>96222.324680000005</v>
      </c>
      <c r="I53" s="277">
        <v>13593.5309</v>
      </c>
      <c r="J53" s="250"/>
      <c r="K53" s="250"/>
      <c r="L53" s="250"/>
      <c r="M53" s="250"/>
      <c r="N53" s="250"/>
    </row>
    <row r="54" spans="3:16" x14ac:dyDescent="0.35">
      <c r="C54" s="8" t="s">
        <v>177</v>
      </c>
      <c r="D54" s="29">
        <v>2025</v>
      </c>
      <c r="E54" s="277">
        <v>41233.809110000002</v>
      </c>
      <c r="F54" s="51">
        <v>5581.5414600000004</v>
      </c>
      <c r="G54" s="51">
        <v>46815.350570000002</v>
      </c>
      <c r="H54" s="341">
        <v>103228.68574</v>
      </c>
      <c r="I54" s="277">
        <v>11116.0023</v>
      </c>
      <c r="J54" s="250"/>
      <c r="K54" s="250"/>
      <c r="L54" s="250"/>
      <c r="M54" s="250"/>
      <c r="N54" s="250"/>
    </row>
    <row r="55" spans="3:16" ht="14.5" customHeight="1" x14ac:dyDescent="0.35">
      <c r="C55" s="8" t="s">
        <v>178</v>
      </c>
      <c r="D55" s="29">
        <v>2025</v>
      </c>
      <c r="E55" s="277">
        <v>39988.585209999997</v>
      </c>
      <c r="F55" s="51">
        <v>2905.3758400000002</v>
      </c>
      <c r="G55" s="51">
        <v>42893.961049999998</v>
      </c>
      <c r="H55" s="341">
        <v>86696.412200000006</v>
      </c>
      <c r="I55" s="277">
        <v>15353.776970000001</v>
      </c>
      <c r="J55" s="250"/>
      <c r="K55" s="250"/>
      <c r="L55" s="250"/>
      <c r="M55" s="250"/>
      <c r="N55" s="250"/>
    </row>
    <row r="56" spans="3:16" ht="14.5" customHeight="1" x14ac:dyDescent="0.35">
      <c r="C56" s="99" t="s">
        <v>148</v>
      </c>
      <c r="D56" s="101">
        <v>2025</v>
      </c>
      <c r="E56" s="278">
        <v>335332.68878000003</v>
      </c>
      <c r="F56" s="279">
        <v>37364.723400000003</v>
      </c>
      <c r="G56" s="279">
        <v>372697.41217999998</v>
      </c>
      <c r="H56" s="342">
        <v>1102404.2492800001</v>
      </c>
      <c r="I56" s="278">
        <v>145650.12432</v>
      </c>
      <c r="J56" s="250"/>
      <c r="M56" s="23"/>
      <c r="N56" s="23"/>
      <c r="O56" s="23"/>
      <c r="P56" s="23"/>
    </row>
    <row r="57" spans="3:16" x14ac:dyDescent="0.35">
      <c r="C57" s="8" t="s">
        <v>157</v>
      </c>
      <c r="D57" s="50">
        <v>2022</v>
      </c>
      <c r="E57" s="277">
        <v>2652</v>
      </c>
      <c r="F57" s="51">
        <v>169</v>
      </c>
      <c r="G57" s="51">
        <v>2821</v>
      </c>
      <c r="H57" s="341">
        <v>7544</v>
      </c>
      <c r="I57" s="277">
        <v>1368</v>
      </c>
      <c r="J57" s="241"/>
    </row>
    <row r="58" spans="3:16" ht="14.5" customHeight="1" x14ac:dyDescent="0.35">
      <c r="C58" s="8" t="s">
        <v>157</v>
      </c>
      <c r="D58" s="50">
        <v>2023</v>
      </c>
      <c r="E58" s="277">
        <v>2470</v>
      </c>
      <c r="F58" s="51">
        <v>135</v>
      </c>
      <c r="G58" s="51">
        <v>2605</v>
      </c>
      <c r="H58" s="341">
        <v>6735</v>
      </c>
      <c r="I58" s="277">
        <v>5047</v>
      </c>
      <c r="K58" s="8"/>
      <c r="L58" s="8"/>
      <c r="M58" s="8"/>
      <c r="N58" s="8"/>
      <c r="O58" s="8"/>
      <c r="P58" s="8"/>
    </row>
    <row r="59" spans="3:16" ht="14.5" customHeight="1" x14ac:dyDescent="0.35">
      <c r="C59" s="8" t="s">
        <v>157</v>
      </c>
      <c r="D59" s="50">
        <v>2024</v>
      </c>
      <c r="E59" s="277">
        <v>1697</v>
      </c>
      <c r="F59" s="51">
        <v>89</v>
      </c>
      <c r="G59" s="51">
        <v>1786</v>
      </c>
      <c r="H59" s="341">
        <v>4840</v>
      </c>
      <c r="I59" s="277">
        <v>1275</v>
      </c>
      <c r="K59" s="8"/>
      <c r="L59" s="8"/>
      <c r="M59" s="8"/>
      <c r="N59" s="8"/>
      <c r="O59" s="8"/>
      <c r="P59" s="8"/>
    </row>
    <row r="60" spans="3:16" ht="14.5" customHeight="1" x14ac:dyDescent="0.35">
      <c r="C60" s="8" t="s">
        <v>157</v>
      </c>
      <c r="D60" s="29">
        <v>2025</v>
      </c>
      <c r="E60" s="277">
        <v>1332</v>
      </c>
      <c r="F60" s="51">
        <v>83</v>
      </c>
      <c r="G60" s="51">
        <v>1415</v>
      </c>
      <c r="H60" s="341">
        <v>3838</v>
      </c>
      <c r="I60" s="277">
        <v>3686</v>
      </c>
    </row>
    <row r="61" spans="3:16" x14ac:dyDescent="0.35">
      <c r="C61" s="8"/>
      <c r="E61" s="29"/>
      <c r="F61" s="29"/>
      <c r="G61" s="29"/>
      <c r="H61" s="29"/>
      <c r="I61" s="29"/>
    </row>
    <row r="62" spans="3:16" x14ac:dyDescent="0.35">
      <c r="C62" s="8" t="s">
        <v>266</v>
      </c>
    </row>
    <row r="63" spans="3:16" x14ac:dyDescent="0.35">
      <c r="C63" s="8" t="s">
        <v>267</v>
      </c>
    </row>
    <row r="64" spans="3:16" x14ac:dyDescent="0.35">
      <c r="C64" s="8" t="s">
        <v>268</v>
      </c>
    </row>
    <row r="65" spans="3:3" x14ac:dyDescent="0.35">
      <c r="C65" s="8" t="s">
        <v>269</v>
      </c>
    </row>
    <row r="67" spans="3:3" x14ac:dyDescent="0.35">
      <c r="C67" s="8" t="s">
        <v>236</v>
      </c>
    </row>
    <row r="69" spans="3:3" x14ac:dyDescent="0.35">
      <c r="C69" s="8" t="s">
        <v>158</v>
      </c>
    </row>
    <row r="70" spans="3:3" x14ac:dyDescent="0.35">
      <c r="C70" s="167" t="s">
        <v>159</v>
      </c>
    </row>
    <row r="71" spans="3:3" x14ac:dyDescent="0.35">
      <c r="C71" s="167" t="s">
        <v>270</v>
      </c>
    </row>
    <row r="72" spans="3:3" x14ac:dyDescent="0.35">
      <c r="C72" s="9" t="s">
        <v>271</v>
      </c>
    </row>
    <row r="73" spans="3:3" x14ac:dyDescent="0.35">
      <c r="C73" s="8" t="s">
        <v>272</v>
      </c>
    </row>
    <row r="74" spans="3:3" x14ac:dyDescent="0.35">
      <c r="C74" s="8" t="s">
        <v>273</v>
      </c>
    </row>
    <row r="75" spans="3:3" x14ac:dyDescent="0.35">
      <c r="C75" s="8" t="s">
        <v>274</v>
      </c>
    </row>
    <row r="76" spans="3:3" x14ac:dyDescent="0.35">
      <c r="C76" s="332" t="s">
        <v>275</v>
      </c>
    </row>
    <row r="77" spans="3:3" x14ac:dyDescent="0.35">
      <c r="C77" s="8" t="s">
        <v>276</v>
      </c>
    </row>
    <row r="78" spans="3:3" x14ac:dyDescent="0.35">
      <c r="C78" s="8" t="s">
        <v>277</v>
      </c>
    </row>
    <row r="79" spans="3:3" x14ac:dyDescent="0.35">
      <c r="C79" s="9"/>
    </row>
    <row r="80" spans="3:3" x14ac:dyDescent="0.35">
      <c r="C80" s="9"/>
    </row>
    <row r="81" spans="3:3" x14ac:dyDescent="0.35">
      <c r="C81" s="167"/>
    </row>
    <row r="82" spans="3:3" x14ac:dyDescent="0.35">
      <c r="C82" s="167"/>
    </row>
    <row r="83" spans="3:3" x14ac:dyDescent="0.35">
      <c r="C83" s="167"/>
    </row>
    <row r="84" spans="3:3" x14ac:dyDescent="0.35">
      <c r="C84" s="167"/>
    </row>
    <row r="85" spans="3:3" x14ac:dyDescent="0.35">
      <c r="C85" s="9"/>
    </row>
    <row r="86" spans="3:3" x14ac:dyDescent="0.35">
      <c r="C86" s="8"/>
    </row>
    <row r="87" spans="3:3" x14ac:dyDescent="0.35">
      <c r="C87" s="8" t="s">
        <v>278</v>
      </c>
    </row>
  </sheetData>
  <mergeCells count="1">
    <mergeCell ref="E5:I5"/>
  </mergeCells>
  <conditionalFormatting sqref="K16:P16 M26:P36 K37:P45 M46:P46 M56:P56">
    <cfRule type="cellIs" dxfId="57" priority="31" operator="equal">
      <formula>"Err"</formula>
    </cfRule>
    <cfRule type="cellIs" dxfId="56" priority="32" operator="equal">
      <formula>"OK"</formula>
    </cfRule>
  </conditionalFormatting>
  <hyperlinks>
    <hyperlink ref="A1" location="Contents!A1" display="Contents"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S46"/>
  <sheetViews>
    <sheetView showGridLines="0" workbookViewId="0"/>
  </sheetViews>
  <sheetFormatPr defaultColWidth="10.81640625" defaultRowHeight="14.5" x14ac:dyDescent="0.35"/>
  <cols>
    <col min="3" max="3" width="27.1796875" customWidth="1"/>
    <col min="9" max="9" width="11.81640625" customWidth="1"/>
    <col min="16" max="16" width="12.1796875" customWidth="1"/>
  </cols>
  <sheetData>
    <row r="1" spans="1:19" x14ac:dyDescent="0.35">
      <c r="A1" s="49" t="s">
        <v>146</v>
      </c>
      <c r="B1" s="8"/>
      <c r="C1" s="8"/>
      <c r="D1" s="8"/>
      <c r="E1" s="8"/>
      <c r="F1" s="8"/>
      <c r="G1" s="8"/>
      <c r="H1" s="8"/>
      <c r="I1" s="8"/>
      <c r="J1" s="8"/>
      <c r="K1" s="8"/>
      <c r="L1" s="8"/>
      <c r="M1" s="8"/>
      <c r="N1" s="8"/>
      <c r="O1" s="8"/>
      <c r="P1" s="8"/>
      <c r="Q1" s="8"/>
      <c r="R1" s="8"/>
      <c r="S1" s="8"/>
    </row>
    <row r="2" spans="1:19" x14ac:dyDescent="0.35">
      <c r="A2" s="8"/>
      <c r="B2" s="10" t="s">
        <v>279</v>
      </c>
      <c r="C2" s="8"/>
      <c r="D2" s="8"/>
      <c r="E2" s="8"/>
      <c r="F2" s="8"/>
      <c r="G2" s="8"/>
      <c r="H2" s="8"/>
      <c r="I2" s="8"/>
      <c r="J2" s="8"/>
      <c r="K2" s="8"/>
      <c r="L2" s="8"/>
      <c r="M2" s="8"/>
      <c r="N2" s="8"/>
      <c r="O2" s="8"/>
      <c r="P2" s="8"/>
      <c r="Q2" s="8"/>
      <c r="R2" s="8"/>
      <c r="S2" s="8"/>
    </row>
    <row r="3" spans="1:19" x14ac:dyDescent="0.35">
      <c r="A3" s="8"/>
      <c r="B3" s="8" t="s">
        <v>148</v>
      </c>
      <c r="C3" s="8"/>
      <c r="D3" s="8"/>
      <c r="E3" s="8"/>
      <c r="F3" s="8"/>
      <c r="G3" s="8"/>
      <c r="H3" s="8"/>
      <c r="I3" s="8"/>
      <c r="J3" s="8"/>
      <c r="K3" s="8"/>
      <c r="L3" s="8"/>
      <c r="M3" s="8"/>
      <c r="N3" s="8"/>
      <c r="O3" s="8"/>
      <c r="P3" s="8"/>
      <c r="Q3" s="8"/>
      <c r="R3" s="8"/>
      <c r="S3" s="8"/>
    </row>
    <row r="4" spans="1:19" ht="15" customHeight="1" x14ac:dyDescent="0.35">
      <c r="A4" s="8"/>
      <c r="B4" s="8"/>
      <c r="C4" s="70"/>
      <c r="D4" s="417" t="s">
        <v>264</v>
      </c>
      <c r="E4" s="422"/>
      <c r="F4" s="422"/>
      <c r="G4" s="422"/>
      <c r="H4" s="422"/>
      <c r="I4" s="422"/>
      <c r="J4" s="423"/>
      <c r="K4" s="422" t="s">
        <v>157</v>
      </c>
      <c r="L4" s="422"/>
      <c r="M4" s="422"/>
      <c r="N4" s="422"/>
      <c r="O4" s="422"/>
      <c r="P4" s="422"/>
      <c r="Q4" s="422"/>
      <c r="R4" s="8"/>
      <c r="S4" s="8"/>
    </row>
    <row r="5" spans="1:19" ht="41.15" customHeight="1" x14ac:dyDescent="0.35">
      <c r="A5" s="8"/>
      <c r="B5" s="8"/>
      <c r="C5" s="62"/>
      <c r="D5" s="67">
        <v>2019</v>
      </c>
      <c r="E5" s="66">
        <v>2021</v>
      </c>
      <c r="F5" s="66">
        <v>2022</v>
      </c>
      <c r="G5" s="66">
        <v>2023</v>
      </c>
      <c r="H5" s="66" t="s">
        <v>149</v>
      </c>
      <c r="I5" s="66" t="s">
        <v>150</v>
      </c>
      <c r="J5" s="88">
        <v>2025</v>
      </c>
      <c r="K5" s="66">
        <v>2019</v>
      </c>
      <c r="L5" s="66">
        <v>2021</v>
      </c>
      <c r="M5" s="66">
        <v>2022</v>
      </c>
      <c r="N5" s="66">
        <v>2023</v>
      </c>
      <c r="O5" s="66" t="s">
        <v>149</v>
      </c>
      <c r="P5" s="66" t="s">
        <v>150</v>
      </c>
      <c r="Q5" s="66">
        <v>2025</v>
      </c>
      <c r="R5" s="8"/>
      <c r="S5" s="8"/>
    </row>
    <row r="6" spans="1:19" x14ac:dyDescent="0.35">
      <c r="A6" s="8"/>
      <c r="B6" s="8"/>
      <c r="C6" s="8" t="s">
        <v>192</v>
      </c>
      <c r="D6" s="38">
        <v>291479</v>
      </c>
      <c r="E6" s="45">
        <v>313915</v>
      </c>
      <c r="F6" s="76">
        <f>'Table 2-1'!E16</f>
        <v>292256.32643485069</v>
      </c>
      <c r="G6" s="76">
        <f>'Table 2-1'!E26</f>
        <v>314944.43064713478</v>
      </c>
      <c r="H6" s="76">
        <f>'Table 2-1'!E36</f>
        <v>321991.03106546402</v>
      </c>
      <c r="I6" s="51">
        <f>'Table 2-1'!E$46</f>
        <v>338114.83954000002</v>
      </c>
      <c r="J6" s="51">
        <f>'Table 2-1'!E56</f>
        <v>335332.68878000003</v>
      </c>
      <c r="K6" s="38">
        <v>2056</v>
      </c>
      <c r="L6" s="45">
        <v>2335</v>
      </c>
      <c r="M6" s="76">
        <f>'Table 2-1'!E57</f>
        <v>2652</v>
      </c>
      <c r="N6" s="76">
        <f>'Table 2-1'!E58</f>
        <v>2470</v>
      </c>
      <c r="O6" s="76">
        <v>1697</v>
      </c>
      <c r="P6" s="51">
        <f>'Table 2-1'!E59</f>
        <v>1697</v>
      </c>
      <c r="Q6" s="51">
        <f>'Table 2-1'!E60</f>
        <v>1332</v>
      </c>
      <c r="R6" s="8"/>
      <c r="S6" s="8"/>
    </row>
    <row r="7" spans="1:19" x14ac:dyDescent="0.35">
      <c r="A7" s="8"/>
      <c r="B7" s="8"/>
      <c r="C7" s="8" t="s">
        <v>232</v>
      </c>
      <c r="D7" s="38">
        <v>36505</v>
      </c>
      <c r="E7" s="45">
        <v>38423</v>
      </c>
      <c r="F7" s="76">
        <f>'Table 2-1'!F16</f>
        <v>35612.783328533173</v>
      </c>
      <c r="G7" s="76">
        <f>'Table 2-1'!F26</f>
        <v>34699.285542964943</v>
      </c>
      <c r="H7" s="76">
        <f>'Table 2-1'!F36</f>
        <v>37200.047696352012</v>
      </c>
      <c r="I7" s="51">
        <f>'Table 2-1'!F$46</f>
        <v>38696.568579999999</v>
      </c>
      <c r="J7" s="51">
        <f>'Table 2-1'!F56</f>
        <v>37364.723400000003</v>
      </c>
      <c r="K7" s="38">
        <v>208</v>
      </c>
      <c r="L7" s="45">
        <v>221</v>
      </c>
      <c r="M7" s="76">
        <f>'Table 2-1'!F57</f>
        <v>169</v>
      </c>
      <c r="N7" s="76">
        <f>'Table 2-1'!F58</f>
        <v>135</v>
      </c>
      <c r="O7" s="76">
        <v>89</v>
      </c>
      <c r="P7" s="51">
        <f>'Table 2-1'!F59</f>
        <v>89</v>
      </c>
      <c r="Q7" s="51">
        <f>'Table 2-1'!F60</f>
        <v>83</v>
      </c>
      <c r="R7" s="8"/>
      <c r="S7" s="8"/>
    </row>
    <row r="8" spans="1:19" x14ac:dyDescent="0.35">
      <c r="A8" s="8"/>
      <c r="B8" s="8"/>
      <c r="C8" s="8" t="s">
        <v>151</v>
      </c>
      <c r="D8" s="38">
        <v>327984</v>
      </c>
      <c r="E8" s="45">
        <v>352338</v>
      </c>
      <c r="F8" s="76">
        <f>'Table 2-1'!G16</f>
        <v>327869.10976338387</v>
      </c>
      <c r="G8" s="76">
        <f>'Table 2-1'!G26</f>
        <v>349643.71619010001</v>
      </c>
      <c r="H8" s="76">
        <f>'Table 2-1'!G36</f>
        <v>359191.07876181602</v>
      </c>
      <c r="I8" s="51">
        <f>'Table 2-1'!G$46</f>
        <v>376811.40811999998</v>
      </c>
      <c r="J8" s="51">
        <f>'Table 2-1'!G56</f>
        <v>372697.41217999998</v>
      </c>
      <c r="K8" s="38">
        <v>2264</v>
      </c>
      <c r="L8" s="45">
        <v>2556</v>
      </c>
      <c r="M8" s="76">
        <f>'Table 2-1'!G57</f>
        <v>2821</v>
      </c>
      <c r="N8" s="76">
        <f>'Table 2-1'!G58</f>
        <v>2605</v>
      </c>
      <c r="O8" s="76">
        <v>1786</v>
      </c>
      <c r="P8" s="51">
        <f>'Table 2-1'!G59</f>
        <v>1786</v>
      </c>
      <c r="Q8" s="51">
        <f>'Table 2-1'!G60</f>
        <v>1415</v>
      </c>
      <c r="R8" s="8"/>
      <c r="S8" s="8"/>
    </row>
    <row r="9" spans="1:19" x14ac:dyDescent="0.35">
      <c r="A9" s="8"/>
      <c r="B9" s="8"/>
      <c r="C9" s="8" t="s">
        <v>154</v>
      </c>
      <c r="D9" s="38">
        <v>1088122</v>
      </c>
      <c r="E9" s="45">
        <v>1008575</v>
      </c>
      <c r="F9" s="76">
        <f>'Table 2-1'!H16</f>
        <v>1044489.8291678429</v>
      </c>
      <c r="G9" s="76">
        <f>'Table 2-1'!H26</f>
        <v>1043597.003102303</v>
      </c>
      <c r="H9" s="76">
        <f>'Table 2-1'!H36</f>
        <v>1100070.6595804689</v>
      </c>
      <c r="I9" s="51">
        <f>'Table 2-1'!H$46</f>
        <v>1071530.58232</v>
      </c>
      <c r="J9" s="51">
        <f>'Table 2-1'!H56</f>
        <v>1102404.2492800001</v>
      </c>
      <c r="K9" s="38">
        <v>6576</v>
      </c>
      <c r="L9" s="45">
        <v>5959</v>
      </c>
      <c r="M9" s="76">
        <f>'Table 2-1'!H57</f>
        <v>7544</v>
      </c>
      <c r="N9" s="76">
        <f>'Table 2-1'!H58</f>
        <v>6735</v>
      </c>
      <c r="O9" s="76">
        <v>5137</v>
      </c>
      <c r="P9" s="51">
        <f>'Table 2-1'!H59</f>
        <v>4840</v>
      </c>
      <c r="Q9" s="51">
        <f>'Table 2-1'!H60</f>
        <v>3838</v>
      </c>
      <c r="R9" s="8"/>
      <c r="S9" s="8"/>
    </row>
    <row r="10" spans="1:19" x14ac:dyDescent="0.35">
      <c r="A10" s="8"/>
      <c r="B10" s="8"/>
      <c r="C10" s="8" t="s">
        <v>233</v>
      </c>
      <c r="D10" s="38">
        <v>239654</v>
      </c>
      <c r="E10" s="45">
        <v>192978</v>
      </c>
      <c r="F10" s="76">
        <f>'Table 2-1'!I16</f>
        <v>170651.04216384888</v>
      </c>
      <c r="G10" s="76">
        <f>'Table 2-1'!I26</f>
        <v>164856.56912744051</v>
      </c>
      <c r="H10" s="76">
        <f>'Table 2-1'!I36</f>
        <v>143222.45867300031</v>
      </c>
      <c r="I10" s="51">
        <f>'Table 2-1'!I$46</f>
        <v>156611.57316</v>
      </c>
      <c r="J10" s="51">
        <f>'Table 2-1'!I56</f>
        <v>145650.12432</v>
      </c>
      <c r="K10" s="38">
        <v>1752</v>
      </c>
      <c r="L10" s="45">
        <v>1629</v>
      </c>
      <c r="M10" s="76">
        <f>'Table 2-1'!I57</f>
        <v>1368</v>
      </c>
      <c r="N10" s="76">
        <f>'Table 2-1'!I58</f>
        <v>5047</v>
      </c>
      <c r="O10" s="76">
        <v>1174</v>
      </c>
      <c r="P10" s="51">
        <f>'Table 2-1'!I59</f>
        <v>1275</v>
      </c>
      <c r="Q10" s="51">
        <f>'Table 2-1'!I60</f>
        <v>3686</v>
      </c>
      <c r="R10" s="8"/>
      <c r="S10" s="8"/>
    </row>
    <row r="11" spans="1:19" x14ac:dyDescent="0.35">
      <c r="A11" s="8"/>
      <c r="B11" s="8"/>
      <c r="C11" s="8" t="s">
        <v>156</v>
      </c>
      <c r="D11" s="75">
        <f>SUM(D8,D9:D10)</f>
        <v>1655760</v>
      </c>
      <c r="E11" s="76">
        <f>SUM(E8,E9:E10)</f>
        <v>1553891</v>
      </c>
      <c r="F11" s="76">
        <f>SUM(F8,F9:F10)</f>
        <v>1543009.9810950756</v>
      </c>
      <c r="G11" s="76">
        <f>SUM(G8,G9:G10)</f>
        <v>1558097.2884198434</v>
      </c>
      <c r="H11" s="76">
        <f>SUM(H8,H9:H10)</f>
        <v>1602484.1970152853</v>
      </c>
      <c r="I11" s="51">
        <f t="shared" ref="I11:Q11" si="0">SUM(I8,I9:I10)</f>
        <v>1604953.5636</v>
      </c>
      <c r="J11" s="51">
        <f t="shared" si="0"/>
        <v>1620751.78578</v>
      </c>
      <c r="K11" s="75">
        <f t="shared" si="0"/>
        <v>10592</v>
      </c>
      <c r="L11" s="76">
        <f t="shared" si="0"/>
        <v>10144</v>
      </c>
      <c r="M11" s="76">
        <f t="shared" si="0"/>
        <v>11733</v>
      </c>
      <c r="N11" s="76">
        <f t="shared" si="0"/>
        <v>14387</v>
      </c>
      <c r="O11" s="76">
        <f t="shared" si="0"/>
        <v>8097</v>
      </c>
      <c r="P11" s="51">
        <f t="shared" si="0"/>
        <v>7901</v>
      </c>
      <c r="Q11" s="51">
        <f t="shared" si="0"/>
        <v>8939</v>
      </c>
      <c r="R11" s="8"/>
      <c r="S11" s="8"/>
    </row>
    <row r="12" spans="1:19" x14ac:dyDescent="0.35">
      <c r="A12" s="8"/>
      <c r="B12" s="8"/>
      <c r="D12" s="8"/>
      <c r="E12" s="8"/>
      <c r="F12" s="8"/>
      <c r="G12" s="8"/>
      <c r="H12" s="8"/>
      <c r="I12" s="8"/>
      <c r="J12" s="51"/>
      <c r="K12" s="249"/>
      <c r="L12" s="8"/>
      <c r="M12" s="8"/>
      <c r="N12" s="8"/>
      <c r="O12" s="8"/>
      <c r="P12" s="8"/>
      <c r="Q12" s="8"/>
      <c r="R12" s="8"/>
      <c r="S12" s="8"/>
    </row>
    <row r="13" spans="1:19" x14ac:dyDescent="0.35">
      <c r="A13" s="8"/>
      <c r="B13" s="8"/>
      <c r="C13" s="8" t="s">
        <v>266</v>
      </c>
      <c r="D13" s="8"/>
      <c r="E13" s="39"/>
      <c r="F13" s="105"/>
      <c r="G13" s="105"/>
      <c r="H13" s="105"/>
      <c r="I13" s="105"/>
      <c r="J13" s="51"/>
      <c r="K13" s="249"/>
      <c r="L13" s="8"/>
      <c r="M13" s="8"/>
      <c r="N13" s="8"/>
      <c r="O13" s="8"/>
      <c r="P13" s="8"/>
      <c r="Q13" s="8"/>
      <c r="R13" s="8"/>
      <c r="S13" s="8"/>
    </row>
    <row r="14" spans="1:19" x14ac:dyDescent="0.35">
      <c r="A14" s="8"/>
      <c r="B14" s="8"/>
      <c r="C14" s="8" t="s">
        <v>267</v>
      </c>
      <c r="D14" s="8"/>
      <c r="E14" s="39"/>
      <c r="F14" s="105"/>
      <c r="G14" s="105"/>
      <c r="H14" s="105"/>
      <c r="I14" s="105"/>
      <c r="J14" s="51"/>
      <c r="K14" s="249"/>
      <c r="L14" s="8"/>
      <c r="M14" s="8"/>
      <c r="N14" s="8"/>
      <c r="O14" s="8"/>
      <c r="P14" s="8"/>
      <c r="Q14" s="8"/>
      <c r="R14" s="8"/>
      <c r="S14" s="8"/>
    </row>
    <row r="15" spans="1:19" x14ac:dyDescent="0.35">
      <c r="A15" s="8"/>
      <c r="B15" s="8"/>
      <c r="C15" s="8" t="s">
        <v>268</v>
      </c>
      <c r="D15" s="8"/>
      <c r="E15" s="39"/>
      <c r="F15" s="105"/>
      <c r="G15" s="105"/>
      <c r="H15" s="105"/>
      <c r="I15" s="105"/>
      <c r="J15" s="51"/>
      <c r="K15" s="249"/>
      <c r="L15" s="8"/>
      <c r="M15" s="8"/>
      <c r="N15" s="8"/>
      <c r="O15" s="8"/>
      <c r="P15" s="8"/>
      <c r="Q15" s="8"/>
      <c r="R15" s="8"/>
      <c r="S15" s="8"/>
    </row>
    <row r="16" spans="1:19" x14ac:dyDescent="0.35">
      <c r="A16" s="8"/>
      <c r="B16" s="8"/>
      <c r="C16" s="8" t="s">
        <v>269</v>
      </c>
      <c r="D16" s="8"/>
      <c r="E16" s="39"/>
      <c r="F16" s="105"/>
      <c r="G16" s="105"/>
      <c r="H16" s="105"/>
      <c r="I16" s="105"/>
      <c r="J16" s="51"/>
      <c r="K16" s="249"/>
      <c r="L16" s="8"/>
      <c r="M16" s="8"/>
      <c r="N16" s="8"/>
      <c r="O16" s="8"/>
      <c r="P16" s="8"/>
      <c r="Q16" s="8"/>
      <c r="R16" s="8"/>
      <c r="S16" s="8"/>
    </row>
    <row r="17" spans="1:19" x14ac:dyDescent="0.35">
      <c r="A17" s="8"/>
      <c r="B17" s="8"/>
      <c r="C17" s="108"/>
      <c r="D17" s="8"/>
      <c r="E17" s="39"/>
      <c r="F17" s="105"/>
      <c r="G17" s="105"/>
      <c r="H17" s="105"/>
      <c r="I17" s="105"/>
      <c r="J17" s="105"/>
      <c r="K17" s="8"/>
      <c r="L17" s="8"/>
      <c r="M17" s="8"/>
      <c r="N17" s="8"/>
      <c r="O17" s="8"/>
      <c r="P17" s="8"/>
      <c r="Q17" s="8"/>
      <c r="R17" s="8"/>
      <c r="S17" s="8"/>
    </row>
    <row r="18" spans="1:19" x14ac:dyDescent="0.35">
      <c r="A18" s="8"/>
      <c r="B18" s="8"/>
      <c r="C18" s="8" t="s">
        <v>158</v>
      </c>
      <c r="D18" s="8"/>
      <c r="E18" s="39"/>
      <c r="F18" s="105"/>
      <c r="G18" s="105"/>
      <c r="H18" s="105"/>
      <c r="I18" s="105"/>
      <c r="J18" s="105"/>
      <c r="K18" s="8"/>
      <c r="L18" s="8"/>
      <c r="M18" s="8"/>
      <c r="N18" s="8"/>
      <c r="O18" s="8"/>
      <c r="P18" s="8"/>
      <c r="Q18" s="8"/>
      <c r="R18" s="8"/>
      <c r="S18" s="8"/>
    </row>
    <row r="19" spans="1:19" x14ac:dyDescent="0.35">
      <c r="A19" s="8"/>
      <c r="B19" s="8"/>
      <c r="C19" s="167" t="s">
        <v>159</v>
      </c>
      <c r="D19" s="8"/>
      <c r="E19" s="39"/>
      <c r="F19" s="105"/>
      <c r="G19" s="105"/>
      <c r="H19" s="105"/>
      <c r="I19" s="105"/>
      <c r="J19" s="105"/>
      <c r="K19" s="8"/>
      <c r="L19" s="8"/>
      <c r="M19" s="8"/>
      <c r="N19" s="8"/>
      <c r="O19" s="8"/>
      <c r="P19" s="8"/>
      <c r="Q19" s="8"/>
      <c r="R19" s="8"/>
      <c r="S19" s="8"/>
    </row>
    <row r="20" spans="1:19" x14ac:dyDescent="0.35">
      <c r="A20" s="8"/>
      <c r="B20" s="8"/>
      <c r="C20" s="167" t="s">
        <v>270</v>
      </c>
      <c r="D20" s="8"/>
      <c r="E20" s="8"/>
      <c r="F20" s="8"/>
      <c r="G20" s="8"/>
      <c r="H20" s="8"/>
      <c r="I20" s="8"/>
      <c r="J20" s="8"/>
      <c r="K20" s="8"/>
      <c r="L20" s="8"/>
      <c r="M20" s="8"/>
      <c r="N20" s="8"/>
      <c r="O20" s="8"/>
      <c r="P20" s="8"/>
      <c r="Q20" s="8"/>
      <c r="R20" s="8"/>
      <c r="S20" s="8"/>
    </row>
    <row r="21" spans="1:19" x14ac:dyDescent="0.35">
      <c r="A21" s="8"/>
      <c r="B21" s="23"/>
      <c r="C21" s="9" t="s">
        <v>271</v>
      </c>
      <c r="D21" s="39"/>
      <c r="E21" s="105"/>
      <c r="F21" s="105"/>
      <c r="G21" s="8"/>
      <c r="H21" s="8"/>
      <c r="I21" s="8"/>
      <c r="J21" s="8"/>
      <c r="K21" s="8"/>
      <c r="L21" s="8"/>
      <c r="M21" s="8"/>
      <c r="N21" s="8"/>
      <c r="O21" s="8"/>
      <c r="P21" s="8"/>
      <c r="Q21" s="8"/>
      <c r="R21" s="8"/>
      <c r="S21" s="8"/>
    </row>
    <row r="22" spans="1:19" x14ac:dyDescent="0.35">
      <c r="A22" s="8"/>
      <c r="B22" s="8"/>
      <c r="C22" s="8" t="s">
        <v>272</v>
      </c>
      <c r="D22" s="8"/>
      <c r="E22" s="8"/>
      <c r="F22" s="8"/>
      <c r="G22" s="8"/>
      <c r="H22" s="8"/>
      <c r="I22" s="8"/>
      <c r="J22" s="8"/>
      <c r="K22" s="8"/>
      <c r="L22" s="8"/>
      <c r="M22" s="8"/>
      <c r="N22" s="8"/>
      <c r="O22" s="8"/>
      <c r="P22" s="8"/>
      <c r="Q22" s="8"/>
      <c r="R22" s="8"/>
      <c r="S22" s="8"/>
    </row>
    <row r="23" spans="1:19" x14ac:dyDescent="0.35">
      <c r="A23" s="8"/>
      <c r="B23" s="8"/>
      <c r="C23" s="8" t="s">
        <v>280</v>
      </c>
      <c r="D23" s="8"/>
      <c r="E23" s="8"/>
      <c r="F23" s="8"/>
      <c r="G23" s="8"/>
      <c r="H23" s="8"/>
      <c r="I23" s="8"/>
      <c r="J23" s="8"/>
      <c r="K23" s="8"/>
      <c r="L23" s="240"/>
      <c r="M23" s="8"/>
      <c r="N23" s="8"/>
      <c r="O23" s="8"/>
      <c r="P23" s="8"/>
      <c r="Q23" s="8"/>
      <c r="R23" s="8"/>
      <c r="S23" s="8"/>
    </row>
    <row r="24" spans="1:19" x14ac:dyDescent="0.35">
      <c r="A24" s="8"/>
      <c r="B24" s="8"/>
      <c r="C24" s="8" t="s">
        <v>274</v>
      </c>
      <c r="D24" s="8"/>
      <c r="E24" s="8"/>
      <c r="F24" s="8"/>
      <c r="G24" s="8"/>
      <c r="H24" s="8"/>
      <c r="I24" s="8"/>
      <c r="J24" s="8"/>
      <c r="K24" s="8"/>
      <c r="L24" s="240"/>
      <c r="M24" s="8"/>
      <c r="N24" s="8"/>
      <c r="O24" s="8"/>
      <c r="P24" s="8"/>
      <c r="Q24" s="8"/>
      <c r="R24" s="8"/>
      <c r="S24" s="8"/>
    </row>
    <row r="25" spans="1:19" x14ac:dyDescent="0.35">
      <c r="A25" s="8"/>
      <c r="B25" s="8"/>
      <c r="C25" s="332" t="s">
        <v>275</v>
      </c>
      <c r="D25" s="8"/>
      <c r="E25" s="8"/>
      <c r="F25" s="8"/>
      <c r="G25" s="8"/>
      <c r="H25" s="8"/>
      <c r="I25" s="8"/>
      <c r="J25" s="8"/>
      <c r="K25" s="8"/>
      <c r="L25" s="240"/>
      <c r="M25" s="8"/>
      <c r="N25" s="8"/>
      <c r="O25" s="8"/>
      <c r="P25" s="8"/>
      <c r="Q25" s="8"/>
      <c r="R25" s="8"/>
      <c r="S25" s="8"/>
    </row>
    <row r="26" spans="1:19" x14ac:dyDescent="0.35">
      <c r="A26" s="8"/>
      <c r="B26" s="8"/>
      <c r="C26" s="8" t="s">
        <v>276</v>
      </c>
      <c r="D26" s="8"/>
      <c r="E26" s="8"/>
      <c r="F26" s="8"/>
      <c r="G26" s="8"/>
      <c r="H26" s="8"/>
      <c r="I26" s="8"/>
      <c r="J26" s="8"/>
      <c r="K26" s="8"/>
      <c r="L26" s="240"/>
      <c r="M26" s="8"/>
      <c r="N26" s="8"/>
      <c r="O26" s="8"/>
      <c r="P26" s="8"/>
      <c r="Q26" s="8"/>
      <c r="R26" s="8"/>
      <c r="S26" s="8"/>
    </row>
    <row r="27" spans="1:19" x14ac:dyDescent="0.35">
      <c r="A27" s="8"/>
      <c r="B27" s="8"/>
      <c r="C27" s="8" t="s">
        <v>277</v>
      </c>
      <c r="D27" s="8"/>
      <c r="E27" s="8"/>
      <c r="F27" s="8"/>
      <c r="G27" s="8"/>
      <c r="H27" s="8"/>
      <c r="I27" s="8"/>
      <c r="J27" s="8"/>
      <c r="K27" s="8"/>
      <c r="L27" s="240"/>
      <c r="M27" s="8"/>
      <c r="N27" s="8"/>
      <c r="O27" s="8"/>
      <c r="P27" s="8"/>
      <c r="Q27" s="8"/>
      <c r="R27" s="8"/>
      <c r="S27" s="8"/>
    </row>
    <row r="28" spans="1:19" x14ac:dyDescent="0.35">
      <c r="A28" s="8"/>
      <c r="B28" s="8"/>
      <c r="C28" s="39"/>
      <c r="E28" s="8"/>
      <c r="F28" s="8"/>
      <c r="G28" s="8"/>
      <c r="H28" s="8"/>
      <c r="I28" s="8"/>
      <c r="J28" s="8"/>
      <c r="K28" s="8"/>
      <c r="L28" s="240"/>
      <c r="M28" s="8"/>
      <c r="N28" s="8"/>
      <c r="O28" s="8"/>
      <c r="P28" s="8"/>
      <c r="Q28" s="8"/>
      <c r="R28" s="8"/>
      <c r="S28" s="8"/>
    </row>
    <row r="29" spans="1:19" x14ac:dyDescent="0.35">
      <c r="A29" s="8"/>
      <c r="B29" s="8"/>
      <c r="C29" s="8"/>
      <c r="D29" s="8"/>
      <c r="E29" s="8"/>
      <c r="F29" s="8"/>
      <c r="G29" s="8"/>
      <c r="H29" s="8"/>
      <c r="I29" s="8"/>
      <c r="J29" s="8"/>
      <c r="K29" s="8"/>
      <c r="L29" s="240"/>
      <c r="M29" s="8"/>
      <c r="N29" s="8"/>
      <c r="O29" s="8"/>
      <c r="P29" s="8"/>
      <c r="Q29" s="8"/>
      <c r="R29" s="8"/>
      <c r="S29" s="8"/>
    </row>
    <row r="30" spans="1:19" x14ac:dyDescent="0.35">
      <c r="A30" s="8"/>
      <c r="B30" s="8"/>
      <c r="D30" s="9"/>
      <c r="E30" s="8"/>
      <c r="F30" s="8"/>
      <c r="G30" s="8"/>
      <c r="H30" s="8"/>
      <c r="I30" s="8"/>
      <c r="J30" s="8"/>
      <c r="K30" s="8"/>
      <c r="L30" s="240"/>
      <c r="M30" s="8"/>
      <c r="N30" s="8"/>
      <c r="O30" s="8"/>
      <c r="P30" s="8"/>
      <c r="Q30" s="8"/>
      <c r="R30" s="8"/>
      <c r="S30" s="8"/>
    </row>
    <row r="31" spans="1:19" x14ac:dyDescent="0.35">
      <c r="A31" s="8"/>
      <c r="B31" s="8"/>
      <c r="D31" s="8"/>
      <c r="E31" s="8"/>
      <c r="F31" s="8"/>
      <c r="G31" s="8"/>
      <c r="H31" s="8"/>
      <c r="I31" s="8"/>
      <c r="J31" s="8"/>
      <c r="K31" s="8"/>
      <c r="L31" s="240"/>
      <c r="M31" s="8"/>
      <c r="N31" s="8"/>
      <c r="O31" s="8"/>
      <c r="P31" s="8"/>
      <c r="Q31" s="8"/>
      <c r="R31" s="8"/>
      <c r="S31" s="8"/>
    </row>
    <row r="32" spans="1:19" x14ac:dyDescent="0.35">
      <c r="A32" s="8"/>
      <c r="B32" s="8"/>
      <c r="D32" s="8"/>
      <c r="E32" s="8"/>
      <c r="F32" s="8"/>
      <c r="G32" s="8"/>
      <c r="H32" s="8"/>
      <c r="I32" s="8"/>
      <c r="J32" s="8"/>
      <c r="K32" s="8"/>
      <c r="L32" s="8"/>
      <c r="M32" s="8"/>
      <c r="N32" s="8"/>
      <c r="O32" s="8"/>
      <c r="P32" s="8"/>
      <c r="Q32" s="8"/>
      <c r="R32" s="8"/>
      <c r="S32" s="8"/>
    </row>
    <row r="33" spans="1:19" x14ac:dyDescent="0.35">
      <c r="A33" s="8"/>
      <c r="B33" s="8"/>
      <c r="D33" s="8"/>
      <c r="E33" s="8"/>
      <c r="F33" s="8"/>
      <c r="G33" s="8"/>
      <c r="H33" s="8"/>
      <c r="I33" s="8"/>
      <c r="J33" s="8"/>
      <c r="K33" s="8"/>
      <c r="L33" s="8"/>
      <c r="M33" s="8"/>
      <c r="N33" s="8"/>
      <c r="O33" s="8"/>
      <c r="P33" s="8"/>
      <c r="Q33" s="8"/>
      <c r="R33" s="8"/>
      <c r="S33" s="8"/>
    </row>
    <row r="34" spans="1:19" x14ac:dyDescent="0.35">
      <c r="A34" s="8"/>
      <c r="B34" s="8"/>
      <c r="D34" s="8"/>
      <c r="E34" s="8"/>
      <c r="F34" s="8"/>
      <c r="G34" s="8"/>
      <c r="H34" s="8"/>
      <c r="I34" s="8"/>
      <c r="J34" s="8"/>
      <c r="K34" s="8"/>
      <c r="L34" s="8"/>
      <c r="M34" s="8"/>
      <c r="N34" s="8"/>
      <c r="O34" s="8"/>
      <c r="P34" s="8"/>
      <c r="Q34" s="8"/>
      <c r="R34" s="8"/>
      <c r="S34" s="8"/>
    </row>
    <row r="35" spans="1:19" x14ac:dyDescent="0.35">
      <c r="A35" s="8"/>
      <c r="B35" s="8"/>
      <c r="C35" s="106"/>
      <c r="D35" s="8"/>
      <c r="E35" s="8"/>
      <c r="F35" s="8"/>
      <c r="G35" s="8"/>
      <c r="H35" s="8"/>
      <c r="I35" s="8"/>
      <c r="J35" s="8"/>
      <c r="K35" s="8"/>
      <c r="L35" s="8"/>
      <c r="M35" s="8"/>
      <c r="N35" s="8"/>
      <c r="O35" s="8"/>
      <c r="P35" s="8"/>
      <c r="Q35" s="8"/>
      <c r="R35" s="8"/>
      <c r="S35" s="8"/>
    </row>
    <row r="36" spans="1:19" x14ac:dyDescent="0.35">
      <c r="A36" s="8"/>
      <c r="B36" s="8"/>
      <c r="C36" s="106"/>
      <c r="D36" s="8"/>
      <c r="E36" s="8"/>
      <c r="F36" s="8"/>
      <c r="G36" s="8"/>
      <c r="H36" s="8"/>
      <c r="I36" s="8"/>
      <c r="J36" s="8"/>
      <c r="K36" s="8"/>
      <c r="L36" s="8"/>
      <c r="M36" s="8"/>
      <c r="N36" s="8"/>
      <c r="O36" s="8"/>
      <c r="P36" s="8"/>
      <c r="Q36" s="8"/>
      <c r="R36" s="8"/>
      <c r="S36" s="8"/>
    </row>
    <row r="37" spans="1:19" x14ac:dyDescent="0.35">
      <c r="A37" s="8"/>
      <c r="B37" s="8"/>
      <c r="D37" s="8"/>
      <c r="E37" s="8"/>
      <c r="F37" s="8"/>
      <c r="G37" s="8"/>
      <c r="H37" s="8"/>
      <c r="I37" s="8"/>
      <c r="J37" s="8"/>
      <c r="K37" s="8"/>
      <c r="L37" s="8"/>
      <c r="M37" s="8"/>
      <c r="N37" s="8"/>
      <c r="O37" s="8"/>
      <c r="P37" s="8"/>
      <c r="Q37" s="8"/>
      <c r="R37" s="8"/>
      <c r="S37" s="8"/>
    </row>
    <row r="38" spans="1:19" x14ac:dyDescent="0.35">
      <c r="A38" s="8"/>
      <c r="B38" s="8"/>
      <c r="D38" s="8"/>
      <c r="E38" s="8"/>
      <c r="F38" s="8"/>
      <c r="G38" s="8"/>
      <c r="H38" s="8"/>
      <c r="I38" s="8"/>
      <c r="J38" s="8"/>
      <c r="K38" s="8"/>
      <c r="L38" s="8"/>
      <c r="M38" s="8"/>
      <c r="N38" s="8"/>
      <c r="O38" s="8"/>
      <c r="P38" s="8"/>
      <c r="Q38" s="8"/>
      <c r="R38" s="8"/>
      <c r="S38" s="8"/>
    </row>
    <row r="39" spans="1:19" x14ac:dyDescent="0.35">
      <c r="A39" s="8"/>
      <c r="B39" s="8"/>
      <c r="D39" s="8"/>
      <c r="E39" s="8"/>
      <c r="F39" s="8"/>
      <c r="G39" s="8"/>
      <c r="H39" s="8"/>
      <c r="I39" s="8"/>
      <c r="J39" s="8"/>
      <c r="K39" s="8"/>
      <c r="L39" s="8"/>
      <c r="M39" s="8"/>
      <c r="N39" s="8"/>
      <c r="O39" s="8"/>
      <c r="P39" s="8"/>
      <c r="Q39" s="8"/>
      <c r="R39" s="8"/>
      <c r="S39" s="8"/>
    </row>
    <row r="40" spans="1:19" x14ac:dyDescent="0.35">
      <c r="A40" s="8"/>
      <c r="B40" s="8"/>
      <c r="D40" s="8"/>
      <c r="E40" s="8"/>
      <c r="F40" s="8"/>
      <c r="G40" s="8"/>
      <c r="H40" s="8"/>
      <c r="I40" s="8"/>
      <c r="J40" s="8"/>
      <c r="K40" s="8"/>
      <c r="L40" s="8"/>
      <c r="M40" s="8"/>
      <c r="N40" s="8"/>
      <c r="O40" s="8"/>
      <c r="P40" s="8"/>
      <c r="Q40" s="8"/>
      <c r="R40" s="8"/>
      <c r="S40" s="8"/>
    </row>
    <row r="41" spans="1:19" x14ac:dyDescent="0.35">
      <c r="A41" s="8"/>
      <c r="B41" s="8"/>
      <c r="D41" s="8"/>
      <c r="E41" s="8"/>
      <c r="F41" s="8"/>
      <c r="G41" s="8"/>
      <c r="H41" s="8"/>
      <c r="I41" s="8"/>
      <c r="J41" s="8"/>
      <c r="K41" s="8"/>
      <c r="L41" s="8"/>
      <c r="M41" s="8"/>
      <c r="N41" s="8"/>
      <c r="O41" s="8"/>
      <c r="P41" s="8"/>
      <c r="Q41" s="8"/>
      <c r="R41" s="8"/>
      <c r="S41" s="8"/>
    </row>
    <row r="42" spans="1:19" x14ac:dyDescent="0.35">
      <c r="A42" s="8"/>
      <c r="B42" s="8"/>
      <c r="C42" s="8"/>
      <c r="D42" s="8"/>
      <c r="E42" s="8"/>
      <c r="F42" s="8"/>
      <c r="G42" s="8"/>
      <c r="H42" s="8"/>
      <c r="I42" s="8"/>
      <c r="J42" s="8"/>
      <c r="K42" s="8"/>
      <c r="L42" s="8"/>
      <c r="M42" s="8"/>
      <c r="N42" s="8"/>
      <c r="O42" s="8"/>
      <c r="P42" s="8"/>
      <c r="Q42" s="8"/>
      <c r="R42" s="8"/>
      <c r="S42" s="8"/>
    </row>
    <row r="43" spans="1:19" x14ac:dyDescent="0.35">
      <c r="A43" s="8"/>
      <c r="B43" s="8"/>
      <c r="C43" s="8"/>
      <c r="D43" s="8"/>
      <c r="E43" s="8"/>
      <c r="F43" s="8"/>
      <c r="G43" s="8"/>
      <c r="H43" s="8"/>
      <c r="I43" s="8"/>
      <c r="J43" s="8"/>
      <c r="K43" s="8"/>
      <c r="L43" s="8"/>
      <c r="M43" s="8"/>
      <c r="N43" s="8"/>
      <c r="O43" s="8"/>
      <c r="P43" s="8"/>
      <c r="Q43" s="8"/>
      <c r="R43" s="8"/>
      <c r="S43" s="8"/>
    </row>
    <row r="44" spans="1:19" x14ac:dyDescent="0.35">
      <c r="A44" s="8"/>
      <c r="B44" s="8"/>
      <c r="C44" s="8"/>
      <c r="D44" s="8"/>
      <c r="E44" s="8"/>
      <c r="F44" s="8"/>
      <c r="G44" s="8"/>
      <c r="H44" s="8"/>
      <c r="I44" s="8"/>
      <c r="J44" s="8"/>
      <c r="K44" s="8"/>
      <c r="L44" s="8"/>
      <c r="M44" s="8"/>
      <c r="N44" s="8"/>
      <c r="O44" s="8"/>
      <c r="P44" s="8"/>
      <c r="Q44" s="8"/>
      <c r="R44" s="8"/>
      <c r="S44" s="8"/>
    </row>
    <row r="45" spans="1:19" x14ac:dyDescent="0.35">
      <c r="A45" s="8"/>
      <c r="B45" s="8"/>
      <c r="C45" s="8"/>
      <c r="D45" s="8"/>
      <c r="E45" s="8"/>
      <c r="F45" s="8"/>
      <c r="G45" s="8"/>
      <c r="H45" s="8"/>
      <c r="I45" s="8"/>
      <c r="J45" s="8"/>
      <c r="K45" s="8"/>
      <c r="L45" s="8"/>
      <c r="M45" s="8"/>
      <c r="N45" s="8"/>
      <c r="O45" s="8"/>
      <c r="P45" s="8"/>
      <c r="Q45" s="8"/>
      <c r="R45" s="8"/>
      <c r="S45" s="8"/>
    </row>
    <row r="46" spans="1:19" x14ac:dyDescent="0.35">
      <c r="A46" s="8"/>
      <c r="B46" s="8"/>
      <c r="C46" s="8"/>
      <c r="D46" s="8"/>
      <c r="E46" s="8"/>
      <c r="F46" s="8"/>
      <c r="G46" s="8"/>
      <c r="H46" s="8"/>
      <c r="I46" s="8"/>
      <c r="J46" s="8"/>
      <c r="K46" s="8"/>
      <c r="L46" s="8"/>
      <c r="M46" s="8"/>
      <c r="N46" s="8"/>
      <c r="O46" s="8"/>
      <c r="P46" s="8"/>
      <c r="Q46" s="8"/>
      <c r="R46" s="8"/>
      <c r="S46" s="8"/>
    </row>
  </sheetData>
  <mergeCells count="2">
    <mergeCell ref="K4:Q4"/>
    <mergeCell ref="D4:J4"/>
  </mergeCells>
  <conditionalFormatting sqref="B21">
    <cfRule type="cellIs" dxfId="55" priority="5" operator="equal">
      <formula>"Err"</formula>
    </cfRule>
    <cfRule type="cellIs" dxfId="54" priority="6" operator="equal">
      <formula>"OK"</formula>
    </cfRule>
  </conditionalFormatting>
  <hyperlinks>
    <hyperlink ref="A1" location="Contents!A1" display="Contents" xr:uid="{00000000-0004-0000-0C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AE46"/>
  <sheetViews>
    <sheetView showGridLines="0" zoomScaleNormal="100" workbookViewId="0"/>
  </sheetViews>
  <sheetFormatPr defaultColWidth="10.81640625" defaultRowHeight="14.5" x14ac:dyDescent="0.35"/>
  <cols>
    <col min="3" max="3" width="32.453125" customWidth="1"/>
    <col min="4" max="4" width="23.1796875" customWidth="1"/>
    <col min="5" max="8" width="14.1796875" customWidth="1"/>
    <col min="9" max="9" width="9.453125" customWidth="1"/>
    <col min="10" max="20" width="14.1796875" customWidth="1"/>
    <col min="21" max="25" width="14.1796875" hidden="1" customWidth="1"/>
    <col min="26" max="32" width="14.1796875" customWidth="1"/>
    <col min="33" max="33" width="4.81640625" customWidth="1"/>
  </cols>
  <sheetData>
    <row r="1" spans="1:31" x14ac:dyDescent="0.35">
      <c r="A1" s="49" t="s">
        <v>146</v>
      </c>
      <c r="B1" s="8"/>
      <c r="C1" s="8"/>
      <c r="D1" s="8"/>
      <c r="E1" s="8"/>
      <c r="F1" s="8"/>
      <c r="G1" s="8"/>
      <c r="H1" s="8"/>
      <c r="I1" s="8"/>
      <c r="J1" s="8"/>
      <c r="M1" s="8"/>
      <c r="N1" s="8"/>
      <c r="O1" s="8"/>
      <c r="P1" s="8"/>
      <c r="Q1" s="8"/>
      <c r="R1" s="8"/>
      <c r="U1" s="8"/>
      <c r="V1" s="8"/>
      <c r="W1" s="8"/>
      <c r="X1" s="8"/>
      <c r="Y1" s="8"/>
    </row>
    <row r="2" spans="1:31" x14ac:dyDescent="0.35">
      <c r="A2" s="8"/>
      <c r="B2" s="10" t="s">
        <v>281</v>
      </c>
      <c r="C2" s="8"/>
      <c r="D2" s="8"/>
      <c r="E2" s="8"/>
      <c r="F2" s="8"/>
      <c r="G2" s="8"/>
      <c r="H2" s="8"/>
      <c r="I2" s="8"/>
      <c r="J2" s="8"/>
      <c r="M2" s="8"/>
      <c r="N2" s="8"/>
      <c r="O2" s="8"/>
      <c r="P2" s="8"/>
      <c r="Q2" s="8"/>
      <c r="R2" s="8"/>
      <c r="U2" s="8"/>
      <c r="V2" s="8"/>
      <c r="W2" s="8"/>
      <c r="X2" s="8"/>
      <c r="Y2" s="8"/>
    </row>
    <row r="3" spans="1:31" x14ac:dyDescent="0.35">
      <c r="A3" s="8"/>
      <c r="B3" s="8" t="s">
        <v>148</v>
      </c>
      <c r="C3" s="8"/>
      <c r="D3" s="8"/>
      <c r="E3" s="8"/>
      <c r="F3" s="8"/>
      <c r="G3" s="8"/>
      <c r="H3" s="8"/>
      <c r="I3" s="8"/>
      <c r="J3" s="8"/>
      <c r="L3" s="250"/>
      <c r="M3" s="8"/>
      <c r="N3" s="8"/>
      <c r="O3" s="8"/>
      <c r="P3" s="8"/>
      <c r="Q3" s="8"/>
      <c r="R3" s="8"/>
      <c r="U3" s="8"/>
      <c r="V3" s="8"/>
      <c r="W3" s="8"/>
      <c r="X3" s="8"/>
      <c r="Y3" s="8"/>
      <c r="AC3" s="29"/>
    </row>
    <row r="4" spans="1:31" ht="34.5" customHeight="1" x14ac:dyDescent="0.35">
      <c r="A4" s="8"/>
      <c r="B4" s="8"/>
      <c r="C4" s="166"/>
      <c r="D4" s="166"/>
      <c r="E4" s="426" t="s">
        <v>282</v>
      </c>
      <c r="F4" s="424"/>
      <c r="G4" s="424"/>
      <c r="H4" s="424"/>
      <c r="I4" s="424"/>
      <c r="J4" s="424"/>
      <c r="K4" s="424"/>
      <c r="L4" s="424"/>
      <c r="M4" s="426" t="s">
        <v>283</v>
      </c>
      <c r="N4" s="424"/>
      <c r="O4" s="424"/>
      <c r="P4" s="424"/>
      <c r="Q4" s="424"/>
      <c r="R4" s="424"/>
      <c r="S4" s="424"/>
      <c r="T4" s="427"/>
      <c r="U4" s="424" t="s">
        <v>157</v>
      </c>
      <c r="V4" s="424"/>
      <c r="W4" s="424"/>
      <c r="X4" s="424"/>
      <c r="Y4" s="424"/>
      <c r="Z4" s="424"/>
      <c r="AA4" s="424"/>
      <c r="AB4" s="427"/>
      <c r="AC4" s="424" t="s">
        <v>284</v>
      </c>
      <c r="AD4" s="424" t="s">
        <v>285</v>
      </c>
      <c r="AE4" s="424" t="s">
        <v>286</v>
      </c>
    </row>
    <row r="5" spans="1:31" ht="26" x14ac:dyDescent="0.35">
      <c r="A5" s="8"/>
      <c r="B5" s="8"/>
      <c r="C5" s="167"/>
      <c r="D5" s="167"/>
      <c r="E5" s="168">
        <v>2018</v>
      </c>
      <c r="F5" s="169">
        <v>2019</v>
      </c>
      <c r="G5" s="169">
        <v>2021</v>
      </c>
      <c r="H5" s="169">
        <v>2022</v>
      </c>
      <c r="I5" s="169">
        <v>2023</v>
      </c>
      <c r="J5" s="66" t="s">
        <v>149</v>
      </c>
      <c r="K5" s="66" t="s">
        <v>150</v>
      </c>
      <c r="L5" s="171">
        <v>2025</v>
      </c>
      <c r="M5" s="169">
        <v>2018</v>
      </c>
      <c r="N5" s="169">
        <v>2019</v>
      </c>
      <c r="O5" s="169">
        <v>2021</v>
      </c>
      <c r="P5" s="169">
        <v>2022</v>
      </c>
      <c r="Q5" s="169">
        <v>2023</v>
      </c>
      <c r="R5" s="66" t="s">
        <v>149</v>
      </c>
      <c r="S5" s="66" t="s">
        <v>150</v>
      </c>
      <c r="T5" s="171">
        <v>2025</v>
      </c>
      <c r="U5" s="169">
        <v>2018</v>
      </c>
      <c r="V5" s="169">
        <v>2019</v>
      </c>
      <c r="W5" s="169">
        <v>2021</v>
      </c>
      <c r="X5" s="169">
        <v>2022</v>
      </c>
      <c r="Y5" s="169">
        <v>2023</v>
      </c>
      <c r="Z5" s="70" t="s">
        <v>203</v>
      </c>
      <c r="AA5" s="66" t="s">
        <v>204</v>
      </c>
      <c r="AB5" s="50">
        <v>2025</v>
      </c>
      <c r="AC5" s="428"/>
      <c r="AD5" s="425"/>
      <c r="AE5" s="425"/>
    </row>
    <row r="6" spans="1:31" ht="14.25" customHeight="1" x14ac:dyDescent="0.35">
      <c r="A6" s="8"/>
      <c r="B6" s="8"/>
      <c r="C6" s="174" t="s">
        <v>192</v>
      </c>
      <c r="D6" s="174" t="s">
        <v>287</v>
      </c>
      <c r="E6" s="175">
        <v>290746</v>
      </c>
      <c r="F6" s="176">
        <v>287807</v>
      </c>
      <c r="G6" s="177">
        <v>313915</v>
      </c>
      <c r="H6" s="178">
        <v>292256.32643485069</v>
      </c>
      <c r="I6" s="178">
        <v>314944.43064713478</v>
      </c>
      <c r="J6" s="178">
        <v>321991.03106546402</v>
      </c>
      <c r="K6" s="276">
        <v>338114.83954000002</v>
      </c>
      <c r="L6" s="276">
        <v>335332.68878000003</v>
      </c>
      <c r="M6" s="375">
        <v>36</v>
      </c>
      <c r="N6" s="179">
        <v>34</v>
      </c>
      <c r="O6" s="179">
        <v>35</v>
      </c>
      <c r="P6" s="180">
        <v>32.412248498445145</v>
      </c>
      <c r="Q6" s="180">
        <v>34.335372924804688</v>
      </c>
      <c r="R6" s="233">
        <v>36.553501129150391</v>
      </c>
      <c r="S6" s="402">
        <v>36.1766393014831</v>
      </c>
      <c r="T6" s="403">
        <v>35.198750189346697</v>
      </c>
      <c r="U6" s="176">
        <v>744</v>
      </c>
      <c r="V6" s="176">
        <v>2033</v>
      </c>
      <c r="W6" s="176">
        <v>2335</v>
      </c>
      <c r="X6" s="178">
        <v>2652</v>
      </c>
      <c r="Y6" s="178">
        <v>2470</v>
      </c>
      <c r="Z6" s="73">
        <v>1697</v>
      </c>
      <c r="AA6" s="276">
        <v>1697</v>
      </c>
      <c r="AB6" s="276">
        <v>1332</v>
      </c>
      <c r="AC6" s="182">
        <v>2E-3</v>
      </c>
      <c r="AD6" s="183">
        <v>1.4999999999999999E-2</v>
      </c>
      <c r="AE6" s="111">
        <v>0.26300000000000001</v>
      </c>
    </row>
    <row r="7" spans="1:31" ht="14.25" customHeight="1" x14ac:dyDescent="0.35">
      <c r="A7" s="8"/>
      <c r="B7" s="8"/>
      <c r="C7" s="167" t="s">
        <v>192</v>
      </c>
      <c r="D7" s="167" t="s">
        <v>288</v>
      </c>
      <c r="E7" s="184">
        <v>188935</v>
      </c>
      <c r="F7" s="185">
        <v>204337</v>
      </c>
      <c r="G7" s="185">
        <v>179778</v>
      </c>
      <c r="H7" s="181">
        <v>210987.23453450203</v>
      </c>
      <c r="I7" s="181">
        <v>219909.46578264239</v>
      </c>
      <c r="J7" s="185" t="s">
        <v>202</v>
      </c>
      <c r="K7" s="185" t="s">
        <v>202</v>
      </c>
      <c r="L7" s="185" t="s">
        <v>202</v>
      </c>
      <c r="M7" s="376">
        <v>37</v>
      </c>
      <c r="N7" s="186">
        <v>36</v>
      </c>
      <c r="O7" s="186">
        <v>31</v>
      </c>
      <c r="P7" s="187">
        <v>34.477100263292037</v>
      </c>
      <c r="Q7" s="187">
        <v>34.094013214111328</v>
      </c>
      <c r="R7" s="185" t="s">
        <v>202</v>
      </c>
      <c r="S7" s="185" t="s">
        <v>202</v>
      </c>
      <c r="T7" s="185" t="s">
        <v>202</v>
      </c>
      <c r="U7" s="185" t="s">
        <v>202</v>
      </c>
      <c r="V7" s="185" t="s">
        <v>202</v>
      </c>
      <c r="W7" s="185" t="s">
        <v>202</v>
      </c>
      <c r="X7" s="185" t="s">
        <v>202</v>
      </c>
      <c r="Y7" s="185" t="s">
        <v>202</v>
      </c>
      <c r="Z7" s="184" t="s">
        <v>202</v>
      </c>
      <c r="AA7" s="185" t="s">
        <v>202</v>
      </c>
      <c r="AB7" s="185" t="s">
        <v>202</v>
      </c>
      <c r="AC7" s="188">
        <v>0.77100000000000002</v>
      </c>
      <c r="AD7" s="185" t="s">
        <v>202</v>
      </c>
      <c r="AE7" s="185" t="s">
        <v>202</v>
      </c>
    </row>
    <row r="8" spans="1:31" ht="14.25" customHeight="1" x14ac:dyDescent="0.35">
      <c r="A8" s="8"/>
      <c r="B8" s="8"/>
      <c r="C8" s="167" t="s">
        <v>192</v>
      </c>
      <c r="D8" s="167" t="s">
        <v>289</v>
      </c>
      <c r="E8" s="184">
        <v>84874</v>
      </c>
      <c r="F8" s="185">
        <v>129858</v>
      </c>
      <c r="G8" s="185">
        <v>123294</v>
      </c>
      <c r="H8" s="181">
        <v>124624.98033714294</v>
      </c>
      <c r="I8" s="181">
        <v>144488.79950380331</v>
      </c>
      <c r="J8" s="185" t="s">
        <v>202</v>
      </c>
      <c r="K8" s="185" t="s">
        <v>202</v>
      </c>
      <c r="L8" s="185" t="s">
        <v>202</v>
      </c>
      <c r="M8" s="377">
        <v>30</v>
      </c>
      <c r="N8" s="186">
        <v>33</v>
      </c>
      <c r="O8" s="186">
        <v>30</v>
      </c>
      <c r="P8" s="187">
        <v>30.419794032287733</v>
      </c>
      <c r="Q8" s="187">
        <v>31.48903846740723</v>
      </c>
      <c r="R8" s="185" t="s">
        <v>202</v>
      </c>
      <c r="S8" s="185" t="s">
        <v>202</v>
      </c>
      <c r="T8" s="185" t="s">
        <v>202</v>
      </c>
      <c r="U8" s="185" t="s">
        <v>202</v>
      </c>
      <c r="V8" s="185" t="s">
        <v>202</v>
      </c>
      <c r="W8" s="185" t="s">
        <v>202</v>
      </c>
      <c r="X8" s="185" t="s">
        <v>202</v>
      </c>
      <c r="Y8" s="185" t="s">
        <v>202</v>
      </c>
      <c r="Z8" s="184" t="s">
        <v>202</v>
      </c>
      <c r="AA8" s="185" t="s">
        <v>202</v>
      </c>
      <c r="AB8" s="185" t="s">
        <v>202</v>
      </c>
      <c r="AC8" s="188">
        <v>0.38300000000000001</v>
      </c>
      <c r="AD8" s="185" t="s">
        <v>202</v>
      </c>
      <c r="AE8" s="185" t="s">
        <v>202</v>
      </c>
    </row>
    <row r="9" spans="1:31" ht="14.25" customHeight="1" x14ac:dyDescent="0.35">
      <c r="A9" s="8"/>
      <c r="B9" s="8"/>
      <c r="C9" s="167" t="s">
        <v>232</v>
      </c>
      <c r="D9" s="167" t="s">
        <v>287</v>
      </c>
      <c r="E9" s="184">
        <v>37141</v>
      </c>
      <c r="F9" s="185">
        <v>36505</v>
      </c>
      <c r="G9" s="185">
        <v>38423</v>
      </c>
      <c r="H9" s="181">
        <v>35612.783328533173</v>
      </c>
      <c r="I9" s="181">
        <v>34699.285542964943</v>
      </c>
      <c r="J9" s="181">
        <v>37200.047696352012</v>
      </c>
      <c r="K9" s="51">
        <v>38696.568579999999</v>
      </c>
      <c r="L9" s="51">
        <v>37364.723400000003</v>
      </c>
      <c r="M9" s="377">
        <v>94</v>
      </c>
      <c r="N9" s="186">
        <v>97</v>
      </c>
      <c r="O9" s="186">
        <v>102</v>
      </c>
      <c r="P9" s="187">
        <v>95.29994203592409</v>
      </c>
      <c r="Q9" s="187">
        <v>93.950019836425781</v>
      </c>
      <c r="R9" s="234">
        <v>102.7822189331055</v>
      </c>
      <c r="S9" s="404">
        <v>102.22076359658701</v>
      </c>
      <c r="T9" s="405">
        <v>99.661650393144299</v>
      </c>
      <c r="U9" s="185">
        <v>236</v>
      </c>
      <c r="V9" s="185">
        <v>208</v>
      </c>
      <c r="W9" s="185">
        <v>221</v>
      </c>
      <c r="X9" s="181">
        <v>169</v>
      </c>
      <c r="Y9" s="181">
        <v>135</v>
      </c>
      <c r="Z9" s="75">
        <v>89</v>
      </c>
      <c r="AA9" s="51">
        <v>89</v>
      </c>
      <c r="AB9" s="51">
        <v>83</v>
      </c>
      <c r="AC9" s="188">
        <v>0.78</v>
      </c>
      <c r="AD9" s="190">
        <v>0.18099999999999999</v>
      </c>
      <c r="AE9" s="111">
        <v>0.70599999999999996</v>
      </c>
    </row>
    <row r="10" spans="1:31" ht="14.25" customHeight="1" x14ac:dyDescent="0.35">
      <c r="A10" s="8"/>
      <c r="B10" s="8"/>
      <c r="C10" s="167" t="s">
        <v>232</v>
      </c>
      <c r="D10" s="167" t="s">
        <v>288</v>
      </c>
      <c r="E10" s="184">
        <v>5026</v>
      </c>
      <c r="F10" s="185">
        <v>4308</v>
      </c>
      <c r="G10" s="185">
        <v>3659</v>
      </c>
      <c r="H10" s="181">
        <v>4053.9373329877853</v>
      </c>
      <c r="I10" s="181">
        <v>3335.7248749732971</v>
      </c>
      <c r="J10" s="185" t="s">
        <v>202</v>
      </c>
      <c r="K10" s="185" t="s">
        <v>202</v>
      </c>
      <c r="L10" s="185" t="s">
        <v>202</v>
      </c>
      <c r="M10" s="377">
        <v>20</v>
      </c>
      <c r="N10" s="186">
        <v>19</v>
      </c>
      <c r="O10" s="186">
        <v>19</v>
      </c>
      <c r="P10" s="187">
        <v>20.724471460921666</v>
      </c>
      <c r="Q10" s="187">
        <v>18.111919403076168</v>
      </c>
      <c r="R10" s="185" t="s">
        <v>202</v>
      </c>
      <c r="S10" s="185" t="s">
        <v>202</v>
      </c>
      <c r="T10" s="185" t="s">
        <v>202</v>
      </c>
      <c r="U10" s="185" t="s">
        <v>202</v>
      </c>
      <c r="V10" s="185" t="s">
        <v>202</v>
      </c>
      <c r="W10" s="185" t="s">
        <v>202</v>
      </c>
      <c r="X10" s="185" t="s">
        <v>202</v>
      </c>
      <c r="Y10" s="185" t="s">
        <v>202</v>
      </c>
      <c r="Z10" s="184" t="s">
        <v>202</v>
      </c>
      <c r="AA10" s="185" t="s">
        <v>202</v>
      </c>
      <c r="AB10" s="185" t="s">
        <v>202</v>
      </c>
      <c r="AC10" s="188">
        <v>0.40899999999999997</v>
      </c>
      <c r="AD10" s="185" t="s">
        <v>202</v>
      </c>
      <c r="AE10" s="185" t="s">
        <v>202</v>
      </c>
    </row>
    <row r="11" spans="1:31" ht="14.25" customHeight="1" x14ac:dyDescent="0.35">
      <c r="A11" s="8"/>
      <c r="B11" s="8"/>
      <c r="C11" s="167" t="s">
        <v>232</v>
      </c>
      <c r="D11" s="167" t="s">
        <v>289</v>
      </c>
      <c r="E11" s="184">
        <v>3564</v>
      </c>
      <c r="F11" s="185">
        <v>3680</v>
      </c>
      <c r="G11" s="185">
        <v>3095</v>
      </c>
      <c r="H11" s="181">
        <v>2396.16714656353</v>
      </c>
      <c r="I11" s="181">
        <v>2946.5081946849818</v>
      </c>
      <c r="J11" s="185" t="s">
        <v>202</v>
      </c>
      <c r="K11" s="185" t="s">
        <v>202</v>
      </c>
      <c r="L11" s="185" t="s">
        <v>202</v>
      </c>
      <c r="M11" s="377">
        <v>20</v>
      </c>
      <c r="N11" s="186">
        <v>21</v>
      </c>
      <c r="O11" s="186">
        <v>20</v>
      </c>
      <c r="P11" s="187">
        <v>15.532419650738799</v>
      </c>
      <c r="Q11" s="187">
        <v>18.902580261230469</v>
      </c>
      <c r="R11" s="185" t="s">
        <v>202</v>
      </c>
      <c r="S11" s="185" t="s">
        <v>202</v>
      </c>
      <c r="T11" s="185" t="s">
        <v>202</v>
      </c>
      <c r="U11" s="185" t="s">
        <v>202</v>
      </c>
      <c r="V11" s="185" t="s">
        <v>202</v>
      </c>
      <c r="W11" s="185" t="s">
        <v>202</v>
      </c>
      <c r="X11" s="185" t="s">
        <v>202</v>
      </c>
      <c r="Y11" s="185" t="s">
        <v>202</v>
      </c>
      <c r="Z11" s="184" t="s">
        <v>202</v>
      </c>
      <c r="AA11" s="185" t="s">
        <v>202</v>
      </c>
      <c r="AB11" s="185" t="s">
        <v>202</v>
      </c>
      <c r="AC11" s="188">
        <v>9.8000000000000004E-2</v>
      </c>
      <c r="AD11" s="185" t="s">
        <v>202</v>
      </c>
      <c r="AE11" s="185" t="s">
        <v>202</v>
      </c>
    </row>
    <row r="12" spans="1:31" ht="14.25" customHeight="1" x14ac:dyDescent="0.35">
      <c r="A12" s="8"/>
      <c r="B12" s="8"/>
      <c r="C12" s="167" t="s">
        <v>151</v>
      </c>
      <c r="D12" s="167" t="s">
        <v>287</v>
      </c>
      <c r="E12" s="184">
        <v>327887</v>
      </c>
      <c r="F12" s="185">
        <v>324311</v>
      </c>
      <c r="G12" s="185">
        <v>352338</v>
      </c>
      <c r="H12" s="181">
        <v>327869.10976338387</v>
      </c>
      <c r="I12" s="181">
        <v>349643.71619009972</v>
      </c>
      <c r="J12" s="181">
        <v>359191.07876181602</v>
      </c>
      <c r="K12" s="51">
        <v>376811.40811999998</v>
      </c>
      <c r="L12" s="51">
        <v>372697.41217999998</v>
      </c>
      <c r="M12" s="377">
        <v>39</v>
      </c>
      <c r="N12" s="186">
        <v>37</v>
      </c>
      <c r="O12" s="186">
        <v>38</v>
      </c>
      <c r="P12" s="187">
        <v>34.914830919302595</v>
      </c>
      <c r="Q12" s="187">
        <v>36.642864227294922</v>
      </c>
      <c r="R12" s="234">
        <v>39.167285919189453</v>
      </c>
      <c r="S12" s="404">
        <v>38.747554653442201</v>
      </c>
      <c r="T12" s="405">
        <v>37.639546525613099</v>
      </c>
      <c r="U12" s="185">
        <v>980</v>
      </c>
      <c r="V12" s="185">
        <v>2241</v>
      </c>
      <c r="W12" s="185">
        <v>2556</v>
      </c>
      <c r="X12" s="181">
        <v>2821</v>
      </c>
      <c r="Y12" s="181">
        <v>2605</v>
      </c>
      <c r="Z12" s="75">
        <v>1786</v>
      </c>
      <c r="AA12" s="51">
        <v>1786</v>
      </c>
      <c r="AB12" s="51">
        <v>1415</v>
      </c>
      <c r="AC12" s="188">
        <v>1.2E-2</v>
      </c>
      <c r="AD12" s="190">
        <v>9.0000000000000011E-3</v>
      </c>
      <c r="AE12" s="111">
        <v>0.245</v>
      </c>
    </row>
    <row r="13" spans="1:31" ht="14.25" customHeight="1" x14ac:dyDescent="0.35">
      <c r="A13" s="8"/>
      <c r="B13" s="8"/>
      <c r="C13" s="167" t="s">
        <v>151</v>
      </c>
      <c r="D13" s="167" t="s">
        <v>288</v>
      </c>
      <c r="E13" s="184">
        <v>193961</v>
      </c>
      <c r="F13" s="185">
        <v>208645</v>
      </c>
      <c r="G13" s="185">
        <v>183437</v>
      </c>
      <c r="H13" s="181">
        <v>215041.17186748981</v>
      </c>
      <c r="I13" s="181">
        <v>223245.19065761569</v>
      </c>
      <c r="J13" s="185" t="s">
        <v>202</v>
      </c>
      <c r="K13" s="185" t="s">
        <v>202</v>
      </c>
      <c r="L13" s="185" t="s">
        <v>202</v>
      </c>
      <c r="M13" s="377">
        <v>36</v>
      </c>
      <c r="N13" s="186">
        <v>35</v>
      </c>
      <c r="O13" s="186">
        <v>31</v>
      </c>
      <c r="P13" s="187">
        <v>34.051120393289189</v>
      </c>
      <c r="Q13" s="187">
        <v>33.650337219238281</v>
      </c>
      <c r="R13" s="185" t="s">
        <v>202</v>
      </c>
      <c r="S13" s="185" t="s">
        <v>202</v>
      </c>
      <c r="T13" s="185" t="s">
        <v>202</v>
      </c>
      <c r="U13" s="185" t="s">
        <v>202</v>
      </c>
      <c r="V13" s="185" t="s">
        <v>202</v>
      </c>
      <c r="W13" s="185" t="s">
        <v>202</v>
      </c>
      <c r="X13" s="185" t="s">
        <v>202</v>
      </c>
      <c r="Y13" s="185" t="s">
        <v>202</v>
      </c>
      <c r="Z13" s="184" t="s">
        <v>202</v>
      </c>
      <c r="AA13" s="185" t="s">
        <v>202</v>
      </c>
      <c r="AB13" s="185" t="s">
        <v>202</v>
      </c>
      <c r="AC13" s="188">
        <v>0.755</v>
      </c>
      <c r="AD13" s="185" t="s">
        <v>202</v>
      </c>
      <c r="AE13" s="185" t="s">
        <v>202</v>
      </c>
    </row>
    <row r="14" spans="1:31" ht="14.25" customHeight="1" x14ac:dyDescent="0.35">
      <c r="A14" s="8"/>
      <c r="B14" s="8"/>
      <c r="C14" s="167" t="s">
        <v>151</v>
      </c>
      <c r="D14" s="167" t="s">
        <v>289</v>
      </c>
      <c r="E14" s="184">
        <v>88438</v>
      </c>
      <c r="F14" s="185">
        <v>133538</v>
      </c>
      <c r="G14" s="185">
        <v>126390</v>
      </c>
      <c r="H14" s="181">
        <v>127021.14748370647</v>
      </c>
      <c r="I14" s="181">
        <v>147435.30769848821</v>
      </c>
      <c r="J14" s="185" t="s">
        <v>202</v>
      </c>
      <c r="K14" s="185" t="s">
        <v>202</v>
      </c>
      <c r="L14" s="185" t="s">
        <v>202</v>
      </c>
      <c r="M14" s="377">
        <v>29</v>
      </c>
      <c r="N14" s="186">
        <v>33</v>
      </c>
      <c r="O14" s="186">
        <v>30</v>
      </c>
      <c r="P14" s="187">
        <v>29.879544933930852</v>
      </c>
      <c r="Q14" s="187">
        <v>31.075508117675781</v>
      </c>
      <c r="R14" s="185" t="s">
        <v>202</v>
      </c>
      <c r="S14" s="185" t="s">
        <v>202</v>
      </c>
      <c r="T14" s="185" t="s">
        <v>202</v>
      </c>
      <c r="U14" s="185" t="s">
        <v>202</v>
      </c>
      <c r="V14" s="185" t="s">
        <v>202</v>
      </c>
      <c r="W14" s="185" t="s">
        <v>202</v>
      </c>
      <c r="X14" s="185" t="s">
        <v>202</v>
      </c>
      <c r="Y14" s="185" t="s">
        <v>202</v>
      </c>
      <c r="Z14" s="184" t="s">
        <v>202</v>
      </c>
      <c r="AA14" s="185" t="s">
        <v>202</v>
      </c>
      <c r="AB14" s="185" t="s">
        <v>202</v>
      </c>
      <c r="AC14" s="188">
        <v>0.314</v>
      </c>
      <c r="AD14" s="185" t="s">
        <v>202</v>
      </c>
      <c r="AE14" s="185" t="s">
        <v>202</v>
      </c>
    </row>
    <row r="15" spans="1:31" ht="14.25" customHeight="1" x14ac:dyDescent="0.35">
      <c r="C15" s="167" t="s">
        <v>154</v>
      </c>
      <c r="D15" s="167" t="s">
        <v>287</v>
      </c>
      <c r="E15" s="184">
        <v>968939</v>
      </c>
      <c r="F15" s="185">
        <v>1003259</v>
      </c>
      <c r="G15" s="185">
        <v>1008575</v>
      </c>
      <c r="H15" s="181">
        <v>1044489.8291678429</v>
      </c>
      <c r="I15" s="181">
        <v>1043597.003102303</v>
      </c>
      <c r="J15" s="181">
        <v>1100070.6595804689</v>
      </c>
      <c r="K15" s="51">
        <v>1071530.58232</v>
      </c>
      <c r="L15" s="51">
        <v>1102404.2492800001</v>
      </c>
      <c r="M15" s="377">
        <v>45</v>
      </c>
      <c r="N15" s="186">
        <v>46</v>
      </c>
      <c r="O15" s="186">
        <v>47</v>
      </c>
      <c r="P15" s="187">
        <v>48.210623199557489</v>
      </c>
      <c r="Q15" s="187">
        <v>49.606014251708977</v>
      </c>
      <c r="R15" s="234">
        <v>53.011234283447273</v>
      </c>
      <c r="S15" s="404">
        <v>50.358671755720401</v>
      </c>
      <c r="T15" s="405">
        <v>51.424400191693103</v>
      </c>
      <c r="U15" s="185">
        <v>5216</v>
      </c>
      <c r="V15" s="185">
        <v>6098</v>
      </c>
      <c r="W15" s="185">
        <v>5959</v>
      </c>
      <c r="X15" s="181">
        <v>7544</v>
      </c>
      <c r="Y15" s="181">
        <v>6735</v>
      </c>
      <c r="Z15" s="75">
        <v>5137</v>
      </c>
      <c r="AA15" s="51">
        <v>4840</v>
      </c>
      <c r="AB15" s="51">
        <v>3838</v>
      </c>
      <c r="AC15" s="188">
        <v>6.0000000000000001E-3</v>
      </c>
      <c r="AD15" s="190">
        <v>0</v>
      </c>
      <c r="AE15" s="111">
        <v>0.109</v>
      </c>
    </row>
    <row r="16" spans="1:31" ht="14.25" customHeight="1" x14ac:dyDescent="0.35">
      <c r="C16" s="167" t="s">
        <v>154</v>
      </c>
      <c r="D16" s="167" t="s">
        <v>288</v>
      </c>
      <c r="E16" s="184" t="s">
        <v>202</v>
      </c>
      <c r="F16" s="185" t="s">
        <v>202</v>
      </c>
      <c r="G16" s="185" t="s">
        <v>202</v>
      </c>
      <c r="H16" s="185" t="s">
        <v>202</v>
      </c>
      <c r="I16" s="185" t="s">
        <v>202</v>
      </c>
      <c r="J16" s="185" t="s">
        <v>202</v>
      </c>
      <c r="K16" s="51">
        <v>74650.723299999998</v>
      </c>
      <c r="L16" s="51">
        <v>70275.450660000002</v>
      </c>
      <c r="M16" s="184" t="s">
        <v>202</v>
      </c>
      <c r="N16" s="185" t="s">
        <v>202</v>
      </c>
      <c r="O16" s="185" t="s">
        <v>202</v>
      </c>
      <c r="P16" s="185" t="s">
        <v>202</v>
      </c>
      <c r="Q16" s="185" t="s">
        <v>202</v>
      </c>
      <c r="R16" s="185" t="s">
        <v>202</v>
      </c>
      <c r="S16" s="404">
        <v>19.2246528492051</v>
      </c>
      <c r="T16" s="405">
        <v>19.224735514541901</v>
      </c>
      <c r="U16" s="185"/>
      <c r="V16" s="185"/>
      <c r="W16" s="185"/>
      <c r="X16" s="181"/>
      <c r="Y16" s="181"/>
      <c r="Z16" s="184" t="s">
        <v>202</v>
      </c>
      <c r="AA16" s="51">
        <v>849</v>
      </c>
      <c r="AB16" s="51">
        <v>618</v>
      </c>
      <c r="AC16" s="184" t="s">
        <v>202</v>
      </c>
      <c r="AD16" s="185" t="s">
        <v>202</v>
      </c>
      <c r="AE16" s="111" t="s">
        <v>202</v>
      </c>
    </row>
    <row r="17" spans="3:31" ht="14.25" customHeight="1" x14ac:dyDescent="0.35">
      <c r="C17" s="167" t="s">
        <v>154</v>
      </c>
      <c r="D17" s="167" t="s">
        <v>289</v>
      </c>
      <c r="E17" s="184" t="s">
        <v>202</v>
      </c>
      <c r="F17" s="185" t="s">
        <v>202</v>
      </c>
      <c r="G17" s="185" t="s">
        <v>202</v>
      </c>
      <c r="H17" s="185" t="s">
        <v>202</v>
      </c>
      <c r="I17" s="185" t="s">
        <v>202</v>
      </c>
      <c r="J17" s="185" t="s">
        <v>202</v>
      </c>
      <c r="K17" s="51">
        <v>85243.740030000001</v>
      </c>
      <c r="L17" s="51">
        <v>84728.419970000003</v>
      </c>
      <c r="M17" s="184" t="s">
        <v>202</v>
      </c>
      <c r="N17" s="185" t="s">
        <v>202</v>
      </c>
      <c r="O17" s="185" t="s">
        <v>202</v>
      </c>
      <c r="P17" s="185" t="s">
        <v>202</v>
      </c>
      <c r="Q17" s="185" t="s">
        <v>202</v>
      </c>
      <c r="R17" s="185" t="s">
        <v>202</v>
      </c>
      <c r="S17" s="404">
        <v>21.837384056526101</v>
      </c>
      <c r="T17" s="405">
        <v>23.458335425279301</v>
      </c>
      <c r="U17" s="185"/>
      <c r="V17" s="185"/>
      <c r="W17" s="185"/>
      <c r="X17" s="181"/>
      <c r="Y17" s="181"/>
      <c r="Z17" s="184" t="s">
        <v>202</v>
      </c>
      <c r="AA17" s="51">
        <v>849</v>
      </c>
      <c r="AB17" s="51">
        <v>606</v>
      </c>
      <c r="AC17" s="184" t="s">
        <v>202</v>
      </c>
      <c r="AD17" s="185" t="s">
        <v>202</v>
      </c>
      <c r="AE17" s="111">
        <v>0.108</v>
      </c>
    </row>
    <row r="18" spans="3:31" ht="14.25" customHeight="1" x14ac:dyDescent="0.35">
      <c r="C18" s="167" t="s">
        <v>233</v>
      </c>
      <c r="D18" s="167" t="s">
        <v>290</v>
      </c>
      <c r="E18" s="184">
        <v>221566</v>
      </c>
      <c r="F18" s="185">
        <v>219060</v>
      </c>
      <c r="G18" s="185">
        <v>192978</v>
      </c>
      <c r="H18" s="181">
        <v>170651.04216384888</v>
      </c>
      <c r="I18" s="181" t="s">
        <v>202</v>
      </c>
      <c r="J18" s="181">
        <v>143222.45867300031</v>
      </c>
      <c r="K18" s="51">
        <v>156611.57316</v>
      </c>
      <c r="L18" s="51">
        <v>145650.12432</v>
      </c>
      <c r="M18" s="377">
        <v>6</v>
      </c>
      <c r="N18" s="186">
        <v>6</v>
      </c>
      <c r="O18" s="186">
        <v>6</v>
      </c>
      <c r="P18" s="187">
        <v>6.2998671574354574</v>
      </c>
      <c r="Q18" s="234">
        <v>6.563807487487793</v>
      </c>
      <c r="R18" s="234">
        <v>6.663322925567627</v>
      </c>
      <c r="S18" s="404">
        <v>6.7002818164301301</v>
      </c>
      <c r="T18" s="405">
        <v>6.5299842372188204</v>
      </c>
      <c r="U18" s="185">
        <v>1102</v>
      </c>
      <c r="V18" s="185">
        <v>1558</v>
      </c>
      <c r="W18" s="185">
        <v>1629</v>
      </c>
      <c r="X18" s="181">
        <v>1368</v>
      </c>
      <c r="Y18" s="181">
        <v>5047</v>
      </c>
      <c r="Z18" s="75">
        <v>1174</v>
      </c>
      <c r="AA18" s="51">
        <v>1275</v>
      </c>
      <c r="AB18" s="288">
        <v>3686</v>
      </c>
      <c r="AC18" s="188">
        <v>0.16200000000000001</v>
      </c>
      <c r="AD18" s="190">
        <v>0.111</v>
      </c>
      <c r="AE18" s="111">
        <v>0.20100000000000001</v>
      </c>
    </row>
    <row r="19" spans="3:31" x14ac:dyDescent="0.35">
      <c r="C19" s="8"/>
      <c r="D19" s="8"/>
      <c r="E19" s="37"/>
      <c r="F19" s="37"/>
      <c r="G19" s="37"/>
      <c r="H19" s="37"/>
      <c r="I19" s="37"/>
      <c r="J19" s="37"/>
      <c r="K19" s="37"/>
      <c r="L19" s="37"/>
      <c r="M19" s="37"/>
      <c r="N19" s="37"/>
      <c r="O19" s="37"/>
      <c r="P19" s="37"/>
      <c r="Q19" s="37"/>
      <c r="R19" s="37"/>
      <c r="S19" s="37"/>
      <c r="T19" s="37"/>
      <c r="U19" s="37"/>
      <c r="V19" s="37"/>
      <c r="W19" s="37"/>
      <c r="X19" s="29"/>
      <c r="Y19" s="29"/>
      <c r="Z19" s="29"/>
      <c r="AA19" s="29"/>
      <c r="AB19" s="29"/>
      <c r="AC19" s="29"/>
    </row>
    <row r="20" spans="3:31" x14ac:dyDescent="0.35">
      <c r="Q20" s="8"/>
      <c r="R20" s="8"/>
      <c r="U20" s="8"/>
      <c r="Y20" s="8"/>
      <c r="AC20" s="8"/>
    </row>
    <row r="21" spans="3:31" x14ac:dyDescent="0.35">
      <c r="C21" s="8" t="s">
        <v>266</v>
      </c>
      <c r="D21" s="8"/>
      <c r="E21" s="8"/>
      <c r="F21" s="8"/>
      <c r="G21" s="8"/>
      <c r="H21" s="8"/>
      <c r="I21" s="8"/>
      <c r="J21" s="8"/>
      <c r="M21" s="8"/>
      <c r="N21" s="8"/>
      <c r="O21" s="8"/>
      <c r="P21" s="8"/>
      <c r="Q21" s="8"/>
      <c r="R21" s="8"/>
      <c r="U21" s="8"/>
      <c r="V21" s="8"/>
      <c r="W21" s="8"/>
      <c r="X21" s="8"/>
      <c r="Y21" s="8"/>
      <c r="AC21" s="8"/>
      <c r="AE21" s="218"/>
    </row>
    <row r="22" spans="3:31" x14ac:dyDescent="0.35">
      <c r="C22" s="8" t="s">
        <v>267</v>
      </c>
      <c r="AC22" s="8"/>
    </row>
    <row r="23" spans="3:31" x14ac:dyDescent="0.35">
      <c r="C23" s="8" t="s">
        <v>268</v>
      </c>
    </row>
    <row r="24" spans="3:31" x14ac:dyDescent="0.35">
      <c r="C24" s="8" t="s">
        <v>269</v>
      </c>
    </row>
    <row r="25" spans="3:31" x14ac:dyDescent="0.35">
      <c r="C25" s="8"/>
    </row>
    <row r="26" spans="3:31" x14ac:dyDescent="0.35">
      <c r="C26" s="8" t="s">
        <v>291</v>
      </c>
    </row>
    <row r="27" spans="3:31" x14ac:dyDescent="0.35">
      <c r="AC27" s="8"/>
    </row>
    <row r="28" spans="3:31" ht="14.5" customHeight="1" x14ac:dyDescent="0.35">
      <c r="C28" s="8" t="s">
        <v>158</v>
      </c>
      <c r="AC28" s="8"/>
    </row>
    <row r="29" spans="3:31" x14ac:dyDescent="0.35">
      <c r="C29" s="167" t="s">
        <v>159</v>
      </c>
      <c r="AC29" s="8"/>
    </row>
    <row r="30" spans="3:31" x14ac:dyDescent="0.35">
      <c r="C30" s="167" t="s">
        <v>292</v>
      </c>
      <c r="AC30" s="8"/>
    </row>
    <row r="31" spans="3:31" x14ac:dyDescent="0.35">
      <c r="C31" s="167" t="s">
        <v>293</v>
      </c>
      <c r="AC31" s="8"/>
    </row>
    <row r="32" spans="3:31" x14ac:dyDescent="0.35">
      <c r="C32" s="8" t="s">
        <v>294</v>
      </c>
      <c r="AC32" s="8"/>
    </row>
    <row r="33" spans="3:29" x14ac:dyDescent="0.35">
      <c r="C33" s="9" t="s">
        <v>295</v>
      </c>
      <c r="G33" s="8"/>
      <c r="AC33" s="8"/>
    </row>
    <row r="34" spans="3:29" x14ac:dyDescent="0.35">
      <c r="C34" s="8" t="s">
        <v>296</v>
      </c>
      <c r="AC34" s="8"/>
    </row>
    <row r="35" spans="3:29" x14ac:dyDescent="0.35">
      <c r="C35" s="8" t="s">
        <v>297</v>
      </c>
      <c r="G35" s="8"/>
      <c r="AC35" s="8"/>
    </row>
    <row r="36" spans="3:29" x14ac:dyDescent="0.35">
      <c r="C36" s="8" t="s">
        <v>298</v>
      </c>
      <c r="G36" s="8"/>
    </row>
    <row r="37" spans="3:29" x14ac:dyDescent="0.35">
      <c r="C37" s="332" t="s">
        <v>299</v>
      </c>
    </row>
    <row r="38" spans="3:29" x14ac:dyDescent="0.35">
      <c r="C38" s="8" t="s">
        <v>300</v>
      </c>
    </row>
    <row r="39" spans="3:29" x14ac:dyDescent="0.35">
      <c r="C39" s="8" t="s">
        <v>277</v>
      </c>
    </row>
    <row r="40" spans="3:29" x14ac:dyDescent="0.35">
      <c r="C40" s="167" t="s">
        <v>301</v>
      </c>
    </row>
    <row r="41" spans="3:29" x14ac:dyDescent="0.35">
      <c r="C41" s="205" t="s">
        <v>302</v>
      </c>
    </row>
    <row r="42" spans="3:29" x14ac:dyDescent="0.35">
      <c r="C42" s="167" t="s">
        <v>303</v>
      </c>
    </row>
    <row r="43" spans="3:29" x14ac:dyDescent="0.35">
      <c r="C43" s="167" t="s">
        <v>304</v>
      </c>
    </row>
    <row r="44" spans="3:29" x14ac:dyDescent="0.35">
      <c r="C44" s="167" t="s">
        <v>305</v>
      </c>
    </row>
    <row r="45" spans="3:29" x14ac:dyDescent="0.35">
      <c r="C45" s="167" t="s">
        <v>306</v>
      </c>
    </row>
    <row r="46" spans="3:29" x14ac:dyDescent="0.35">
      <c r="C46" s="331" t="s">
        <v>307</v>
      </c>
    </row>
  </sheetData>
  <mergeCells count="6">
    <mergeCell ref="AE4:AE5"/>
    <mergeCell ref="E4:L4"/>
    <mergeCell ref="M4:T4"/>
    <mergeCell ref="U4:AB4"/>
    <mergeCell ref="AC4:AC5"/>
    <mergeCell ref="AD4:AD5"/>
  </mergeCells>
  <conditionalFormatting sqref="AC6:AD6 AC7:AC8 AC9:AD9 AC10:AC11 AC12:AD12 AC13:AC14 AC15:AD15 AC18:AD18">
    <cfRule type="expression" dxfId="53" priority="5">
      <formula>AC6&lt;0.05</formula>
    </cfRule>
  </conditionalFormatting>
  <conditionalFormatting sqref="AE6 AE15:AE18">
    <cfRule type="cellIs" dxfId="52" priority="4" operator="between">
      <formula>0</formula>
      <formula>0.05</formula>
    </cfRule>
  </conditionalFormatting>
  <conditionalFormatting sqref="AE9">
    <cfRule type="cellIs" dxfId="51" priority="2" operator="between">
      <formula>0</formula>
      <formula>0.05</formula>
    </cfRule>
  </conditionalFormatting>
  <conditionalFormatting sqref="AE12">
    <cfRule type="cellIs" dxfId="50" priority="1" operator="between">
      <formula>0</formula>
      <formula>0.05</formula>
    </cfRule>
  </conditionalFormatting>
  <hyperlinks>
    <hyperlink ref="A1" location="Contents!A1" display="Contents"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AO38"/>
  <sheetViews>
    <sheetView showGridLines="0" zoomScaleNormal="100" workbookViewId="0"/>
  </sheetViews>
  <sheetFormatPr defaultColWidth="10.81640625" defaultRowHeight="14.5" x14ac:dyDescent="0.35"/>
  <cols>
    <col min="3" max="3" width="32.453125" customWidth="1"/>
    <col min="4" max="44" width="14.1796875" customWidth="1"/>
  </cols>
  <sheetData>
    <row r="1" spans="1:41" x14ac:dyDescent="0.35">
      <c r="A1" s="49" t="s">
        <v>146</v>
      </c>
      <c r="B1" s="8"/>
      <c r="C1" s="8"/>
      <c r="D1" s="8"/>
      <c r="E1" s="8"/>
      <c r="I1" s="8"/>
      <c r="J1" s="8"/>
      <c r="N1" s="8"/>
      <c r="O1" s="8"/>
      <c r="P1" s="8"/>
    </row>
    <row r="2" spans="1:41" x14ac:dyDescent="0.35">
      <c r="A2" s="8"/>
      <c r="B2" s="10" t="s">
        <v>308</v>
      </c>
      <c r="C2" s="8"/>
      <c r="D2" s="8"/>
      <c r="E2" s="8"/>
      <c r="I2" s="9"/>
      <c r="J2" s="9"/>
      <c r="N2" s="9"/>
      <c r="O2" s="8"/>
      <c r="P2" s="8"/>
    </row>
    <row r="3" spans="1:41" x14ac:dyDescent="0.35">
      <c r="A3" s="8"/>
      <c r="B3" s="8" t="s">
        <v>148</v>
      </c>
      <c r="C3" s="8"/>
      <c r="D3" s="8"/>
      <c r="E3" s="8"/>
      <c r="I3" s="8"/>
      <c r="J3" s="8"/>
      <c r="N3" s="8"/>
      <c r="O3" s="8"/>
      <c r="P3" s="8"/>
      <c r="AJ3" s="29"/>
    </row>
    <row r="4" spans="1:41" x14ac:dyDescent="0.35">
      <c r="A4" s="8"/>
      <c r="B4" s="8"/>
      <c r="C4" s="70"/>
      <c r="D4" s="432" t="s">
        <v>309</v>
      </c>
      <c r="E4" s="433"/>
      <c r="F4" s="433"/>
      <c r="G4" s="433"/>
      <c r="H4" s="434"/>
      <c r="I4" s="432" t="s">
        <v>310</v>
      </c>
      <c r="J4" s="433"/>
      <c r="K4" s="433"/>
      <c r="L4" s="433"/>
      <c r="M4" s="434"/>
      <c r="N4" s="432" t="s">
        <v>311</v>
      </c>
      <c r="O4" s="433"/>
      <c r="P4" s="433"/>
      <c r="Q4" s="433"/>
      <c r="R4" s="434"/>
      <c r="S4" s="429" t="s">
        <v>312</v>
      </c>
      <c r="T4" s="430"/>
      <c r="U4" s="430"/>
      <c r="V4" s="431"/>
      <c r="W4" s="429" t="s">
        <v>313</v>
      </c>
      <c r="X4" s="430"/>
      <c r="Y4" s="430"/>
      <c r="Z4" s="431"/>
      <c r="AA4" s="429" t="s">
        <v>314</v>
      </c>
      <c r="AB4" s="430"/>
      <c r="AC4" s="430"/>
      <c r="AD4" s="431"/>
      <c r="AE4" s="410" t="s">
        <v>157</v>
      </c>
      <c r="AF4" s="411"/>
      <c r="AG4" s="411"/>
      <c r="AH4" s="411"/>
      <c r="AI4" s="411"/>
    </row>
    <row r="5" spans="1:41" ht="31.5" customHeight="1" x14ac:dyDescent="0.35">
      <c r="A5" s="8"/>
      <c r="B5" s="8"/>
      <c r="C5" s="8"/>
      <c r="D5" s="32">
        <v>2022</v>
      </c>
      <c r="E5" s="29">
        <v>2023</v>
      </c>
      <c r="F5" s="66" t="s">
        <v>149</v>
      </c>
      <c r="G5" s="66" t="s">
        <v>150</v>
      </c>
      <c r="H5" s="121">
        <v>2025</v>
      </c>
      <c r="I5" s="120">
        <v>2022</v>
      </c>
      <c r="J5" s="121">
        <v>2023</v>
      </c>
      <c r="K5" s="66" t="s">
        <v>149</v>
      </c>
      <c r="L5" s="66" t="s">
        <v>150</v>
      </c>
      <c r="M5" s="121">
        <v>2025</v>
      </c>
      <c r="N5" s="120">
        <v>2022</v>
      </c>
      <c r="O5" s="121">
        <v>2023</v>
      </c>
      <c r="P5" s="66" t="s">
        <v>149</v>
      </c>
      <c r="Q5" s="66" t="s">
        <v>150</v>
      </c>
      <c r="R5" s="29">
        <v>2025</v>
      </c>
      <c r="S5" s="120">
        <v>2022</v>
      </c>
      <c r="T5" s="121">
        <v>2023</v>
      </c>
      <c r="U5" s="66" t="s">
        <v>150</v>
      </c>
      <c r="V5" s="29">
        <v>2025</v>
      </c>
      <c r="W5" s="120">
        <v>2022</v>
      </c>
      <c r="X5" s="121">
        <v>2023</v>
      </c>
      <c r="Y5" s="66" t="s">
        <v>150</v>
      </c>
      <c r="Z5" s="29">
        <v>2025</v>
      </c>
      <c r="AA5" s="120">
        <v>2022</v>
      </c>
      <c r="AB5" s="121">
        <v>2023</v>
      </c>
      <c r="AC5" s="66" t="s">
        <v>150</v>
      </c>
      <c r="AD5" s="29">
        <v>2025</v>
      </c>
      <c r="AE5" s="32">
        <v>2022</v>
      </c>
      <c r="AF5" s="29">
        <v>2023</v>
      </c>
      <c r="AG5" s="66" t="s">
        <v>149</v>
      </c>
      <c r="AH5" s="66" t="s">
        <v>150</v>
      </c>
      <c r="AI5" s="29">
        <v>2025</v>
      </c>
    </row>
    <row r="6" spans="1:41" ht="14.5" customHeight="1" x14ac:dyDescent="0.35">
      <c r="A6" s="8"/>
      <c r="B6" s="8"/>
      <c r="C6" s="30" t="s">
        <v>192</v>
      </c>
      <c r="D6" s="115">
        <v>0.1234893053770065</v>
      </c>
      <c r="E6" s="113">
        <v>0.42780929803848272</v>
      </c>
      <c r="F6" s="233">
        <v>0.31877991557121282</v>
      </c>
      <c r="G6" s="280">
        <v>0.318779924929808</v>
      </c>
      <c r="H6" s="280">
        <v>0.264210358663239</v>
      </c>
      <c r="I6" s="281">
        <v>2.242090225219727</v>
      </c>
      <c r="J6" s="280">
        <v>2.800513744354248</v>
      </c>
      <c r="K6" s="280">
        <v>3.3512834833812502</v>
      </c>
      <c r="L6" s="280">
        <v>3.3512834833812502</v>
      </c>
      <c r="M6" s="280">
        <v>3.0468197999343398</v>
      </c>
      <c r="N6" s="115">
        <v>31.483278274536129</v>
      </c>
      <c r="O6" s="113">
        <v>32.597629547119141</v>
      </c>
      <c r="P6" s="113">
        <v>32.627649807558797</v>
      </c>
      <c r="Q6" s="280">
        <v>32.627649807558797</v>
      </c>
      <c r="R6" s="280">
        <v>31.8167945229861</v>
      </c>
      <c r="S6" s="122">
        <f>D6/(D6+I6+N6)</f>
        <v>3.6482562007832506E-3</v>
      </c>
      <c r="T6" s="123">
        <f>E6/(E6+J6+O6)</f>
        <v>1.1941323736461508E-2</v>
      </c>
      <c r="U6" s="123">
        <f>G6/(G6+L6+Q6)</f>
        <v>8.7823693750060557E-3</v>
      </c>
      <c r="V6" s="285">
        <f>H6/(H6+M6+R6)</f>
        <v>7.5213982379545253E-3</v>
      </c>
      <c r="W6" s="122">
        <f t="shared" ref="W6:X12" si="0">I6/(D6+I6+N6)</f>
        <v>6.6238283079665242E-2</v>
      </c>
      <c r="X6" s="123">
        <f t="shared" si="0"/>
        <v>7.8169972936716958E-2</v>
      </c>
      <c r="Y6" s="123">
        <f t="shared" ref="Y6:Z12" si="1">L6/(G6+L6+Q6)</f>
        <v>9.232767539515474E-2</v>
      </c>
      <c r="Z6" s="123">
        <f t="shared" si="1"/>
        <v>8.6735225638144439E-2</v>
      </c>
      <c r="AA6" s="122">
        <f t="shared" ref="AA6:AB12" si="2">N6/(D6+I6+N6)</f>
        <v>0.93011346071955137</v>
      </c>
      <c r="AB6" s="123">
        <f t="shared" si="2"/>
        <v>0.90988870332682148</v>
      </c>
      <c r="AC6" s="123">
        <f t="shared" ref="AC6:AD12" si="3">Q6/(G6+L6+Q6)</f>
        <v>0.89888995522983917</v>
      </c>
      <c r="AD6" s="285">
        <f t="shared" si="3"/>
        <v>0.90574337612390099</v>
      </c>
      <c r="AE6" s="275">
        <v>2262</v>
      </c>
      <c r="AF6" s="276">
        <v>2529</v>
      </c>
      <c r="AG6" s="286">
        <v>1805</v>
      </c>
      <c r="AH6" s="276">
        <v>1805</v>
      </c>
      <c r="AI6" s="276">
        <v>1410</v>
      </c>
    </row>
    <row r="7" spans="1:41" ht="14.5" customHeight="1" x14ac:dyDescent="0.35">
      <c r="A7" s="8"/>
      <c r="B7" s="8"/>
      <c r="C7" s="8" t="s">
        <v>232</v>
      </c>
      <c r="D7" s="116">
        <v>1.0360851287841799</v>
      </c>
      <c r="E7" s="117">
        <v>1.5070639848709111</v>
      </c>
      <c r="F7" s="234">
        <v>1.8395299911499019</v>
      </c>
      <c r="G7" s="282">
        <v>1.8395299974410799</v>
      </c>
      <c r="H7" s="282">
        <v>1.9607264883251401</v>
      </c>
      <c r="I7" s="283">
        <v>23.488901138305661</v>
      </c>
      <c r="J7" s="282">
        <v>24.26418304443359</v>
      </c>
      <c r="K7" s="282">
        <v>23.5841568491911</v>
      </c>
      <c r="L7" s="282">
        <v>23.5841568491911</v>
      </c>
      <c r="M7" s="282">
        <v>24.184373082020201</v>
      </c>
      <c r="N7" s="116">
        <v>81.762306213378906</v>
      </c>
      <c r="O7" s="117">
        <v>79.62725830078125</v>
      </c>
      <c r="P7" s="117">
        <v>80.689519136512502</v>
      </c>
      <c r="Q7" s="282">
        <v>80.689519136512502</v>
      </c>
      <c r="R7" s="282">
        <v>77.551063504201394</v>
      </c>
      <c r="S7" s="124">
        <f t="shared" ref="S7:S10" si="4">D7/(D7+I7+N7)</f>
        <v>9.7479680270768955E-3</v>
      </c>
      <c r="T7" s="64">
        <f t="shared" ref="T7" si="5">E7/(E7+J7+O7)</f>
        <v>1.4298722549727878E-2</v>
      </c>
      <c r="U7" s="64">
        <f>G7/(G7+L7+Q7)</f>
        <v>1.7335542550031672E-2</v>
      </c>
      <c r="V7" s="64">
        <f>H7/(H7+M7+R7)</f>
        <v>1.8908380312158534E-2</v>
      </c>
      <c r="W7" s="124">
        <f t="shared" si="0"/>
        <v>0.22099444430407292</v>
      </c>
      <c r="X7" s="64">
        <f t="shared" si="0"/>
        <v>0.23021372996176101</v>
      </c>
      <c r="Y7" s="64">
        <f t="shared" si="1"/>
        <v>0.22225468197556178</v>
      </c>
      <c r="Z7" s="64">
        <f t="shared" si="1"/>
        <v>0.23322341314243381</v>
      </c>
      <c r="AA7" s="124">
        <f t="shared" si="2"/>
        <v>0.76925758766885011</v>
      </c>
      <c r="AB7" s="64">
        <f t="shared" si="2"/>
        <v>0.7554875474885111</v>
      </c>
      <c r="AC7" s="64">
        <f t="shared" si="3"/>
        <v>0.76040977547440658</v>
      </c>
      <c r="AD7" s="64">
        <f t="shared" si="3"/>
        <v>0.74786820654540775</v>
      </c>
      <c r="AE7" s="277">
        <v>173</v>
      </c>
      <c r="AF7" s="51">
        <v>140</v>
      </c>
      <c r="AG7" s="222">
        <v>93</v>
      </c>
      <c r="AH7" s="51">
        <v>93</v>
      </c>
      <c r="AI7" s="51">
        <v>91</v>
      </c>
      <c r="AM7" s="36"/>
      <c r="AN7" s="36"/>
      <c r="AO7" s="36"/>
    </row>
    <row r="8" spans="1:41" ht="14.5" customHeight="1" x14ac:dyDescent="0.35">
      <c r="A8" s="8"/>
      <c r="B8" s="8"/>
      <c r="C8" s="8" t="s">
        <v>151</v>
      </c>
      <c r="D8" s="116">
        <v>0.1670369356870651</v>
      </c>
      <c r="E8" s="117">
        <v>0.47003403306007391</v>
      </c>
      <c r="F8" s="234">
        <v>0.37808328866958618</v>
      </c>
      <c r="G8" s="282">
        <v>0.378083278975757</v>
      </c>
      <c r="H8" s="282">
        <v>0.328532927872975</v>
      </c>
      <c r="I8" s="283">
        <v>3.2551894187927251</v>
      </c>
      <c r="J8" s="282">
        <v>3.6415777206420898</v>
      </c>
      <c r="K8" s="282">
        <v>4.1422308482198398</v>
      </c>
      <c r="L8" s="282">
        <v>4.1422308482198398</v>
      </c>
      <c r="M8" s="282">
        <v>3.8487919189826401</v>
      </c>
      <c r="N8" s="116">
        <v>33.879520416259773</v>
      </c>
      <c r="O8" s="117">
        <v>34.437786102294922</v>
      </c>
      <c r="P8" s="117">
        <v>34.501822784497897</v>
      </c>
      <c r="Q8" s="282">
        <v>34.501822784497897</v>
      </c>
      <c r="R8" s="282">
        <v>33.553068742537299</v>
      </c>
      <c r="S8" s="124">
        <f t="shared" si="4"/>
        <v>4.4779923233539591E-3</v>
      </c>
      <c r="T8" s="64">
        <f t="shared" ref="T8:T12" si="6">E8/(E8+J8+O8)</f>
        <v>1.2193031777458781E-2</v>
      </c>
      <c r="U8" s="64">
        <f>G8/(G8+L8+Q8)</f>
        <v>9.6889434792193398E-3</v>
      </c>
      <c r="V8" s="64">
        <f t="shared" ref="V8:V12" si="7">H8/(H8+M8+R8)</f>
        <v>8.7073814137294051E-3</v>
      </c>
      <c r="W8" s="124">
        <f t="shared" si="0"/>
        <v>8.7266407088103931E-2</v>
      </c>
      <c r="X8" s="64">
        <f t="shared" si="0"/>
        <v>9.4465229631999909E-2</v>
      </c>
      <c r="Y8" s="64">
        <f t="shared" si="1"/>
        <v>0.10615079480638505</v>
      </c>
      <c r="Z8" s="64">
        <f t="shared" si="1"/>
        <v>0.10200773309888408</v>
      </c>
      <c r="AA8" s="124">
        <f t="shared" si="2"/>
        <v>0.90825560058854216</v>
      </c>
      <c r="AB8" s="64">
        <f t="shared" si="2"/>
        <v>0.89334173859054133</v>
      </c>
      <c r="AC8" s="64">
        <f t="shared" si="3"/>
        <v>0.88416026171439566</v>
      </c>
      <c r="AD8" s="64">
        <f t="shared" si="3"/>
        <v>0.88928488548738638</v>
      </c>
      <c r="AE8" s="277">
        <v>2435</v>
      </c>
      <c r="AF8" s="51">
        <v>2669</v>
      </c>
      <c r="AG8" s="222">
        <v>1898</v>
      </c>
      <c r="AH8" s="51">
        <v>1898</v>
      </c>
      <c r="AI8" s="51">
        <v>1501</v>
      </c>
      <c r="AM8" s="36"/>
      <c r="AN8" s="36"/>
      <c r="AO8" s="36"/>
    </row>
    <row r="9" spans="1:41" ht="14.5" customHeight="1" x14ac:dyDescent="0.35">
      <c r="A9" s="8"/>
      <c r="B9" s="8"/>
      <c r="C9" s="8" t="s">
        <v>201</v>
      </c>
      <c r="D9" s="116">
        <v>14.26137638092041</v>
      </c>
      <c r="E9" s="117">
        <v>15.02977848052979</v>
      </c>
      <c r="F9" s="234">
        <v>16.71110916137695</v>
      </c>
      <c r="G9" s="282">
        <v>15.803346665269499</v>
      </c>
      <c r="H9" s="282">
        <v>16.620726960541798</v>
      </c>
      <c r="I9" s="283">
        <v>18.239919662475589</v>
      </c>
      <c r="J9" s="282">
        <v>18.690975189208981</v>
      </c>
      <c r="K9" s="282">
        <v>21.444927124941501</v>
      </c>
      <c r="L9" s="282">
        <v>20.586612218264001</v>
      </c>
      <c r="M9" s="282">
        <v>19.508891031047899</v>
      </c>
      <c r="N9" s="116">
        <v>30.876932144165039</v>
      </c>
      <c r="O9" s="117">
        <v>32.684036254882813</v>
      </c>
      <c r="P9" s="117">
        <v>34.563372941520598</v>
      </c>
      <c r="Q9" s="282">
        <v>33.601046731872103</v>
      </c>
      <c r="R9" s="282">
        <v>32.528380158476502</v>
      </c>
      <c r="S9" s="124">
        <f t="shared" si="4"/>
        <v>0.22502011792938426</v>
      </c>
      <c r="T9" s="64">
        <f t="shared" si="6"/>
        <v>0.22633575827271832</v>
      </c>
      <c r="U9" s="64">
        <f t="shared" ref="U9:U12" si="8">G9/(G9+L9+Q9)</f>
        <v>0.22579110739039088</v>
      </c>
      <c r="V9" s="64">
        <f t="shared" si="7"/>
        <v>0.24207998206143116</v>
      </c>
      <c r="W9" s="124">
        <f t="shared" si="0"/>
        <v>0.28779472358388614</v>
      </c>
      <c r="X9" s="64">
        <f t="shared" si="0"/>
        <v>0.2814702856589979</v>
      </c>
      <c r="Y9" s="64">
        <f t="shared" si="1"/>
        <v>0.29413225366964457</v>
      </c>
      <c r="Z9" s="64">
        <f t="shared" si="1"/>
        <v>0.28414593429314966</v>
      </c>
      <c r="AA9" s="124">
        <f t="shared" si="2"/>
        <v>0.48718515848672966</v>
      </c>
      <c r="AB9" s="64">
        <f t="shared" si="2"/>
        <v>0.49219395606828387</v>
      </c>
      <c r="AC9" s="64">
        <f t="shared" si="3"/>
        <v>0.48007663893996444</v>
      </c>
      <c r="AD9" s="64">
        <f t="shared" si="3"/>
        <v>0.47377408364541929</v>
      </c>
      <c r="AE9" s="277">
        <v>3676</v>
      </c>
      <c r="AF9" s="51">
        <v>4273</v>
      </c>
      <c r="AG9" s="222">
        <v>3433</v>
      </c>
      <c r="AH9" s="51">
        <v>3286</v>
      </c>
      <c r="AI9" s="51">
        <v>2459</v>
      </c>
      <c r="AM9" s="36"/>
      <c r="AN9" s="36"/>
      <c r="AO9" s="36"/>
    </row>
    <row r="10" spans="1:41" ht="14.5" customHeight="1" x14ac:dyDescent="0.35">
      <c r="A10" s="8"/>
      <c r="B10" s="8"/>
      <c r="C10" s="8" t="s">
        <v>205</v>
      </c>
      <c r="D10" s="116">
        <v>2.7088289260864258</v>
      </c>
      <c r="E10" s="117">
        <v>2.7497987747192378</v>
      </c>
      <c r="F10" s="234">
        <v>3.2337687015533452</v>
      </c>
      <c r="G10" s="282">
        <v>2.8764107841854099</v>
      </c>
      <c r="H10" s="282">
        <v>3.3278217783152799</v>
      </c>
      <c r="I10" s="283">
        <v>10.509023666381839</v>
      </c>
      <c r="J10" s="282">
        <v>10.063761711120611</v>
      </c>
      <c r="K10" s="282">
        <v>11.814608657054899</v>
      </c>
      <c r="L10" s="282">
        <v>11.2627664574291</v>
      </c>
      <c r="M10" s="282">
        <v>11.314293850941301</v>
      </c>
      <c r="N10" s="116">
        <v>28.12940788269043</v>
      </c>
      <c r="O10" s="117">
        <v>29.463298797607418</v>
      </c>
      <c r="P10" s="117">
        <v>30.155331805812601</v>
      </c>
      <c r="Q10" s="282">
        <v>29.4669276272951</v>
      </c>
      <c r="R10" s="282">
        <v>29.863504554258402</v>
      </c>
      <c r="S10" s="124">
        <f t="shared" si="4"/>
        <v>6.5514108914516408E-2</v>
      </c>
      <c r="T10" s="64">
        <f t="shared" si="6"/>
        <v>6.5042645582612413E-2</v>
      </c>
      <c r="U10" s="64">
        <f t="shared" si="8"/>
        <v>6.5963488204979312E-2</v>
      </c>
      <c r="V10" s="64">
        <f t="shared" si="7"/>
        <v>7.4773068313469221E-2</v>
      </c>
      <c r="W10" s="124">
        <f t="shared" si="0"/>
        <v>0.25416493246742744</v>
      </c>
      <c r="X10" s="64">
        <f t="shared" si="0"/>
        <v>0.23804421335198125</v>
      </c>
      <c r="Y10" s="64">
        <f t="shared" si="1"/>
        <v>0.2582841666617019</v>
      </c>
      <c r="Z10" s="64">
        <f t="shared" si="1"/>
        <v>0.25422168715519106</v>
      </c>
      <c r="AA10" s="124">
        <f t="shared" si="2"/>
        <v>0.6803209586180563</v>
      </c>
      <c r="AB10" s="64">
        <f t="shared" si="2"/>
        <v>0.69691314106540636</v>
      </c>
      <c r="AC10" s="64">
        <f t="shared" si="3"/>
        <v>0.67575234513331872</v>
      </c>
      <c r="AD10" s="64">
        <f t="shared" si="3"/>
        <v>0.67100524453133981</v>
      </c>
      <c r="AE10" s="277">
        <v>1879</v>
      </c>
      <c r="AF10" s="51">
        <v>2151</v>
      </c>
      <c r="AG10" s="222">
        <v>1540</v>
      </c>
      <c r="AH10" s="51">
        <v>1419</v>
      </c>
      <c r="AI10" s="51">
        <v>1212</v>
      </c>
      <c r="AK10" s="36"/>
      <c r="AL10" s="36"/>
      <c r="AM10" s="36"/>
      <c r="AN10" s="36"/>
      <c r="AO10" s="36"/>
    </row>
    <row r="11" spans="1:41" ht="14.5" customHeight="1" x14ac:dyDescent="0.35">
      <c r="C11" s="8" t="s">
        <v>154</v>
      </c>
      <c r="D11" s="116">
        <v>10.525581359863279</v>
      </c>
      <c r="E11" s="117">
        <v>11.04771900177002</v>
      </c>
      <c r="F11" s="234">
        <v>12.646064758300779</v>
      </c>
      <c r="G11" s="282">
        <v>11.6393303790058</v>
      </c>
      <c r="H11" s="282">
        <v>12.067954800185699</v>
      </c>
      <c r="I11" s="283">
        <v>15.836838722229</v>
      </c>
      <c r="J11" s="282">
        <v>15.957649230957029</v>
      </c>
      <c r="K11" s="282">
        <v>18.618977494169801</v>
      </c>
      <c r="L11" s="282">
        <v>17.675467073818101</v>
      </c>
      <c r="M11" s="282">
        <v>16.850816046679501</v>
      </c>
      <c r="N11" s="116">
        <v>30.126737594604489</v>
      </c>
      <c r="O11" s="117">
        <v>31.59377288818359</v>
      </c>
      <c r="P11" s="117">
        <v>33.243951321583602</v>
      </c>
      <c r="Q11" s="282">
        <v>32.265804322310402</v>
      </c>
      <c r="R11" s="282">
        <v>31.760915155843701</v>
      </c>
      <c r="S11" s="124">
        <f>D11/(D11+I11+N11)</f>
        <v>0.18632923188736719</v>
      </c>
      <c r="T11" s="64">
        <f t="shared" si="6"/>
        <v>0.18853039123857956</v>
      </c>
      <c r="U11" s="64">
        <f>G11/(G11+L11+Q11)</f>
        <v>0.18900968882226249</v>
      </c>
      <c r="V11" s="64">
        <f t="shared" si="7"/>
        <v>0.1988796514149225</v>
      </c>
      <c r="W11" s="124">
        <f t="shared" si="0"/>
        <v>0.28035182986561163</v>
      </c>
      <c r="X11" s="64">
        <f t="shared" si="0"/>
        <v>0.27231882457169099</v>
      </c>
      <c r="Y11" s="64">
        <f t="shared" si="1"/>
        <v>0.2870297880225538</v>
      </c>
      <c r="Z11" s="64">
        <f t="shared" si="1"/>
        <v>0.277701108175267</v>
      </c>
      <c r="AA11" s="124">
        <f t="shared" si="2"/>
        <v>0.53331893824702126</v>
      </c>
      <c r="AB11" s="64">
        <f t="shared" si="2"/>
        <v>0.53915078418972939</v>
      </c>
      <c r="AC11" s="64">
        <f t="shared" si="3"/>
        <v>0.5239605231551836</v>
      </c>
      <c r="AD11" s="64">
        <f t="shared" si="3"/>
        <v>0.52341924040981047</v>
      </c>
      <c r="AE11" s="277">
        <v>5865</v>
      </c>
      <c r="AF11" s="51">
        <v>6784</v>
      </c>
      <c r="AG11" s="222">
        <v>5252</v>
      </c>
      <c r="AH11" s="51">
        <v>4953</v>
      </c>
      <c r="AI11" s="51">
        <v>3873</v>
      </c>
      <c r="AK11" s="36"/>
      <c r="AL11" s="36"/>
      <c r="AM11" s="36"/>
      <c r="AN11" s="36"/>
      <c r="AO11" s="36"/>
    </row>
    <row r="12" spans="1:41" ht="14.5" customHeight="1" x14ac:dyDescent="0.35">
      <c r="C12" s="8" t="s">
        <v>233</v>
      </c>
      <c r="D12" s="116">
        <v>1.476318836212158</v>
      </c>
      <c r="E12" s="117">
        <v>1.72515857219696</v>
      </c>
      <c r="F12" s="234">
        <v>1.6328167915344241</v>
      </c>
      <c r="G12" s="282">
        <v>1.6328168061449</v>
      </c>
      <c r="H12" s="282">
        <v>1.66708118043627</v>
      </c>
      <c r="I12" s="283">
        <v>1.438672661781311</v>
      </c>
      <c r="J12" s="282">
        <v>1.763067483901978</v>
      </c>
      <c r="K12" s="282">
        <v>1.91292586180313</v>
      </c>
      <c r="L12" s="282">
        <v>1.91292586180313</v>
      </c>
      <c r="M12" s="282">
        <v>1.7115280013229</v>
      </c>
      <c r="N12" s="116">
        <v>1.84746241569519</v>
      </c>
      <c r="O12" s="117">
        <v>2.202814102172852</v>
      </c>
      <c r="P12" s="117">
        <v>2.15899137327711</v>
      </c>
      <c r="Q12" s="282">
        <v>2.15899137327711</v>
      </c>
      <c r="R12" s="282">
        <v>2.08680354928102</v>
      </c>
      <c r="S12" s="124">
        <f>D12/(D12+I12+N12)</f>
        <v>0.30999120683746539</v>
      </c>
      <c r="T12" s="64">
        <f t="shared" si="6"/>
        <v>0.30313589857374029</v>
      </c>
      <c r="U12" s="64">
        <f t="shared" si="8"/>
        <v>0.28622137234538608</v>
      </c>
      <c r="V12" s="64">
        <f t="shared" si="7"/>
        <v>0.3050238403713359</v>
      </c>
      <c r="W12" s="124">
        <f t="shared" si="0"/>
        <v>0.30208642180161638</v>
      </c>
      <c r="X12" s="64">
        <f t="shared" si="0"/>
        <v>0.30979705552409464</v>
      </c>
      <c r="Y12" s="64">
        <f t="shared" si="1"/>
        <v>0.33532253177438454</v>
      </c>
      <c r="Z12" s="64">
        <f t="shared" si="1"/>
        <v>0.31315622178037378</v>
      </c>
      <c r="AA12" s="124">
        <f t="shared" si="2"/>
        <v>0.38792237136091812</v>
      </c>
      <c r="AB12" s="64">
        <f t="shared" si="2"/>
        <v>0.38706704590216517</v>
      </c>
      <c r="AC12" s="64">
        <f t="shared" si="3"/>
        <v>0.37845609588022938</v>
      </c>
      <c r="AD12" s="64">
        <f t="shared" si="3"/>
        <v>0.38181993784829033</v>
      </c>
      <c r="AE12" s="277">
        <v>1420</v>
      </c>
      <c r="AF12" s="51">
        <v>5114</v>
      </c>
      <c r="AG12" s="222">
        <v>4561</v>
      </c>
      <c r="AH12" s="51">
        <v>4561</v>
      </c>
      <c r="AI12" s="51">
        <v>3686</v>
      </c>
      <c r="AK12" s="36"/>
      <c r="AL12" s="36"/>
      <c r="AM12" s="36"/>
      <c r="AN12" s="36"/>
      <c r="AO12" s="36"/>
    </row>
    <row r="13" spans="1:41" ht="14.5" customHeight="1" x14ac:dyDescent="0.35">
      <c r="C13" s="8"/>
      <c r="D13" s="119"/>
      <c r="E13" s="119"/>
      <c r="F13" s="119"/>
      <c r="G13" s="284"/>
      <c r="H13" s="284"/>
      <c r="I13" s="284"/>
      <c r="J13" s="284"/>
      <c r="K13" s="284"/>
      <c r="L13" s="284"/>
      <c r="M13" s="284"/>
      <c r="N13" s="117"/>
      <c r="O13" s="117"/>
      <c r="P13" s="117"/>
      <c r="Q13" s="117"/>
      <c r="R13" s="117"/>
      <c r="S13" s="117"/>
      <c r="T13" s="117"/>
      <c r="U13" s="117"/>
      <c r="V13" s="117"/>
      <c r="W13" s="117"/>
      <c r="X13" s="117"/>
      <c r="Y13" s="117"/>
      <c r="Z13" s="117"/>
      <c r="AA13" s="117"/>
      <c r="AB13" s="117"/>
      <c r="AC13" s="117"/>
      <c r="AD13" s="117"/>
      <c r="AE13" s="125"/>
      <c r="AF13" s="125"/>
      <c r="AG13" s="125"/>
      <c r="AH13" s="125"/>
      <c r="AI13" s="125"/>
      <c r="AJ13" s="118"/>
      <c r="AK13" s="36"/>
      <c r="AL13" s="36"/>
      <c r="AM13" s="36"/>
      <c r="AN13" s="36"/>
      <c r="AO13" s="36"/>
    </row>
    <row r="14" spans="1:41" ht="14.5" customHeight="1" x14ac:dyDescent="0.35">
      <c r="AM14" s="36"/>
      <c r="AN14" s="36"/>
      <c r="AO14" s="36"/>
    </row>
    <row r="15" spans="1:41" ht="42" customHeight="1" x14ac:dyDescent="0.35">
      <c r="D15" s="432" t="s">
        <v>315</v>
      </c>
      <c r="E15" s="433"/>
      <c r="F15" s="433"/>
      <c r="G15" s="433"/>
      <c r="H15" s="434"/>
      <c r="I15" s="432" t="s">
        <v>316</v>
      </c>
      <c r="J15" s="433"/>
      <c r="K15" s="433"/>
      <c r="L15" s="433"/>
      <c r="M15" s="434"/>
      <c r="N15" s="432" t="s">
        <v>317</v>
      </c>
      <c r="O15" s="433"/>
      <c r="P15" s="433"/>
      <c r="Q15" s="433"/>
      <c r="AM15" s="36"/>
    </row>
    <row r="16" spans="1:41" ht="39" x14ac:dyDescent="0.35">
      <c r="D16" s="236"/>
      <c r="E16" s="70" t="s">
        <v>284</v>
      </c>
      <c r="F16" s="70" t="s">
        <v>285</v>
      </c>
      <c r="G16" s="387"/>
      <c r="H16" s="287" t="s">
        <v>286</v>
      </c>
      <c r="I16" s="236"/>
      <c r="J16" s="70" t="s">
        <v>284</v>
      </c>
      <c r="K16" s="70" t="s">
        <v>285</v>
      </c>
      <c r="L16" s="387"/>
      <c r="M16" s="287" t="s">
        <v>286</v>
      </c>
      <c r="N16" s="236"/>
      <c r="O16" s="287" t="s">
        <v>284</v>
      </c>
      <c r="P16" s="287" t="s">
        <v>285</v>
      </c>
      <c r="Q16" s="387"/>
      <c r="R16" s="287" t="s">
        <v>286</v>
      </c>
    </row>
    <row r="17" spans="2:31" x14ac:dyDescent="0.35">
      <c r="C17" s="30" t="s">
        <v>192</v>
      </c>
      <c r="D17" s="246" t="s">
        <v>202</v>
      </c>
      <c r="E17" s="110">
        <v>1E-3</v>
      </c>
      <c r="F17" s="114">
        <v>0.32100000000000001</v>
      </c>
      <c r="G17" s="248" t="s">
        <v>202</v>
      </c>
      <c r="H17" s="110">
        <v>0.56999999999999995</v>
      </c>
      <c r="I17" s="246" t="s">
        <v>202</v>
      </c>
      <c r="J17" s="110">
        <v>2E-3</v>
      </c>
      <c r="K17" s="114">
        <v>2.1999999999999999E-2</v>
      </c>
      <c r="L17" s="248" t="s">
        <v>202</v>
      </c>
      <c r="M17" s="110">
        <v>0.27400000000000002</v>
      </c>
      <c r="N17" s="246" t="s">
        <v>202</v>
      </c>
      <c r="O17" s="110">
        <v>4.1000000000000002E-2</v>
      </c>
      <c r="P17" s="110">
        <v>0.96299999999999997</v>
      </c>
      <c r="Q17" s="248" t="s">
        <v>202</v>
      </c>
      <c r="R17" s="110">
        <v>0.26200000000000001</v>
      </c>
      <c r="V17" s="243"/>
      <c r="W17" s="243"/>
      <c r="X17" s="243"/>
      <c r="Y17" s="243"/>
      <c r="Z17" s="243"/>
      <c r="AA17" s="243"/>
      <c r="AB17" s="243"/>
      <c r="AC17" s="243"/>
      <c r="AD17" s="243"/>
    </row>
    <row r="18" spans="2:31" x14ac:dyDescent="0.35">
      <c r="C18" s="8" t="s">
        <v>232</v>
      </c>
      <c r="D18" s="247" t="s">
        <v>202</v>
      </c>
      <c r="E18" s="111">
        <v>0.36599999999999999</v>
      </c>
      <c r="F18" s="85">
        <v>0.81300000000000006</v>
      </c>
      <c r="G18" s="388" t="s">
        <v>202</v>
      </c>
      <c r="H18" s="111">
        <v>0.93500000000000005</v>
      </c>
      <c r="I18" s="247" t="s">
        <v>202</v>
      </c>
      <c r="J18" s="111">
        <v>0.69000000000000006</v>
      </c>
      <c r="K18" s="85">
        <v>0.77200000000000002</v>
      </c>
      <c r="L18" s="388" t="s">
        <v>202</v>
      </c>
      <c r="M18" s="111">
        <v>0.81399999999999995</v>
      </c>
      <c r="N18" s="247" t="s">
        <v>202</v>
      </c>
      <c r="O18" s="111">
        <v>0.51200000000000001</v>
      </c>
      <c r="P18" s="111">
        <v>0.79300000000000004</v>
      </c>
      <c r="Q18" s="388" t="s">
        <v>202</v>
      </c>
      <c r="R18" s="111">
        <v>0.46800000000000003</v>
      </c>
      <c r="V18" s="243"/>
      <c r="W18" s="243"/>
      <c r="X18" s="243"/>
      <c r="Y18" s="243"/>
      <c r="Z18" s="243"/>
      <c r="AA18" s="243"/>
      <c r="AB18" s="243"/>
      <c r="AC18" s="243"/>
      <c r="AD18" s="243"/>
    </row>
    <row r="19" spans="2:31" x14ac:dyDescent="0.35">
      <c r="C19" s="8" t="s">
        <v>151</v>
      </c>
      <c r="D19" s="247" t="s">
        <v>202</v>
      </c>
      <c r="E19" s="111">
        <v>1E-3</v>
      </c>
      <c r="F19" s="85">
        <v>0.44</v>
      </c>
      <c r="G19" s="388" t="s">
        <v>202</v>
      </c>
      <c r="H19" s="111">
        <v>0.65</v>
      </c>
      <c r="I19" s="247" t="s">
        <v>202</v>
      </c>
      <c r="J19" s="111">
        <v>7.6999999999999999E-2</v>
      </c>
      <c r="K19" s="85">
        <v>6.5000000000000002E-2</v>
      </c>
      <c r="L19" s="388" t="s">
        <v>202</v>
      </c>
      <c r="M19" s="111">
        <v>0.34100000000000003</v>
      </c>
      <c r="N19" s="247" t="s">
        <v>202</v>
      </c>
      <c r="O19" s="111">
        <v>0.34699999999999998</v>
      </c>
      <c r="P19" s="111">
        <v>0.92600000000000005</v>
      </c>
      <c r="Q19" s="388" t="s">
        <v>202</v>
      </c>
      <c r="R19" s="111">
        <v>0.21299999999999999</v>
      </c>
      <c r="V19" s="243"/>
      <c r="W19" s="243"/>
      <c r="X19" s="243"/>
      <c r="Y19" s="243"/>
      <c r="Z19" s="243"/>
      <c r="AA19" s="243"/>
      <c r="AB19" s="243"/>
      <c r="AC19" s="243"/>
      <c r="AD19" s="243"/>
    </row>
    <row r="20" spans="2:31" x14ac:dyDescent="0.35">
      <c r="C20" s="8" t="s">
        <v>201</v>
      </c>
      <c r="D20" s="247" t="s">
        <v>202</v>
      </c>
      <c r="E20" s="111">
        <v>2.7E-2</v>
      </c>
      <c r="F20" s="85">
        <v>0</v>
      </c>
      <c r="G20" s="388" t="s">
        <v>202</v>
      </c>
      <c r="H20" s="111">
        <v>0.06</v>
      </c>
      <c r="I20" s="247" t="s">
        <v>202</v>
      </c>
      <c r="J20" s="111">
        <v>0.14000000000000001</v>
      </c>
      <c r="K20" s="85">
        <v>0</v>
      </c>
      <c r="L20" s="388" t="s">
        <v>202</v>
      </c>
      <c r="M20" s="111">
        <v>2E-3</v>
      </c>
      <c r="N20" s="247" t="s">
        <v>202</v>
      </c>
      <c r="O20" s="111">
        <v>0</v>
      </c>
      <c r="P20" s="111">
        <v>0</v>
      </c>
      <c r="Q20" s="388" t="s">
        <v>202</v>
      </c>
      <c r="R20" s="111">
        <v>3.4000000000000002E-2</v>
      </c>
      <c r="V20" s="243"/>
      <c r="W20" s="243"/>
      <c r="X20" s="243"/>
      <c r="Y20" s="243"/>
      <c r="Z20" s="243"/>
      <c r="AA20" s="243"/>
      <c r="AB20" s="243"/>
      <c r="AC20" s="243"/>
      <c r="AD20" s="243"/>
    </row>
    <row r="21" spans="2:31" x14ac:dyDescent="0.35">
      <c r="C21" s="8" t="s">
        <v>205</v>
      </c>
      <c r="D21" s="247" t="s">
        <v>202</v>
      </c>
      <c r="E21" s="111">
        <v>0.86099999999999999</v>
      </c>
      <c r="F21" s="85">
        <v>7.2000000000000008E-2</v>
      </c>
      <c r="G21" s="388" t="s">
        <v>202</v>
      </c>
      <c r="H21" s="111">
        <v>0.157</v>
      </c>
      <c r="I21" s="247" t="s">
        <v>202</v>
      </c>
      <c r="J21" s="111">
        <v>0.13400000000000001</v>
      </c>
      <c r="K21" s="85">
        <v>0</v>
      </c>
      <c r="L21" s="388" t="s">
        <v>202</v>
      </c>
      <c r="M21" s="111">
        <v>0.91300000000000003</v>
      </c>
      <c r="N21" s="247" t="s">
        <v>202</v>
      </c>
      <c r="O21" s="111">
        <v>9.0000000000000011E-3</v>
      </c>
      <c r="P21" s="111">
        <v>0.20599999999999999</v>
      </c>
      <c r="Q21" s="388" t="s">
        <v>202</v>
      </c>
      <c r="R21" s="111">
        <v>0.627</v>
      </c>
      <c r="V21" s="243"/>
      <c r="W21" s="243"/>
      <c r="X21" s="243"/>
      <c r="Y21" s="243"/>
      <c r="Z21" s="243"/>
      <c r="AA21" s="243"/>
      <c r="AB21" s="243"/>
      <c r="AC21" s="243"/>
      <c r="AD21" s="243"/>
    </row>
    <row r="22" spans="2:31" x14ac:dyDescent="0.35">
      <c r="C22" s="8" t="s">
        <v>154</v>
      </c>
      <c r="D22" s="247" t="s">
        <v>202</v>
      </c>
      <c r="E22" s="111">
        <v>4.3999999999999997E-2</v>
      </c>
      <c r="F22" s="85">
        <v>0</v>
      </c>
      <c r="G22" s="388" t="s">
        <v>202</v>
      </c>
      <c r="H22" s="111">
        <v>0.187</v>
      </c>
      <c r="I22" s="247" t="s">
        <v>202</v>
      </c>
      <c r="J22" s="111">
        <v>0.60199999999999998</v>
      </c>
      <c r="K22" s="85">
        <v>0</v>
      </c>
      <c r="L22" s="388" t="s">
        <v>202</v>
      </c>
      <c r="M22" s="111">
        <v>4.0000000000000001E-3</v>
      </c>
      <c r="N22" s="247" t="s">
        <v>202</v>
      </c>
      <c r="O22" s="111">
        <v>0</v>
      </c>
      <c r="P22" s="111">
        <v>0</v>
      </c>
      <c r="Q22" s="388" t="s">
        <v>202</v>
      </c>
      <c r="R22" s="111">
        <v>0.23599999999999999</v>
      </c>
      <c r="V22" s="243"/>
      <c r="W22" s="243"/>
      <c r="X22" s="243"/>
      <c r="Y22" s="243"/>
      <c r="Z22" s="243"/>
      <c r="AA22" s="243"/>
      <c r="AB22" s="243"/>
      <c r="AC22" s="243"/>
      <c r="AD22" s="243"/>
      <c r="AE22" s="39"/>
    </row>
    <row r="23" spans="2:31" x14ac:dyDescent="0.35">
      <c r="C23" s="8" t="s">
        <v>233</v>
      </c>
      <c r="D23" s="247" t="s">
        <v>202</v>
      </c>
      <c r="E23" s="111">
        <v>0</v>
      </c>
      <c r="F23" s="85">
        <v>9.0000000000000011E-3</v>
      </c>
      <c r="G23" s="388" t="s">
        <v>202</v>
      </c>
      <c r="H23" s="111">
        <v>0.35699999999999998</v>
      </c>
      <c r="I23" s="247" t="s">
        <v>202</v>
      </c>
      <c r="J23" s="111">
        <v>0</v>
      </c>
      <c r="K23" s="85">
        <v>0</v>
      </c>
      <c r="L23" s="388" t="s">
        <v>202</v>
      </c>
      <c r="M23" s="111">
        <v>0</v>
      </c>
      <c r="N23" s="247" t="s">
        <v>202</v>
      </c>
      <c r="O23" s="111">
        <v>0</v>
      </c>
      <c r="P23" s="111">
        <v>0.36699999999999999</v>
      </c>
      <c r="Q23" s="388" t="s">
        <v>202</v>
      </c>
      <c r="R23" s="111">
        <v>0.13500000000000001</v>
      </c>
      <c r="V23" s="243"/>
      <c r="W23" s="243"/>
      <c r="X23" s="243"/>
      <c r="Y23" s="243"/>
      <c r="Z23" s="243"/>
      <c r="AA23" s="243"/>
      <c r="AB23" s="243"/>
      <c r="AC23" s="243"/>
      <c r="AD23" s="243"/>
      <c r="AE23" s="39"/>
    </row>
    <row r="24" spans="2:31" x14ac:dyDescent="0.35">
      <c r="C24" s="39"/>
    </row>
    <row r="25" spans="2:31" x14ac:dyDescent="0.35">
      <c r="AE25" s="39"/>
    </row>
    <row r="26" spans="2:31" x14ac:dyDescent="0.35">
      <c r="C26" s="8" t="s">
        <v>318</v>
      </c>
      <c r="I26" s="235"/>
      <c r="J26" s="235"/>
      <c r="K26" s="235"/>
      <c r="L26" s="235"/>
      <c r="M26" s="235"/>
      <c r="N26" s="235"/>
      <c r="O26" s="235"/>
      <c r="P26" s="235"/>
      <c r="Q26" s="235"/>
      <c r="R26" s="235"/>
      <c r="S26" s="235"/>
      <c r="AE26" s="39"/>
    </row>
    <row r="27" spans="2:31" ht="14.5" customHeight="1" x14ac:dyDescent="0.35">
      <c r="C27" s="8" t="s">
        <v>319</v>
      </c>
      <c r="I27" s="130"/>
      <c r="J27" s="130"/>
      <c r="K27" s="130"/>
      <c r="L27" s="70"/>
      <c r="M27" s="130"/>
      <c r="N27" s="130"/>
      <c r="O27" s="130"/>
      <c r="P27" s="130"/>
      <c r="Q27" s="130"/>
      <c r="R27" s="130"/>
      <c r="S27" s="130"/>
    </row>
    <row r="28" spans="2:31" x14ac:dyDescent="0.35">
      <c r="I28" s="85"/>
      <c r="J28" s="85"/>
      <c r="K28" s="226"/>
      <c r="L28" s="85"/>
      <c r="M28" s="85"/>
      <c r="N28" s="226"/>
      <c r="O28" s="226"/>
      <c r="P28" s="85"/>
      <c r="Q28" s="85"/>
      <c r="R28" s="226"/>
      <c r="S28" s="226"/>
    </row>
    <row r="29" spans="2:31" x14ac:dyDescent="0.35">
      <c r="C29" s="8" t="s">
        <v>158</v>
      </c>
      <c r="I29" s="85"/>
      <c r="J29" s="85"/>
      <c r="K29" s="226"/>
      <c r="L29" s="85"/>
      <c r="M29" s="85"/>
      <c r="N29" s="226"/>
      <c r="O29" s="226"/>
      <c r="P29" s="85"/>
      <c r="Q29" s="85"/>
      <c r="R29" s="226"/>
      <c r="S29" s="226"/>
    </row>
    <row r="30" spans="2:31" x14ac:dyDescent="0.35">
      <c r="C30" s="167" t="s">
        <v>159</v>
      </c>
      <c r="I30" s="85"/>
      <c r="J30" s="85"/>
      <c r="K30" s="226"/>
      <c r="L30" s="85"/>
      <c r="M30" s="85"/>
      <c r="N30" s="226"/>
      <c r="O30" s="226"/>
      <c r="P30" s="85"/>
      <c r="Q30" s="85"/>
      <c r="R30" s="226"/>
      <c r="S30" s="226"/>
    </row>
    <row r="31" spans="2:31" ht="14.5" customHeight="1" x14ac:dyDescent="0.35">
      <c r="B31" s="36"/>
      <c r="C31" s="167" t="s">
        <v>320</v>
      </c>
      <c r="I31" s="85"/>
      <c r="J31" s="85"/>
      <c r="K31" s="226"/>
      <c r="L31" s="85"/>
      <c r="M31" s="85"/>
      <c r="N31" s="226"/>
      <c r="O31" s="226"/>
      <c r="P31" s="85"/>
      <c r="Q31" s="85"/>
      <c r="R31" s="226"/>
      <c r="S31" s="226"/>
    </row>
    <row r="32" spans="2:31" ht="14.5" customHeight="1" x14ac:dyDescent="0.35">
      <c r="B32" s="36"/>
      <c r="C32" s="167" t="s">
        <v>321</v>
      </c>
      <c r="I32" s="85"/>
      <c r="J32" s="85"/>
      <c r="K32" s="226"/>
      <c r="L32" s="85"/>
      <c r="M32" s="85"/>
      <c r="N32" s="226"/>
      <c r="O32" s="226"/>
      <c r="P32" s="85"/>
      <c r="Q32" s="85"/>
      <c r="R32" s="226"/>
      <c r="S32" s="226"/>
    </row>
    <row r="33" spans="3:19" x14ac:dyDescent="0.35">
      <c r="C33" s="205" t="s">
        <v>322</v>
      </c>
      <c r="I33" s="85"/>
      <c r="J33" s="85"/>
      <c r="K33" s="226"/>
      <c r="L33" s="85"/>
      <c r="M33" s="85"/>
      <c r="N33" s="226"/>
      <c r="O33" s="226"/>
      <c r="P33" s="85"/>
      <c r="Q33" s="85"/>
      <c r="R33" s="226"/>
      <c r="S33" s="226"/>
    </row>
    <row r="34" spans="3:19" x14ac:dyDescent="0.35">
      <c r="C34" s="9" t="s">
        <v>323</v>
      </c>
      <c r="I34" s="85"/>
      <c r="J34" s="85"/>
      <c r="K34" s="226"/>
      <c r="L34" s="85"/>
      <c r="M34" s="85"/>
      <c r="N34" s="226"/>
      <c r="O34" s="226"/>
      <c r="P34" s="85"/>
      <c r="Q34" s="85"/>
      <c r="R34" s="226"/>
      <c r="S34" s="226"/>
    </row>
    <row r="35" spans="3:19" x14ac:dyDescent="0.35">
      <c r="C35" s="331" t="s">
        <v>324</v>
      </c>
      <c r="I35" s="85"/>
      <c r="J35" s="85"/>
      <c r="K35" s="226"/>
      <c r="L35" s="85"/>
      <c r="M35" s="85"/>
      <c r="N35" s="226"/>
      <c r="O35" s="226"/>
      <c r="P35" s="85"/>
      <c r="Q35" s="85"/>
      <c r="R35" s="226"/>
      <c r="S35" s="226"/>
    </row>
    <row r="36" spans="3:19" x14ac:dyDescent="0.35">
      <c r="I36" s="85"/>
      <c r="J36" s="85"/>
      <c r="K36" s="226"/>
      <c r="L36" s="85"/>
      <c r="M36" s="85"/>
      <c r="N36" s="226"/>
      <c r="O36" s="226"/>
      <c r="P36" s="85"/>
      <c r="Q36" s="85"/>
      <c r="R36" s="226"/>
      <c r="S36" s="226"/>
    </row>
    <row r="37" spans="3:19" x14ac:dyDescent="0.35">
      <c r="I37" s="85"/>
      <c r="J37" s="85"/>
      <c r="K37" s="226"/>
      <c r="L37" s="85"/>
      <c r="M37" s="85"/>
      <c r="N37" s="226"/>
      <c r="O37" s="226"/>
      <c r="P37" s="85"/>
      <c r="Q37" s="85"/>
      <c r="R37" s="226"/>
      <c r="S37" s="226"/>
    </row>
    <row r="38" spans="3:19" x14ac:dyDescent="0.35">
      <c r="I38" s="226"/>
      <c r="J38" s="226"/>
      <c r="K38" s="226"/>
      <c r="L38" s="226"/>
      <c r="M38" s="226"/>
      <c r="N38" s="226"/>
      <c r="O38" s="226"/>
      <c r="P38" s="226"/>
      <c r="Q38" s="226"/>
      <c r="R38" s="226"/>
      <c r="S38" s="226"/>
    </row>
  </sheetData>
  <mergeCells count="10">
    <mergeCell ref="D15:H15"/>
    <mergeCell ref="N15:Q15"/>
    <mergeCell ref="D4:H4"/>
    <mergeCell ref="I4:M4"/>
    <mergeCell ref="N4:R4"/>
    <mergeCell ref="AE4:AI4"/>
    <mergeCell ref="S4:V4"/>
    <mergeCell ref="W4:Z4"/>
    <mergeCell ref="AA4:AD4"/>
    <mergeCell ref="I15:M15"/>
  </mergeCells>
  <conditionalFormatting sqref="E17:F23 H17:H23 J17:K23 M17:M23 O17:P23 R17:R23 I28:J37 L28:M37 P28:Q37">
    <cfRule type="cellIs" dxfId="49" priority="2" operator="between">
      <formula>0</formula>
      <formula>0.05</formula>
    </cfRule>
  </conditionalFormatting>
  <conditionalFormatting sqref="AK10:AN13">
    <cfRule type="cellIs" dxfId="48" priority="15" operator="equal">
      <formula>"Err"</formula>
    </cfRule>
    <cfRule type="cellIs" dxfId="47" priority="16" operator="equal">
      <formula>"OK"</formula>
    </cfRule>
  </conditionalFormatting>
  <conditionalFormatting sqref="AM7:AN9 B31:B32">
    <cfRule type="cellIs" dxfId="46" priority="20" operator="equal">
      <formula>"Err"</formula>
    </cfRule>
    <cfRule type="cellIs" dxfId="45" priority="21" operator="equal">
      <formula>"OK"</formula>
    </cfRule>
  </conditionalFormatting>
  <conditionalFormatting sqref="AO7:AO14 AN14 AM14:AM15">
    <cfRule type="cellIs" dxfId="44" priority="17" operator="equal">
      <formula>"Err"</formula>
    </cfRule>
    <cfRule type="cellIs" dxfId="43" priority="18" operator="equal">
      <formula>"OK"</formula>
    </cfRule>
  </conditionalFormatting>
  <hyperlinks>
    <hyperlink ref="A1" location="Contents!A1" display="Contents" xr:uid="{00000000-0004-0000-0E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dimension ref="A1:Z64"/>
  <sheetViews>
    <sheetView showGridLines="0" workbookViewId="0"/>
  </sheetViews>
  <sheetFormatPr defaultColWidth="10.81640625" defaultRowHeight="14.5" x14ac:dyDescent="0.35"/>
  <cols>
    <col min="3" max="3" width="27.81640625" customWidth="1"/>
    <col min="9" max="9" width="11.7265625" customWidth="1"/>
    <col min="16" max="16" width="12" customWidth="1"/>
    <col min="24" max="24" width="18.453125" customWidth="1"/>
    <col min="25" max="25" width="18.1796875" customWidth="1"/>
  </cols>
  <sheetData>
    <row r="1" spans="1:26" x14ac:dyDescent="0.35">
      <c r="A1" s="49" t="s">
        <v>146</v>
      </c>
      <c r="B1" s="8"/>
      <c r="C1" s="8"/>
      <c r="D1" s="8"/>
      <c r="E1" s="8"/>
      <c r="F1" s="8"/>
      <c r="G1" s="8"/>
      <c r="H1" s="8"/>
      <c r="I1" s="8"/>
      <c r="J1" s="8"/>
      <c r="K1" s="8"/>
      <c r="L1" s="8"/>
      <c r="M1" s="8"/>
      <c r="N1" s="8"/>
      <c r="O1" s="8"/>
      <c r="P1" s="8"/>
      <c r="Q1" s="8"/>
      <c r="R1" s="8"/>
      <c r="S1" s="8"/>
      <c r="T1" s="8"/>
      <c r="U1" s="8"/>
      <c r="V1" s="8"/>
      <c r="W1" s="8"/>
      <c r="X1" s="8"/>
      <c r="Y1" s="8"/>
      <c r="Z1" s="8"/>
    </row>
    <row r="2" spans="1:26" x14ac:dyDescent="0.35">
      <c r="A2" s="8"/>
      <c r="B2" s="10" t="s">
        <v>325</v>
      </c>
      <c r="C2" s="8"/>
      <c r="D2" s="8"/>
      <c r="E2" s="8"/>
      <c r="F2" s="8"/>
      <c r="G2" s="8"/>
      <c r="H2" s="8"/>
      <c r="I2" s="8"/>
      <c r="J2" s="8"/>
      <c r="K2" s="8"/>
      <c r="L2" s="8"/>
      <c r="M2" s="8"/>
      <c r="N2" s="8"/>
      <c r="O2" s="8"/>
      <c r="P2" s="8"/>
      <c r="Q2" s="8"/>
      <c r="R2" s="8"/>
      <c r="S2" s="8"/>
      <c r="T2" s="8"/>
      <c r="U2" s="8"/>
      <c r="V2" s="8"/>
      <c r="W2" s="8"/>
      <c r="X2" s="8"/>
      <c r="Y2" s="8"/>
      <c r="Z2" s="8"/>
    </row>
    <row r="3" spans="1:26" x14ac:dyDescent="0.35">
      <c r="A3" s="8"/>
      <c r="B3" s="8" t="s">
        <v>148</v>
      </c>
      <c r="C3" s="8"/>
      <c r="D3" s="8"/>
      <c r="E3" s="8"/>
      <c r="F3" s="8"/>
      <c r="G3" s="8"/>
      <c r="H3" s="8"/>
      <c r="I3" s="8"/>
      <c r="J3" s="8"/>
      <c r="K3" s="8"/>
      <c r="L3" s="8"/>
      <c r="M3" s="8"/>
      <c r="N3" s="8"/>
      <c r="O3" s="8"/>
      <c r="P3" s="8"/>
      <c r="Q3" s="8"/>
      <c r="R3" s="8"/>
      <c r="S3" s="8"/>
      <c r="T3" s="8"/>
      <c r="U3" s="8"/>
      <c r="V3" s="8"/>
      <c r="W3" s="8"/>
      <c r="X3" s="8"/>
      <c r="Y3" s="8"/>
      <c r="Z3" s="8"/>
    </row>
    <row r="4" spans="1:26" ht="26.15" customHeight="1" x14ac:dyDescent="0.35">
      <c r="A4" s="8"/>
      <c r="B4" s="8"/>
      <c r="C4" s="166"/>
      <c r="D4" s="426" t="s">
        <v>156</v>
      </c>
      <c r="E4" s="424"/>
      <c r="F4" s="424"/>
      <c r="G4" s="424"/>
      <c r="H4" s="424"/>
      <c r="I4" s="424"/>
      <c r="J4" s="427"/>
      <c r="K4" s="426" t="s">
        <v>218</v>
      </c>
      <c r="L4" s="424"/>
      <c r="M4" s="424"/>
      <c r="N4" s="424"/>
      <c r="O4" s="424"/>
      <c r="P4" s="424"/>
      <c r="Q4" s="427"/>
      <c r="R4" s="426" t="s">
        <v>157</v>
      </c>
      <c r="S4" s="424"/>
      <c r="T4" s="424"/>
      <c r="U4" s="424"/>
      <c r="V4" s="424"/>
      <c r="W4" s="424"/>
      <c r="X4" s="426" t="s">
        <v>326</v>
      </c>
      <c r="Y4" s="424" t="s">
        <v>327</v>
      </c>
      <c r="Z4" s="8"/>
    </row>
    <row r="5" spans="1:26" ht="27.65" customHeight="1" x14ac:dyDescent="0.35">
      <c r="A5" s="8"/>
      <c r="B5" s="8"/>
      <c r="C5" s="192"/>
      <c r="D5" s="193">
        <v>2019</v>
      </c>
      <c r="E5" s="170">
        <v>2021</v>
      </c>
      <c r="F5" s="170">
        <v>2022</v>
      </c>
      <c r="G5" s="170">
        <v>2023</v>
      </c>
      <c r="H5" s="66" t="s">
        <v>149</v>
      </c>
      <c r="I5" s="66" t="s">
        <v>150</v>
      </c>
      <c r="J5" s="194">
        <v>2025</v>
      </c>
      <c r="K5" s="170">
        <v>2019</v>
      </c>
      <c r="L5" s="170">
        <v>2021</v>
      </c>
      <c r="M5" s="170">
        <v>2022</v>
      </c>
      <c r="N5" s="170">
        <v>2023</v>
      </c>
      <c r="O5" s="66" t="s">
        <v>149</v>
      </c>
      <c r="P5" s="66" t="s">
        <v>150</v>
      </c>
      <c r="Q5" s="194">
        <v>2025</v>
      </c>
      <c r="R5" s="170">
        <v>2019</v>
      </c>
      <c r="S5" s="170">
        <v>2021</v>
      </c>
      <c r="T5" s="170">
        <v>2022</v>
      </c>
      <c r="U5" s="170">
        <v>2023</v>
      </c>
      <c r="V5" s="63">
        <v>2024</v>
      </c>
      <c r="W5" s="194">
        <v>2025</v>
      </c>
      <c r="X5" s="425"/>
      <c r="Y5" s="425"/>
      <c r="Z5" s="8"/>
    </row>
    <row r="6" spans="1:26" x14ac:dyDescent="0.35">
      <c r="A6" s="8"/>
      <c r="B6" s="8"/>
      <c r="C6" s="167" t="s">
        <v>192</v>
      </c>
      <c r="D6" s="184">
        <v>122096</v>
      </c>
      <c r="E6" s="185">
        <v>137549</v>
      </c>
      <c r="F6" s="185">
        <v>138672.390625</v>
      </c>
      <c r="G6" s="185" t="s">
        <v>328</v>
      </c>
      <c r="H6" s="185">
        <v>147348</v>
      </c>
      <c r="I6" s="51">
        <v>158965.85286000001</v>
      </c>
      <c r="J6" s="288">
        <v>156279.36093</v>
      </c>
      <c r="K6" s="195">
        <v>21</v>
      </c>
      <c r="L6" s="195">
        <v>20</v>
      </c>
      <c r="M6" s="196">
        <v>19.987789154052734</v>
      </c>
      <c r="N6" s="196" t="s">
        <v>328</v>
      </c>
      <c r="O6" s="196">
        <v>19.483465194702148</v>
      </c>
      <c r="P6" s="282">
        <v>19.0818661056725</v>
      </c>
      <c r="Q6" s="289">
        <v>18.5283489611076</v>
      </c>
      <c r="R6" s="185">
        <v>1449</v>
      </c>
      <c r="S6" s="185">
        <v>1778</v>
      </c>
      <c r="T6" s="185">
        <v>1694</v>
      </c>
      <c r="U6" s="185">
        <v>1538</v>
      </c>
      <c r="V6" s="222">
        <v>1278</v>
      </c>
      <c r="W6" s="288">
        <v>1212</v>
      </c>
      <c r="X6" s="290">
        <v>0</v>
      </c>
      <c r="Y6" s="111">
        <v>0.30499999999999999</v>
      </c>
      <c r="Z6" s="8"/>
    </row>
    <row r="7" spans="1:26" x14ac:dyDescent="0.35">
      <c r="A7" s="8"/>
      <c r="B7" s="8"/>
      <c r="C7" s="167" t="s">
        <v>232</v>
      </c>
      <c r="D7" s="184">
        <v>13110</v>
      </c>
      <c r="E7" s="185">
        <v>15452</v>
      </c>
      <c r="F7" s="185">
        <v>17577.77734375</v>
      </c>
      <c r="G7" s="185" t="s">
        <v>328</v>
      </c>
      <c r="H7" s="185">
        <v>13481.1259765625</v>
      </c>
      <c r="I7" s="51">
        <v>14567.565430000001</v>
      </c>
      <c r="J7" s="288">
        <v>16037.471380000001</v>
      </c>
      <c r="K7" s="195">
        <v>45</v>
      </c>
      <c r="L7" s="195">
        <v>48</v>
      </c>
      <c r="M7" s="196">
        <v>52.248455047607422</v>
      </c>
      <c r="N7" s="196" t="s">
        <v>328</v>
      </c>
      <c r="O7" s="196">
        <v>41.739948272705078</v>
      </c>
      <c r="P7" s="282">
        <v>41.182342295235998</v>
      </c>
      <c r="Q7" s="289">
        <v>43.2535421848673</v>
      </c>
      <c r="R7" s="185">
        <v>162</v>
      </c>
      <c r="S7" s="185">
        <v>191</v>
      </c>
      <c r="T7" s="185">
        <v>152</v>
      </c>
      <c r="U7" s="185">
        <v>120</v>
      </c>
      <c r="V7" s="222">
        <v>80</v>
      </c>
      <c r="W7" s="288">
        <v>84</v>
      </c>
      <c r="X7" s="291">
        <v>1.7000000000000001E-2</v>
      </c>
      <c r="Y7" s="111">
        <v>0.66300000000000003</v>
      </c>
      <c r="Z7" s="8"/>
    </row>
    <row r="8" spans="1:26" x14ac:dyDescent="0.35">
      <c r="A8" s="8"/>
      <c r="B8" s="8"/>
      <c r="C8" s="167" t="s">
        <v>151</v>
      </c>
      <c r="D8" s="184">
        <v>135206</v>
      </c>
      <c r="E8" s="185">
        <v>153001</v>
      </c>
      <c r="F8" s="185">
        <v>156250.171875</v>
      </c>
      <c r="G8" s="185" t="s">
        <v>328</v>
      </c>
      <c r="H8" s="185">
        <v>160829.125</v>
      </c>
      <c r="I8" s="51">
        <v>173533.41829</v>
      </c>
      <c r="J8" s="288">
        <v>172316.83231</v>
      </c>
      <c r="K8" s="195">
        <v>22</v>
      </c>
      <c r="L8" s="195">
        <v>21</v>
      </c>
      <c r="M8" s="196">
        <v>21.479804992675781</v>
      </c>
      <c r="N8" s="196" t="s">
        <v>328</v>
      </c>
      <c r="O8" s="196">
        <v>20.395036697387699</v>
      </c>
      <c r="P8" s="282">
        <v>19.982057045430199</v>
      </c>
      <c r="Q8" s="289">
        <v>19.569480249659701</v>
      </c>
      <c r="R8" s="185">
        <v>1611</v>
      </c>
      <c r="S8" s="185">
        <v>1969</v>
      </c>
      <c r="T8" s="185">
        <v>1846</v>
      </c>
      <c r="U8" s="185">
        <v>1658</v>
      </c>
      <c r="V8" s="222">
        <v>1358</v>
      </c>
      <c r="W8" s="288">
        <v>1296</v>
      </c>
      <c r="X8" s="291">
        <v>0</v>
      </c>
      <c r="Y8" s="111">
        <v>0.47</v>
      </c>
      <c r="Z8" s="8"/>
    </row>
    <row r="9" spans="1:26" x14ac:dyDescent="0.35">
      <c r="A9" s="9"/>
      <c r="B9" s="9"/>
      <c r="C9" s="205" t="s">
        <v>201</v>
      </c>
      <c r="D9" s="371" t="s">
        <v>202</v>
      </c>
      <c r="E9" s="372" t="s">
        <v>202</v>
      </c>
      <c r="F9" s="372" t="s">
        <v>202</v>
      </c>
      <c r="G9" s="372" t="s">
        <v>202</v>
      </c>
      <c r="H9" s="372" t="s">
        <v>202</v>
      </c>
      <c r="I9" s="372" t="s">
        <v>202</v>
      </c>
      <c r="J9" s="373" t="s">
        <v>202</v>
      </c>
      <c r="K9" s="336">
        <v>34</v>
      </c>
      <c r="L9" s="336">
        <v>34</v>
      </c>
      <c r="M9" s="337">
        <v>36.06207275390625</v>
      </c>
      <c r="N9" s="337">
        <v>37.553604125976563</v>
      </c>
      <c r="O9" s="337">
        <v>37.278526306152337</v>
      </c>
      <c r="P9" s="282">
        <v>35.200020807778102</v>
      </c>
      <c r="Q9" s="289">
        <v>36.075833130426901</v>
      </c>
      <c r="R9" s="335">
        <v>2940</v>
      </c>
      <c r="S9" s="335">
        <v>3070</v>
      </c>
      <c r="T9" s="335">
        <v>3099</v>
      </c>
      <c r="U9" s="335">
        <v>2943</v>
      </c>
      <c r="V9" s="222">
        <v>2912</v>
      </c>
      <c r="W9" s="288">
        <v>2336</v>
      </c>
      <c r="X9" s="291">
        <v>0.64600000000000002</v>
      </c>
      <c r="Y9" s="111">
        <v>0.14699999999999999</v>
      </c>
      <c r="Z9" s="9"/>
    </row>
    <row r="10" spans="1:26" x14ac:dyDescent="0.35">
      <c r="A10" s="9"/>
      <c r="B10" s="9"/>
      <c r="C10" s="205" t="s">
        <v>205</v>
      </c>
      <c r="D10" s="371" t="s">
        <v>202</v>
      </c>
      <c r="E10" s="372" t="s">
        <v>202</v>
      </c>
      <c r="F10" s="372" t="s">
        <v>202</v>
      </c>
      <c r="G10" s="372" t="s">
        <v>202</v>
      </c>
      <c r="H10" s="372" t="s">
        <v>202</v>
      </c>
      <c r="I10" s="372" t="s">
        <v>202</v>
      </c>
      <c r="J10" s="373" t="s">
        <v>202</v>
      </c>
      <c r="K10" s="336">
        <v>24</v>
      </c>
      <c r="L10" s="336">
        <v>24</v>
      </c>
      <c r="M10" s="337">
        <v>24.499111175537109</v>
      </c>
      <c r="N10" s="337">
        <v>24.83964920043945</v>
      </c>
      <c r="O10" s="337">
        <v>23.37080001831055</v>
      </c>
      <c r="P10" s="282">
        <v>22.034622737312102</v>
      </c>
      <c r="Q10" s="289">
        <v>23.2982103937549</v>
      </c>
      <c r="R10" s="335">
        <v>1377</v>
      </c>
      <c r="S10" s="335">
        <v>1373</v>
      </c>
      <c r="T10" s="335">
        <v>1272</v>
      </c>
      <c r="U10" s="335">
        <v>1054</v>
      </c>
      <c r="V10" s="222">
        <v>1197</v>
      </c>
      <c r="W10" s="288">
        <v>1106</v>
      </c>
      <c r="X10" s="291">
        <v>3.5999999999999997E-2</v>
      </c>
      <c r="Y10" s="111">
        <v>0.06</v>
      </c>
      <c r="Z10" s="9"/>
    </row>
    <row r="11" spans="1:26" x14ac:dyDescent="0.35">
      <c r="A11" s="8"/>
      <c r="B11" s="8"/>
      <c r="C11" s="167" t="s">
        <v>154</v>
      </c>
      <c r="D11" s="184">
        <v>502386</v>
      </c>
      <c r="E11" s="185">
        <v>507296</v>
      </c>
      <c r="F11" s="185">
        <v>562709.5</v>
      </c>
      <c r="G11" s="185">
        <v>597888.8125</v>
      </c>
      <c r="H11" s="185">
        <v>618203.0625</v>
      </c>
      <c r="I11" s="51">
        <v>622602.29990999994</v>
      </c>
      <c r="J11" s="288">
        <v>651512.65527999995</v>
      </c>
      <c r="K11" s="195">
        <v>31</v>
      </c>
      <c r="L11" s="195">
        <v>31</v>
      </c>
      <c r="M11" s="196">
        <v>32.943023681640625</v>
      </c>
      <c r="N11" s="196">
        <v>34.375160217285163</v>
      </c>
      <c r="O11" s="196">
        <v>33.350990295410163</v>
      </c>
      <c r="P11" s="282">
        <v>31.1937764398219</v>
      </c>
      <c r="Q11" s="289">
        <v>31.905927427070601</v>
      </c>
      <c r="R11" s="185">
        <v>4472</v>
      </c>
      <c r="S11" s="185">
        <v>4588</v>
      </c>
      <c r="T11" s="185">
        <v>4616</v>
      </c>
      <c r="U11" s="185">
        <v>4203</v>
      </c>
      <c r="V11" s="222">
        <v>4323</v>
      </c>
      <c r="W11" s="288">
        <v>3622</v>
      </c>
      <c r="X11" s="291">
        <v>3.3000000000000002E-2</v>
      </c>
      <c r="Y11" s="111">
        <v>0.13</v>
      </c>
      <c r="Z11" s="8"/>
    </row>
    <row r="12" spans="1:26" x14ac:dyDescent="0.35">
      <c r="A12" s="8"/>
      <c r="B12" s="8"/>
      <c r="C12" s="167" t="s">
        <v>155</v>
      </c>
      <c r="D12" s="184">
        <v>91340</v>
      </c>
      <c r="E12" s="185">
        <v>79137</v>
      </c>
      <c r="F12" s="185">
        <v>83781.8359375</v>
      </c>
      <c r="G12" s="185">
        <v>86385.2265625</v>
      </c>
      <c r="H12" s="185">
        <v>78134.1328125</v>
      </c>
      <c r="I12" s="51">
        <v>82103.39615</v>
      </c>
      <c r="J12" s="288">
        <v>73620.527600000001</v>
      </c>
      <c r="K12" s="195">
        <v>3</v>
      </c>
      <c r="L12" s="195">
        <v>3</v>
      </c>
      <c r="M12" s="196">
        <v>3.077383279800415</v>
      </c>
      <c r="N12" s="196">
        <v>3.476129293441772</v>
      </c>
      <c r="O12" s="196">
        <v>3.5433709621429439</v>
      </c>
      <c r="P12" s="282">
        <v>3.5126132838790101</v>
      </c>
      <c r="Q12" s="289">
        <v>3.43512164440993</v>
      </c>
      <c r="R12" s="185">
        <v>1628</v>
      </c>
      <c r="S12" s="185">
        <v>1545</v>
      </c>
      <c r="T12" s="185">
        <v>1368</v>
      </c>
      <c r="U12" s="185">
        <v>1287</v>
      </c>
      <c r="V12" s="222">
        <v>1202</v>
      </c>
      <c r="W12" s="288">
        <v>3372</v>
      </c>
      <c r="X12" s="291">
        <v>0.54400000000000004</v>
      </c>
      <c r="Y12" s="111">
        <v>0.39200000000000002</v>
      </c>
      <c r="Z12" s="8"/>
    </row>
    <row r="13" spans="1:26" x14ac:dyDescent="0.35">
      <c r="A13" s="8"/>
      <c r="B13" s="8"/>
      <c r="C13" s="8"/>
      <c r="D13" s="8"/>
      <c r="E13" s="41"/>
      <c r="F13" s="105"/>
      <c r="G13" s="105"/>
      <c r="H13" s="105"/>
      <c r="I13" s="51"/>
      <c r="J13" s="401"/>
      <c r="K13" s="8"/>
      <c r="L13" s="8"/>
      <c r="M13" s="8"/>
      <c r="N13" s="8"/>
      <c r="O13" s="8"/>
      <c r="P13" s="8"/>
      <c r="Q13" s="8"/>
      <c r="R13" s="8"/>
      <c r="S13" s="8"/>
      <c r="T13" s="8"/>
      <c r="U13" s="8"/>
      <c r="V13" s="8"/>
      <c r="W13" s="8"/>
      <c r="X13" s="8"/>
      <c r="Y13" s="8"/>
      <c r="Z13" s="8"/>
    </row>
    <row r="14" spans="1:26" x14ac:dyDescent="0.35">
      <c r="A14" s="8"/>
      <c r="B14" s="8"/>
      <c r="C14" s="8" t="s">
        <v>329</v>
      </c>
      <c r="D14" s="8"/>
      <c r="E14" s="41"/>
      <c r="F14" s="105"/>
      <c r="G14" s="105"/>
      <c r="H14" s="105"/>
      <c r="I14" s="105"/>
      <c r="J14" s="125"/>
      <c r="K14" s="249"/>
      <c r="L14" s="8"/>
      <c r="M14" s="8"/>
      <c r="N14" s="8"/>
      <c r="O14" s="8"/>
      <c r="P14" s="8"/>
      <c r="Q14" s="8"/>
      <c r="R14" s="8"/>
      <c r="S14" s="8"/>
      <c r="T14" s="8"/>
      <c r="U14" s="8"/>
      <c r="V14" s="8"/>
      <c r="W14" s="8"/>
      <c r="X14" s="8"/>
      <c r="Y14" s="8"/>
      <c r="Z14" s="8"/>
    </row>
    <row r="15" spans="1:26" x14ac:dyDescent="0.35">
      <c r="A15" s="8"/>
      <c r="B15" s="8"/>
      <c r="C15" s="8" t="s">
        <v>330</v>
      </c>
      <c r="D15" s="8"/>
      <c r="E15" s="41"/>
      <c r="F15" s="105"/>
      <c r="G15" s="105"/>
      <c r="H15" s="105"/>
      <c r="I15" s="105"/>
      <c r="J15" s="125"/>
      <c r="K15" s="249"/>
      <c r="L15" s="8"/>
      <c r="M15" s="8"/>
      <c r="N15" s="8"/>
      <c r="O15" s="8"/>
      <c r="P15" s="8"/>
      <c r="Q15" s="8"/>
      <c r="R15" s="8"/>
      <c r="S15" s="8"/>
      <c r="T15" s="8"/>
      <c r="U15" s="8"/>
      <c r="V15" s="8"/>
      <c r="W15" s="8"/>
      <c r="X15" s="8"/>
      <c r="Y15" s="8"/>
      <c r="Z15" s="8"/>
    </row>
    <row r="16" spans="1:26" ht="12.75" customHeight="1" x14ac:dyDescent="0.35">
      <c r="A16" s="8"/>
      <c r="B16" s="8"/>
      <c r="C16" s="8" t="s">
        <v>331</v>
      </c>
      <c r="D16" s="8"/>
      <c r="E16" s="8"/>
      <c r="F16" s="8"/>
      <c r="G16" s="8"/>
      <c r="H16" s="8"/>
      <c r="I16" s="8"/>
      <c r="J16" s="125"/>
      <c r="K16" s="249"/>
      <c r="L16" s="8"/>
      <c r="M16" s="8"/>
      <c r="N16" s="8"/>
      <c r="O16" s="8"/>
      <c r="P16" s="8"/>
      <c r="Q16" s="8"/>
      <c r="R16" s="8"/>
      <c r="S16" s="8"/>
      <c r="T16" s="8"/>
      <c r="U16" s="8"/>
      <c r="V16" s="8"/>
      <c r="W16" s="8"/>
      <c r="X16" s="8"/>
      <c r="Y16" s="8"/>
      <c r="Z16" s="8"/>
    </row>
    <row r="17" spans="1:26" ht="12.75" customHeight="1" x14ac:dyDescent="0.35">
      <c r="A17" s="8"/>
      <c r="B17" s="8"/>
      <c r="C17" s="8"/>
      <c r="D17" s="8"/>
      <c r="E17" s="8"/>
      <c r="F17" s="8"/>
      <c r="G17" s="8"/>
      <c r="H17" s="8"/>
      <c r="I17" s="8"/>
      <c r="J17" s="125"/>
      <c r="K17" s="249"/>
      <c r="L17" s="8"/>
      <c r="M17" s="8"/>
      <c r="N17" s="8"/>
      <c r="O17" s="8"/>
      <c r="P17" s="8"/>
      <c r="Q17" s="8"/>
      <c r="R17" s="8"/>
      <c r="S17" s="8"/>
      <c r="T17" s="8"/>
      <c r="U17" s="8"/>
      <c r="V17" s="8"/>
      <c r="W17" s="8"/>
      <c r="X17" s="8"/>
      <c r="Y17" s="8"/>
      <c r="Z17" s="8"/>
    </row>
    <row r="18" spans="1:26" x14ac:dyDescent="0.35">
      <c r="A18" s="8"/>
      <c r="B18" s="8"/>
      <c r="C18" s="9" t="s">
        <v>332</v>
      </c>
      <c r="D18" s="9"/>
      <c r="E18" s="9"/>
      <c r="F18" s="9"/>
      <c r="G18" s="9"/>
      <c r="H18" s="9"/>
      <c r="I18" s="9"/>
      <c r="J18" s="125"/>
      <c r="K18" s="249"/>
      <c r="L18" s="9"/>
      <c r="M18" s="9"/>
      <c r="N18" s="9"/>
      <c r="O18" s="9"/>
      <c r="P18" s="9"/>
      <c r="Q18" s="9"/>
      <c r="R18" s="9"/>
      <c r="S18" s="9"/>
      <c r="T18" s="8"/>
      <c r="U18" s="8"/>
      <c r="V18" s="8"/>
      <c r="W18" s="8"/>
      <c r="X18" s="8"/>
      <c r="Y18" s="8"/>
      <c r="Z18" s="8"/>
    </row>
    <row r="19" spans="1:26" x14ac:dyDescent="0.35">
      <c r="A19" s="8"/>
      <c r="B19" s="8"/>
      <c r="C19" s="9" t="s">
        <v>333</v>
      </c>
      <c r="D19" s="9"/>
      <c r="E19" s="9"/>
      <c r="F19" s="9"/>
      <c r="G19" s="9"/>
      <c r="H19" s="9"/>
      <c r="I19" s="9"/>
      <c r="J19" s="9"/>
      <c r="K19" s="9"/>
      <c r="L19" s="9"/>
      <c r="M19" s="9"/>
      <c r="N19" s="9"/>
      <c r="O19" s="9"/>
      <c r="P19" s="9"/>
      <c r="Q19" s="9"/>
      <c r="R19" s="9"/>
      <c r="S19" s="9"/>
      <c r="T19" s="8"/>
      <c r="U19" s="8"/>
      <c r="V19" s="8"/>
      <c r="W19" s="8"/>
      <c r="X19" s="8"/>
      <c r="Y19" s="8"/>
      <c r="Z19" s="8"/>
    </row>
    <row r="20" spans="1:26" x14ac:dyDescent="0.35">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x14ac:dyDescent="0.35">
      <c r="A21" s="8"/>
      <c r="B21" s="8"/>
      <c r="C21" s="8" t="s">
        <v>158</v>
      </c>
      <c r="D21" s="8"/>
      <c r="E21" s="8"/>
      <c r="F21" s="8"/>
      <c r="G21" s="8"/>
      <c r="H21" s="8"/>
      <c r="I21" s="8"/>
      <c r="J21" s="8"/>
      <c r="K21" s="8"/>
      <c r="L21" s="8"/>
      <c r="M21" s="8"/>
      <c r="N21" s="8"/>
      <c r="O21" s="8"/>
      <c r="P21" s="8"/>
      <c r="Q21" s="8"/>
      <c r="R21" s="8"/>
      <c r="S21" s="8"/>
      <c r="T21" s="8"/>
      <c r="U21" s="8"/>
      <c r="V21" s="8"/>
      <c r="W21" s="8"/>
      <c r="X21" s="8"/>
      <c r="Y21" s="8"/>
      <c r="Z21" s="8"/>
    </row>
    <row r="22" spans="1:26" x14ac:dyDescent="0.35">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x14ac:dyDescent="0.35">
      <c r="A23" s="8"/>
      <c r="B23" s="8"/>
      <c r="C23" s="167" t="s">
        <v>159</v>
      </c>
      <c r="D23" s="8"/>
      <c r="E23" s="8"/>
      <c r="F23" s="8"/>
      <c r="G23" s="8"/>
      <c r="H23" s="8"/>
      <c r="I23" s="8"/>
      <c r="J23" s="8"/>
      <c r="K23" s="8"/>
      <c r="L23" s="8"/>
      <c r="M23" s="8"/>
      <c r="N23" s="8"/>
      <c r="O23" s="8"/>
      <c r="P23" s="8"/>
      <c r="Q23" s="8"/>
      <c r="R23" s="8"/>
      <c r="S23" s="8"/>
      <c r="T23" s="8"/>
      <c r="U23" s="8"/>
      <c r="V23" s="8"/>
      <c r="W23" s="8"/>
      <c r="X23" s="8"/>
      <c r="Y23" s="8"/>
      <c r="Z23" s="8"/>
    </row>
    <row r="24" spans="1:26" x14ac:dyDescent="0.35">
      <c r="A24" s="8"/>
      <c r="B24" s="8"/>
      <c r="C24" s="167" t="s">
        <v>334</v>
      </c>
      <c r="D24" s="8"/>
      <c r="E24" s="8"/>
      <c r="F24" s="8"/>
      <c r="G24" s="8"/>
      <c r="H24" s="8"/>
      <c r="I24" s="8"/>
      <c r="J24" s="8"/>
      <c r="K24" s="8"/>
      <c r="L24" s="8"/>
      <c r="M24" s="8"/>
      <c r="N24" s="8"/>
      <c r="O24" s="8"/>
      <c r="P24" s="8"/>
      <c r="Q24" s="8"/>
      <c r="R24" s="8"/>
      <c r="S24" s="8"/>
      <c r="T24" s="8"/>
      <c r="U24" s="8"/>
      <c r="V24" s="8"/>
      <c r="W24" s="8"/>
      <c r="X24" s="8"/>
      <c r="Y24" s="8"/>
      <c r="Z24" s="8"/>
    </row>
    <row r="25" spans="1:26" x14ac:dyDescent="0.35">
      <c r="A25" s="8"/>
      <c r="B25" s="8"/>
      <c r="C25" s="167" t="s">
        <v>335</v>
      </c>
      <c r="D25" s="8"/>
      <c r="E25" s="8"/>
      <c r="F25" s="8"/>
      <c r="G25" s="8"/>
      <c r="H25" s="8"/>
      <c r="I25" s="8"/>
      <c r="J25" s="8"/>
      <c r="K25" s="8"/>
      <c r="L25" s="8"/>
      <c r="M25" s="8"/>
      <c r="N25" s="8"/>
      <c r="O25" s="8"/>
      <c r="P25" s="8"/>
      <c r="Q25" s="8"/>
      <c r="R25" s="8"/>
      <c r="S25" s="8"/>
      <c r="T25" s="8"/>
      <c r="U25" s="8"/>
      <c r="V25" s="8"/>
      <c r="W25" s="8"/>
      <c r="X25" s="8"/>
      <c r="Y25" s="8"/>
      <c r="Z25" s="8"/>
    </row>
    <row r="26" spans="1:26" x14ac:dyDescent="0.35">
      <c r="A26" s="8"/>
      <c r="B26" s="8"/>
      <c r="C26" s="167" t="s">
        <v>336</v>
      </c>
      <c r="D26" s="8"/>
      <c r="E26" s="8"/>
      <c r="F26" s="8"/>
      <c r="G26" s="8"/>
      <c r="H26" s="8"/>
      <c r="I26" s="8"/>
      <c r="J26" s="8"/>
      <c r="K26" s="8"/>
      <c r="L26" s="8"/>
      <c r="M26" s="8"/>
      <c r="N26" s="8"/>
      <c r="O26" s="8"/>
      <c r="P26" s="8"/>
      <c r="Q26" s="8"/>
      <c r="R26" s="8"/>
      <c r="S26" s="8"/>
      <c r="T26" s="8"/>
      <c r="U26" s="8"/>
      <c r="V26" s="8"/>
      <c r="W26" s="8"/>
      <c r="X26" s="8"/>
      <c r="Y26" s="8"/>
      <c r="Z26" s="8"/>
    </row>
    <row r="27" spans="1:26" x14ac:dyDescent="0.35">
      <c r="A27" s="8"/>
      <c r="B27" s="8"/>
      <c r="C27" s="167" t="s">
        <v>337</v>
      </c>
      <c r="D27" s="8"/>
      <c r="E27" s="8"/>
      <c r="F27" s="8"/>
      <c r="G27" s="8"/>
      <c r="H27" s="8"/>
      <c r="I27" s="8"/>
      <c r="J27" s="8"/>
      <c r="K27" s="8"/>
      <c r="L27" s="8"/>
      <c r="M27" s="8"/>
      <c r="N27" s="8"/>
      <c r="O27" s="8"/>
      <c r="P27" s="8"/>
      <c r="Q27" s="8"/>
      <c r="R27" s="8"/>
      <c r="S27" s="8"/>
      <c r="T27" s="8"/>
      <c r="U27" s="8"/>
      <c r="V27" s="8"/>
      <c r="W27" s="8"/>
      <c r="X27" s="8"/>
      <c r="Y27" s="8"/>
      <c r="Z27" s="8"/>
    </row>
    <row r="28" spans="1:26" x14ac:dyDescent="0.35">
      <c r="A28" s="8"/>
      <c r="B28" s="8"/>
      <c r="C28" s="167" t="s">
        <v>338</v>
      </c>
      <c r="D28" s="8"/>
      <c r="E28" s="8"/>
      <c r="F28" s="8"/>
      <c r="G28" s="8"/>
      <c r="H28" s="8"/>
      <c r="I28" s="8"/>
      <c r="J28" s="8"/>
      <c r="K28" s="8"/>
      <c r="L28" s="8"/>
      <c r="M28" s="8"/>
      <c r="N28" s="8"/>
      <c r="O28" s="8"/>
      <c r="P28" s="8"/>
      <c r="Q28" s="8"/>
      <c r="R28" s="8"/>
      <c r="S28" s="8"/>
      <c r="T28" s="8"/>
      <c r="U28" s="8"/>
      <c r="V28" s="8"/>
      <c r="W28" s="8"/>
      <c r="X28" s="8"/>
      <c r="Y28" s="8"/>
      <c r="Z28" s="8"/>
    </row>
    <row r="29" spans="1:26" x14ac:dyDescent="0.35">
      <c r="A29" s="8"/>
      <c r="B29" s="8"/>
      <c r="C29" s="8" t="s">
        <v>339</v>
      </c>
      <c r="D29" s="8"/>
      <c r="E29" s="8"/>
      <c r="F29" s="8"/>
      <c r="G29" s="8"/>
      <c r="H29" s="8"/>
      <c r="I29" s="8"/>
      <c r="J29" s="8"/>
      <c r="K29" s="8"/>
      <c r="L29" s="8"/>
      <c r="M29" s="8"/>
      <c r="N29" s="8"/>
      <c r="O29" s="8"/>
      <c r="P29" s="8"/>
      <c r="Q29" s="8"/>
      <c r="R29" s="8"/>
      <c r="S29" s="8"/>
      <c r="T29" s="8"/>
      <c r="U29" s="8"/>
      <c r="V29" s="8"/>
      <c r="W29" s="8"/>
      <c r="X29" s="8"/>
      <c r="Y29" s="8"/>
      <c r="Z29" s="8"/>
    </row>
    <row r="30" spans="1:26" x14ac:dyDescent="0.35">
      <c r="A30" s="8"/>
      <c r="B30" s="8"/>
      <c r="C30" s="8" t="s">
        <v>340</v>
      </c>
      <c r="D30" s="8"/>
      <c r="E30" s="8"/>
      <c r="F30" s="8"/>
      <c r="G30" s="8"/>
      <c r="H30" s="8"/>
      <c r="I30" s="8"/>
      <c r="J30" s="8"/>
      <c r="K30" s="8"/>
      <c r="L30" s="8"/>
      <c r="M30" s="8"/>
      <c r="N30" s="8"/>
      <c r="O30" s="8"/>
      <c r="P30" s="8"/>
      <c r="Q30" s="8"/>
      <c r="R30" s="8"/>
      <c r="S30" s="8"/>
      <c r="T30" s="8"/>
      <c r="U30" s="8"/>
      <c r="V30" s="8"/>
      <c r="W30" s="8"/>
      <c r="X30" s="8"/>
      <c r="Y30" s="8"/>
      <c r="Z30" s="8"/>
    </row>
    <row r="31" spans="1:26" x14ac:dyDescent="0.35">
      <c r="A31" s="8"/>
      <c r="B31" s="8"/>
      <c r="C31" s="332" t="s">
        <v>341</v>
      </c>
      <c r="D31" s="8"/>
      <c r="E31" s="8"/>
      <c r="F31" s="8"/>
      <c r="G31" s="8"/>
      <c r="H31" s="8"/>
      <c r="I31" s="8"/>
      <c r="J31" s="8"/>
      <c r="K31" s="8"/>
      <c r="L31" s="8"/>
      <c r="M31" s="8"/>
      <c r="N31" s="8"/>
      <c r="O31" s="8"/>
      <c r="P31" s="8"/>
      <c r="Q31" s="8"/>
      <c r="R31" s="8"/>
      <c r="S31" s="8"/>
      <c r="T31" s="8"/>
      <c r="U31" s="8"/>
      <c r="V31" s="8"/>
      <c r="W31" s="8"/>
      <c r="X31" s="8"/>
      <c r="Y31" s="8"/>
      <c r="Z31" s="8"/>
    </row>
    <row r="32" spans="1:26" x14ac:dyDescent="0.35">
      <c r="A32" s="8"/>
      <c r="B32" s="8"/>
      <c r="C32" s="8" t="s">
        <v>342</v>
      </c>
      <c r="D32" s="8"/>
      <c r="E32" s="8"/>
      <c r="F32" s="8"/>
      <c r="G32" s="8"/>
      <c r="H32" s="8"/>
      <c r="I32" s="8"/>
      <c r="J32" s="8"/>
      <c r="K32" s="8"/>
      <c r="L32" s="8"/>
      <c r="M32" s="8"/>
      <c r="N32" s="8"/>
      <c r="O32" s="8"/>
      <c r="P32" s="8"/>
      <c r="Q32" s="8"/>
      <c r="R32" s="8"/>
      <c r="S32" s="8"/>
      <c r="T32" s="8"/>
      <c r="U32" s="8"/>
      <c r="V32" s="8"/>
      <c r="W32" s="8"/>
      <c r="X32" s="8"/>
      <c r="Y32" s="8"/>
      <c r="Z32" s="8"/>
    </row>
    <row r="33" spans="1:26" x14ac:dyDescent="0.35">
      <c r="A33" s="8"/>
      <c r="B33" s="8"/>
      <c r="C33" s="8" t="s">
        <v>277</v>
      </c>
      <c r="D33" s="8"/>
      <c r="E33" s="8"/>
      <c r="F33" s="8"/>
      <c r="G33" s="8"/>
      <c r="H33" s="8"/>
      <c r="I33" s="8"/>
      <c r="J33" s="8"/>
      <c r="K33" s="8"/>
      <c r="L33" s="8"/>
      <c r="M33" s="8"/>
      <c r="N33" s="8"/>
      <c r="O33" s="8"/>
      <c r="P33" s="8"/>
      <c r="Q33" s="8"/>
      <c r="R33" s="8"/>
      <c r="S33" s="8"/>
      <c r="T33" s="8"/>
      <c r="U33" s="8"/>
      <c r="V33" s="8"/>
      <c r="W33" s="8"/>
      <c r="X33" s="8"/>
      <c r="Y33" s="8"/>
      <c r="Z33" s="8"/>
    </row>
    <row r="34" spans="1:26" x14ac:dyDescent="0.35">
      <c r="A34" s="8"/>
      <c r="B34" s="8"/>
      <c r="C34" s="331" t="s">
        <v>343</v>
      </c>
      <c r="D34" s="8"/>
      <c r="E34" s="8"/>
      <c r="F34" s="8"/>
      <c r="G34" s="8"/>
      <c r="H34" s="8"/>
      <c r="I34" s="8"/>
      <c r="J34" s="8"/>
      <c r="K34" s="8"/>
      <c r="L34" s="8"/>
      <c r="M34" s="8"/>
      <c r="N34" s="8"/>
      <c r="O34" s="8"/>
      <c r="P34" s="8"/>
      <c r="Q34" s="8"/>
      <c r="R34" s="8"/>
      <c r="S34" s="8"/>
      <c r="T34" s="8"/>
      <c r="U34" s="8"/>
      <c r="V34" s="8"/>
      <c r="W34" s="8"/>
      <c r="X34" s="8"/>
      <c r="Y34" s="8"/>
      <c r="Z34" s="8"/>
    </row>
    <row r="35" spans="1:26" x14ac:dyDescent="0.35">
      <c r="A35" s="8"/>
      <c r="B35" s="8"/>
      <c r="C35" s="167"/>
      <c r="D35" s="8"/>
      <c r="E35" s="8"/>
      <c r="F35" s="8"/>
      <c r="G35" s="8"/>
      <c r="H35" s="8"/>
      <c r="I35" s="8"/>
      <c r="J35" s="8"/>
      <c r="K35" s="8"/>
      <c r="L35" s="8"/>
      <c r="M35" s="8"/>
      <c r="N35" s="8"/>
      <c r="O35" s="8"/>
      <c r="P35" s="8"/>
      <c r="Q35" s="8"/>
      <c r="R35" s="8"/>
      <c r="S35" s="8"/>
      <c r="T35" s="8"/>
      <c r="U35" s="8"/>
      <c r="V35" s="8"/>
      <c r="W35" s="8"/>
      <c r="X35" s="8"/>
      <c r="Y35" s="8"/>
      <c r="Z35" s="8"/>
    </row>
    <row r="36" spans="1:26" x14ac:dyDescent="0.35">
      <c r="A36" s="8"/>
      <c r="B36" s="8"/>
      <c r="C36" s="167"/>
      <c r="D36" s="8"/>
      <c r="E36" s="8"/>
      <c r="F36" s="8"/>
      <c r="G36" s="8"/>
      <c r="H36" s="8"/>
      <c r="I36" s="8"/>
      <c r="J36" s="8"/>
      <c r="K36" s="8"/>
      <c r="L36" s="8"/>
      <c r="M36" s="8"/>
      <c r="N36" s="8"/>
      <c r="O36" s="8"/>
      <c r="P36" s="8"/>
      <c r="Q36" s="8"/>
      <c r="R36" s="8"/>
      <c r="S36" s="8"/>
      <c r="T36" s="8"/>
      <c r="U36" s="8"/>
      <c r="V36" s="8"/>
      <c r="W36" s="8"/>
      <c r="X36" s="8"/>
      <c r="Y36" s="8"/>
      <c r="Z36" s="8"/>
    </row>
    <row r="37" spans="1:26" x14ac:dyDescent="0.35">
      <c r="A37" s="8"/>
      <c r="B37" s="8"/>
      <c r="D37" s="8"/>
      <c r="E37" s="8"/>
      <c r="F37" s="8"/>
      <c r="G37" s="8"/>
      <c r="H37" s="8"/>
      <c r="I37" s="8"/>
      <c r="J37" s="8"/>
      <c r="K37" s="8"/>
      <c r="L37" s="8"/>
      <c r="M37" s="8"/>
      <c r="N37" s="8"/>
      <c r="O37" s="8"/>
      <c r="P37" s="8"/>
      <c r="Q37" s="8"/>
      <c r="R37" s="8"/>
      <c r="S37" s="8"/>
      <c r="T37" s="8"/>
      <c r="U37" s="8"/>
      <c r="V37" s="8"/>
      <c r="W37" s="8"/>
      <c r="X37" s="8"/>
      <c r="Y37" s="8"/>
      <c r="Z37" s="8"/>
    </row>
    <row r="38" spans="1:26" x14ac:dyDescent="0.35">
      <c r="A38" s="8"/>
      <c r="B38" s="8"/>
      <c r="C38" s="167"/>
      <c r="D38" s="8"/>
      <c r="E38" s="8"/>
      <c r="F38" s="8"/>
      <c r="G38" s="8"/>
      <c r="H38" s="8"/>
      <c r="I38" s="8"/>
      <c r="J38" s="8"/>
      <c r="K38" s="8"/>
      <c r="L38" s="8"/>
      <c r="M38" s="8"/>
      <c r="N38" s="8"/>
      <c r="O38" s="8"/>
      <c r="P38" s="8"/>
      <c r="Q38" s="8"/>
      <c r="R38" s="8"/>
      <c r="S38" s="8"/>
      <c r="T38" s="8"/>
      <c r="U38" s="8"/>
      <c r="V38" s="8"/>
      <c r="W38" s="8"/>
      <c r="X38" s="8"/>
      <c r="Y38" s="8"/>
      <c r="Z38" s="8"/>
    </row>
    <row r="39" spans="1:26" x14ac:dyDescent="0.35">
      <c r="A39" s="8"/>
      <c r="B39" s="8"/>
      <c r="C39" s="205"/>
      <c r="D39" s="8"/>
      <c r="E39" s="8"/>
      <c r="F39" s="8"/>
      <c r="G39" s="8"/>
      <c r="H39" s="8"/>
      <c r="I39" s="8"/>
      <c r="J39" s="8"/>
      <c r="K39" s="8"/>
      <c r="L39" s="8"/>
      <c r="M39" s="8"/>
      <c r="N39" s="8"/>
      <c r="O39" s="8"/>
      <c r="P39" s="8"/>
      <c r="Q39" s="8"/>
      <c r="R39" s="8"/>
      <c r="S39" s="8"/>
      <c r="T39" s="8"/>
      <c r="U39" s="8"/>
      <c r="V39" s="8"/>
      <c r="W39" s="8"/>
      <c r="X39" s="8"/>
      <c r="Y39" s="8"/>
      <c r="Z39" s="8"/>
    </row>
    <row r="40" spans="1:26" x14ac:dyDescent="0.35">
      <c r="A40" s="8"/>
      <c r="B40" s="8"/>
      <c r="C40" s="205"/>
      <c r="D40" s="8"/>
      <c r="E40" s="8"/>
      <c r="F40" s="8"/>
      <c r="G40" s="8"/>
      <c r="H40" s="8"/>
      <c r="I40" s="8"/>
      <c r="J40" s="8"/>
      <c r="K40" s="8"/>
      <c r="L40" s="8"/>
      <c r="M40" s="8"/>
      <c r="N40" s="8"/>
      <c r="O40" s="8"/>
      <c r="P40" s="8"/>
      <c r="Q40" s="8"/>
      <c r="R40" s="8"/>
      <c r="S40" s="8"/>
      <c r="T40" s="8"/>
      <c r="U40" s="8"/>
      <c r="V40" s="8"/>
      <c r="W40" s="8"/>
      <c r="X40" s="8"/>
      <c r="Y40" s="8"/>
      <c r="Z40" s="8"/>
    </row>
    <row r="41" spans="1:26" x14ac:dyDescent="0.35">
      <c r="A41" s="8"/>
      <c r="B41" s="8"/>
      <c r="D41" s="8"/>
      <c r="E41" s="8"/>
      <c r="F41" s="8"/>
      <c r="G41" s="8"/>
      <c r="H41" s="8"/>
      <c r="I41" s="8"/>
      <c r="J41" s="8"/>
      <c r="K41" s="8"/>
      <c r="L41" s="8"/>
      <c r="M41" s="8"/>
      <c r="N41" s="8"/>
      <c r="O41" s="8"/>
      <c r="P41" s="8"/>
      <c r="Q41" s="8"/>
      <c r="R41" s="8"/>
      <c r="S41" s="8"/>
      <c r="T41" s="8"/>
      <c r="U41" s="8"/>
      <c r="V41" s="8"/>
      <c r="W41" s="8"/>
      <c r="X41" s="8"/>
      <c r="Y41" s="8"/>
      <c r="Z41" s="8"/>
    </row>
    <row r="42" spans="1:26" x14ac:dyDescent="0.35">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x14ac:dyDescent="0.35">
      <c r="A43" s="8"/>
      <c r="B43" s="8"/>
      <c r="C43" s="128"/>
      <c r="D43" s="8"/>
      <c r="E43" s="8"/>
      <c r="F43" s="8"/>
      <c r="G43" s="8"/>
      <c r="H43" s="8"/>
      <c r="I43" s="8"/>
      <c r="J43" s="8"/>
      <c r="K43" s="8"/>
      <c r="L43" s="8"/>
      <c r="M43" s="8"/>
      <c r="N43" s="8"/>
      <c r="O43" s="8"/>
      <c r="P43" s="8"/>
      <c r="Q43" s="8"/>
      <c r="R43" s="8"/>
      <c r="S43" s="8"/>
      <c r="T43" s="8"/>
      <c r="U43" s="8"/>
      <c r="V43" s="8"/>
      <c r="W43" s="8"/>
      <c r="X43" s="8"/>
      <c r="Y43" s="8"/>
      <c r="Z43" s="8"/>
    </row>
    <row r="44" spans="1:26" x14ac:dyDescent="0.35">
      <c r="A44" s="8"/>
      <c r="B44" s="8"/>
      <c r="C44" s="39"/>
      <c r="F44" s="8"/>
      <c r="G44" s="8"/>
      <c r="H44" s="8"/>
      <c r="I44" s="8"/>
      <c r="J44" s="249"/>
      <c r="K44" s="8"/>
      <c r="L44" s="8"/>
      <c r="M44" s="8"/>
      <c r="N44" s="8"/>
      <c r="O44" s="8"/>
      <c r="P44" s="8"/>
      <c r="Q44" s="8"/>
      <c r="R44" s="8"/>
      <c r="S44" s="8"/>
      <c r="T44" s="8"/>
      <c r="U44" s="8"/>
      <c r="V44" s="8"/>
      <c r="W44" s="8"/>
      <c r="X44" s="8"/>
      <c r="Y44" s="8"/>
      <c r="Z44" s="8"/>
    </row>
    <row r="45" spans="1:26" x14ac:dyDescent="0.35">
      <c r="A45" s="8"/>
      <c r="B45" s="8"/>
      <c r="C45" s="8"/>
      <c r="D45" s="8"/>
      <c r="F45" s="8"/>
      <c r="G45" s="8"/>
      <c r="H45" s="8"/>
      <c r="I45" s="8"/>
      <c r="J45" s="249"/>
      <c r="K45" s="8"/>
      <c r="L45" s="8"/>
      <c r="M45" s="8"/>
      <c r="N45" s="8"/>
      <c r="O45" s="8"/>
      <c r="P45" s="8"/>
      <c r="Q45" s="8"/>
      <c r="R45" s="8"/>
      <c r="S45" s="8"/>
      <c r="T45" s="8"/>
      <c r="U45" s="8"/>
      <c r="V45" s="8"/>
      <c r="W45" s="8"/>
      <c r="X45" s="8"/>
      <c r="Y45" s="8"/>
      <c r="Z45" s="8"/>
    </row>
    <row r="46" spans="1:26" x14ac:dyDescent="0.35">
      <c r="A46" s="8"/>
      <c r="B46" s="8"/>
      <c r="C46" s="8"/>
      <c r="D46" s="8"/>
      <c r="F46" s="8"/>
      <c r="G46" s="8"/>
      <c r="H46" s="8"/>
      <c r="I46" s="8"/>
      <c r="J46" s="249"/>
      <c r="K46" s="8"/>
      <c r="L46" s="8"/>
      <c r="M46" s="8"/>
      <c r="N46" s="8"/>
      <c r="O46" s="8"/>
      <c r="P46" s="8"/>
      <c r="Q46" s="8"/>
      <c r="R46" s="8"/>
      <c r="S46" s="8"/>
      <c r="T46" s="8"/>
      <c r="U46" s="8"/>
      <c r="V46" s="8"/>
      <c r="W46" s="8"/>
      <c r="X46" s="8"/>
      <c r="Y46" s="8"/>
      <c r="Z46" s="8"/>
    </row>
    <row r="47" spans="1:26" x14ac:dyDescent="0.35">
      <c r="A47" s="8"/>
      <c r="B47" s="8"/>
      <c r="C47" s="8"/>
      <c r="D47" s="8"/>
      <c r="F47" s="8"/>
      <c r="G47" s="8"/>
      <c r="H47" s="8"/>
      <c r="I47" s="8"/>
      <c r="J47" s="249"/>
      <c r="K47" s="8"/>
      <c r="L47" s="8"/>
      <c r="M47" s="8"/>
      <c r="N47" s="8"/>
      <c r="O47" s="8"/>
      <c r="P47" s="8"/>
      <c r="Q47" s="8"/>
      <c r="R47" s="8"/>
      <c r="S47" s="8"/>
      <c r="T47" s="8"/>
      <c r="U47" s="8"/>
      <c r="V47" s="8"/>
      <c r="W47" s="8"/>
      <c r="X47" s="8"/>
      <c r="Y47" s="8"/>
      <c r="Z47" s="8"/>
    </row>
    <row r="48" spans="1:26" x14ac:dyDescent="0.35">
      <c r="A48" s="8"/>
      <c r="B48" s="8"/>
      <c r="C48" s="8"/>
      <c r="D48" s="8"/>
      <c r="E48" s="8"/>
      <c r="F48" s="8"/>
      <c r="G48" s="8"/>
      <c r="H48" s="8"/>
      <c r="I48" s="8"/>
      <c r="J48" s="249"/>
      <c r="K48" s="8"/>
      <c r="L48" s="8"/>
      <c r="M48" s="8"/>
      <c r="N48" s="8"/>
      <c r="O48" s="8"/>
      <c r="P48" s="8"/>
      <c r="Q48" s="8"/>
      <c r="R48" s="8"/>
      <c r="S48" s="8"/>
      <c r="T48" s="8"/>
      <c r="U48" s="8"/>
      <c r="V48" s="8"/>
      <c r="W48" s="8"/>
      <c r="X48" s="8"/>
      <c r="Y48" s="8"/>
      <c r="Z48" s="8"/>
    </row>
    <row r="49" spans="1:26" x14ac:dyDescent="0.35">
      <c r="A49" s="8"/>
      <c r="B49" s="8"/>
      <c r="C49" s="8"/>
      <c r="D49" s="8"/>
      <c r="E49" s="8"/>
      <c r="F49" s="8"/>
      <c r="G49" s="8"/>
      <c r="H49" s="8"/>
      <c r="I49" s="241"/>
      <c r="J49" s="249"/>
      <c r="K49" s="8"/>
      <c r="L49" s="8"/>
      <c r="M49" s="8"/>
      <c r="N49" s="8"/>
      <c r="O49" s="8"/>
      <c r="P49" s="8"/>
      <c r="Q49" s="8"/>
      <c r="R49" s="8"/>
      <c r="S49" s="8"/>
      <c r="T49" s="8"/>
      <c r="U49" s="8"/>
      <c r="V49" s="8"/>
      <c r="W49" s="8"/>
      <c r="X49" s="8"/>
      <c r="Y49" s="8"/>
      <c r="Z49" s="8"/>
    </row>
    <row r="50" spans="1:26" x14ac:dyDescent="0.35">
      <c r="A50" s="8"/>
      <c r="B50" s="8"/>
      <c r="C50" s="8"/>
      <c r="D50" s="8"/>
      <c r="E50" s="8"/>
      <c r="F50" s="8"/>
      <c r="G50" s="8"/>
      <c r="H50" s="8"/>
      <c r="I50" s="8"/>
      <c r="J50" s="249"/>
      <c r="K50" s="8"/>
      <c r="L50" s="8"/>
      <c r="M50" s="8"/>
      <c r="N50" s="8"/>
      <c r="O50" s="8"/>
      <c r="P50" s="8"/>
      <c r="Q50" s="8"/>
      <c r="R50" s="8"/>
      <c r="S50" s="8"/>
      <c r="T50" s="8"/>
      <c r="U50" s="8"/>
      <c r="V50" s="8"/>
      <c r="W50" s="8"/>
      <c r="X50" s="8"/>
      <c r="Y50" s="8"/>
      <c r="Z50" s="8"/>
    </row>
    <row r="51" spans="1:26" x14ac:dyDescent="0.35">
      <c r="A51" s="8"/>
      <c r="B51" s="8"/>
      <c r="C51" s="8"/>
      <c r="D51" s="8"/>
      <c r="E51" s="8"/>
      <c r="F51" s="8"/>
      <c r="G51" s="8"/>
      <c r="H51" s="8"/>
      <c r="I51" s="8"/>
      <c r="J51" s="249"/>
      <c r="K51" s="8"/>
      <c r="L51" s="8"/>
      <c r="M51" s="8"/>
      <c r="N51" s="8"/>
      <c r="O51" s="8"/>
      <c r="P51" s="8"/>
      <c r="Q51" s="8"/>
      <c r="R51" s="8"/>
      <c r="S51" s="8"/>
      <c r="T51" s="8"/>
      <c r="U51" s="8"/>
      <c r="V51" s="8"/>
      <c r="W51" s="8"/>
      <c r="X51" s="8"/>
      <c r="Y51" s="8"/>
      <c r="Z51" s="8"/>
    </row>
    <row r="52" spans="1:26" x14ac:dyDescent="0.35">
      <c r="A52" s="8"/>
      <c r="B52" s="8"/>
      <c r="C52" s="8"/>
      <c r="D52" s="8"/>
      <c r="E52" s="8"/>
      <c r="F52" s="8"/>
      <c r="G52" s="8"/>
      <c r="H52" s="8"/>
      <c r="I52" s="8"/>
      <c r="J52" s="249"/>
      <c r="K52" s="8"/>
      <c r="L52" s="8"/>
      <c r="M52" s="8"/>
      <c r="N52" s="8"/>
      <c r="O52" s="8"/>
      <c r="P52" s="8"/>
      <c r="Q52" s="8"/>
      <c r="R52" s="8"/>
      <c r="S52" s="8"/>
      <c r="T52" s="8"/>
      <c r="U52" s="8"/>
      <c r="V52" s="8"/>
      <c r="W52" s="8"/>
      <c r="X52" s="8"/>
      <c r="Y52" s="8"/>
      <c r="Z52" s="8"/>
    </row>
    <row r="53" spans="1:26" x14ac:dyDescent="0.35">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x14ac:dyDescent="0.35">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x14ac:dyDescent="0.35">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x14ac:dyDescent="0.35">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x14ac:dyDescent="0.35">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x14ac:dyDescent="0.3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x14ac:dyDescent="0.35">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x14ac:dyDescent="0.3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x14ac:dyDescent="0.35">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x14ac:dyDescent="0.35">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x14ac:dyDescent="0.35">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x14ac:dyDescent="0.35">
      <c r="A64" s="8"/>
      <c r="B64" s="8"/>
      <c r="C64" s="8"/>
      <c r="D64" s="8"/>
      <c r="E64" s="8"/>
      <c r="F64" s="8"/>
      <c r="G64" s="8"/>
      <c r="H64" s="8"/>
      <c r="I64" s="8"/>
      <c r="J64" s="8"/>
      <c r="K64" s="8"/>
      <c r="L64" s="8"/>
      <c r="M64" s="8"/>
      <c r="N64" s="8"/>
      <c r="O64" s="8"/>
      <c r="P64" s="8"/>
      <c r="Q64" s="8"/>
      <c r="R64" s="8"/>
      <c r="S64" s="8"/>
      <c r="T64" s="8"/>
      <c r="U64" s="8"/>
      <c r="V64" s="8"/>
      <c r="W64" s="8"/>
      <c r="X64" s="8"/>
      <c r="Y64" s="8"/>
      <c r="Z64" s="8"/>
    </row>
  </sheetData>
  <mergeCells count="5">
    <mergeCell ref="D4:J4"/>
    <mergeCell ref="K4:Q4"/>
    <mergeCell ref="R4:W4"/>
    <mergeCell ref="X4:X5"/>
    <mergeCell ref="Y4:Y5"/>
  </mergeCells>
  <conditionalFormatting sqref="I6:J8 J9:J10">
    <cfRule type="cellIs" dxfId="42" priority="3" operator="between">
      <formula>0</formula>
      <formula>0.05</formula>
    </cfRule>
  </conditionalFormatting>
  <conditionalFormatting sqref="I11:J13">
    <cfRule type="cellIs" dxfId="41" priority="1" operator="between">
      <formula>0</formula>
      <formula>0.05</formula>
    </cfRule>
  </conditionalFormatting>
  <conditionalFormatting sqref="P6:Q12">
    <cfRule type="cellIs" dxfId="40" priority="2" operator="between">
      <formula>0</formula>
      <formula>0.05</formula>
    </cfRule>
  </conditionalFormatting>
  <conditionalFormatting sqref="V6:Y12">
    <cfRule type="cellIs" dxfId="39" priority="4" operator="between">
      <formula>0</formula>
      <formula>0.05</formula>
    </cfRule>
  </conditionalFormatting>
  <hyperlinks>
    <hyperlink ref="A1" location="Contents!A1" display="Contents" xr:uid="{00000000-0004-0000-0F00-000000000000}"/>
  </hyperlinks>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61"/>
  <sheetViews>
    <sheetView showGridLines="0" workbookViewId="0"/>
  </sheetViews>
  <sheetFormatPr defaultColWidth="10.81640625" defaultRowHeight="14.5" x14ac:dyDescent="0.35"/>
  <cols>
    <col min="3" max="3" width="27.81640625" customWidth="1"/>
    <col min="4" max="4" width="20" customWidth="1"/>
    <col min="5" max="5" width="11" customWidth="1"/>
    <col min="6" max="6" width="12.54296875" customWidth="1"/>
    <col min="7" max="7" width="10.54296875" customWidth="1"/>
    <col min="8" max="8" width="11.26953125" customWidth="1"/>
    <col min="9" max="9" width="12.1796875" customWidth="1"/>
    <col min="10" max="12" width="10.54296875" customWidth="1"/>
    <col min="13" max="13" width="10.81640625" customWidth="1"/>
    <col min="14" max="14" width="4.1796875" customWidth="1"/>
    <col min="15" max="27" width="14.1796875" customWidth="1"/>
  </cols>
  <sheetData>
    <row r="1" spans="1:17" x14ac:dyDescent="0.35">
      <c r="A1" s="49" t="s">
        <v>146</v>
      </c>
    </row>
    <row r="2" spans="1:17" x14ac:dyDescent="0.35">
      <c r="B2" s="10" t="s">
        <v>344</v>
      </c>
    </row>
    <row r="3" spans="1:17" x14ac:dyDescent="0.35">
      <c r="B3" s="8" t="s">
        <v>148</v>
      </c>
    </row>
    <row r="5" spans="1:17" ht="14.5" customHeight="1" x14ac:dyDescent="0.35">
      <c r="E5" s="419" t="s">
        <v>156</v>
      </c>
      <c r="F5" s="420"/>
      <c r="G5" s="421"/>
      <c r="H5" s="417" t="s">
        <v>218</v>
      </c>
      <c r="I5" s="422"/>
      <c r="J5" s="423"/>
      <c r="K5" s="417" t="s">
        <v>157</v>
      </c>
      <c r="L5" s="422"/>
    </row>
    <row r="6" spans="1:17" ht="33" customHeight="1" x14ac:dyDescent="0.35">
      <c r="C6" s="66"/>
      <c r="D6" s="70"/>
      <c r="E6" s="68" t="s">
        <v>149</v>
      </c>
      <c r="F6" s="66" t="s">
        <v>150</v>
      </c>
      <c r="G6" s="37">
        <v>2025</v>
      </c>
      <c r="H6" s="67" t="s">
        <v>149</v>
      </c>
      <c r="I6" s="66" t="s">
        <v>150</v>
      </c>
      <c r="J6" s="37">
        <v>2025</v>
      </c>
      <c r="K6" s="97">
        <v>2024</v>
      </c>
      <c r="L6" s="37">
        <v>2025</v>
      </c>
    </row>
    <row r="7" spans="1:17" ht="14.5" customHeight="1" x14ac:dyDescent="0.35">
      <c r="C7" s="8" t="s">
        <v>192</v>
      </c>
      <c r="D7" s="30" t="s">
        <v>345</v>
      </c>
      <c r="E7" s="175">
        <v>86003.453125</v>
      </c>
      <c r="F7" s="292">
        <v>91833.282080000004</v>
      </c>
      <c r="G7" s="276">
        <v>85614.496109999993</v>
      </c>
      <c r="H7" s="293">
        <v>11.58951950073242</v>
      </c>
      <c r="I7" s="294">
        <v>11.1511561389138</v>
      </c>
      <c r="J7" s="280">
        <v>11.0878417236045</v>
      </c>
      <c r="K7" s="295">
        <v>1274</v>
      </c>
      <c r="L7" s="276">
        <v>1106</v>
      </c>
      <c r="P7" s="23"/>
      <c r="Q7" s="23"/>
    </row>
    <row r="8" spans="1:17" ht="14.5" customHeight="1" x14ac:dyDescent="0.35">
      <c r="C8" s="8" t="s">
        <v>192</v>
      </c>
      <c r="D8" s="8" t="s">
        <v>346</v>
      </c>
      <c r="E8" s="184">
        <v>54223.7890625</v>
      </c>
      <c r="F8" s="237">
        <v>55435.017650000002</v>
      </c>
      <c r="G8" s="51">
        <v>50040.270020000004</v>
      </c>
      <c r="H8" s="293">
        <v>8.4804267883300781</v>
      </c>
      <c r="I8" s="284">
        <v>7.7186330412866804</v>
      </c>
      <c r="J8" s="282">
        <v>8.6265188553851093</v>
      </c>
      <c r="K8" s="296">
        <v>1098</v>
      </c>
      <c r="L8" s="51">
        <v>817</v>
      </c>
    </row>
    <row r="9" spans="1:17" ht="14.5" customHeight="1" x14ac:dyDescent="0.35">
      <c r="E9" s="238"/>
      <c r="F9" s="225"/>
      <c r="G9" s="51"/>
      <c r="H9" s="297"/>
      <c r="I9" s="298"/>
      <c r="J9" s="282"/>
      <c r="K9" s="299"/>
      <c r="L9" s="51"/>
    </row>
    <row r="10" spans="1:17" ht="14.5" customHeight="1" x14ac:dyDescent="0.35">
      <c r="C10" s="8" t="s">
        <v>232</v>
      </c>
      <c r="D10" s="8" t="s">
        <v>345</v>
      </c>
      <c r="E10" s="184">
        <v>10200.0458984375</v>
      </c>
      <c r="F10" s="237">
        <v>11494.09179</v>
      </c>
      <c r="G10" s="51">
        <v>10086.166929999999</v>
      </c>
      <c r="H10" s="293">
        <v>32.333660125732422</v>
      </c>
      <c r="I10" s="284">
        <v>32.117724491642697</v>
      </c>
      <c r="J10" s="282">
        <v>30.2828957823554</v>
      </c>
      <c r="K10" s="296">
        <v>78</v>
      </c>
      <c r="L10" s="51">
        <v>76</v>
      </c>
    </row>
    <row r="11" spans="1:17" x14ac:dyDescent="0.35">
      <c r="C11" s="8" t="s">
        <v>232</v>
      </c>
      <c r="D11" s="8" t="s">
        <v>346</v>
      </c>
      <c r="E11" s="184">
        <v>7850.15283203125</v>
      </c>
      <c r="F11" s="237">
        <v>8549.2629400000005</v>
      </c>
      <c r="G11" s="51">
        <v>7503.8011100000003</v>
      </c>
      <c r="H11" s="293">
        <v>24.868330001831051</v>
      </c>
      <c r="I11" s="284">
        <v>24.473341781705798</v>
      </c>
      <c r="J11" s="282">
        <v>23.105161384623301</v>
      </c>
      <c r="K11" s="296">
        <v>77</v>
      </c>
      <c r="L11" s="51">
        <v>73</v>
      </c>
    </row>
    <row r="12" spans="1:17" x14ac:dyDescent="0.35">
      <c r="E12" s="238"/>
      <c r="F12" s="225"/>
      <c r="G12" s="51"/>
      <c r="H12" s="297"/>
      <c r="I12" s="298"/>
      <c r="J12" s="282"/>
      <c r="K12" s="299"/>
      <c r="L12" s="51"/>
    </row>
    <row r="13" spans="1:17" x14ac:dyDescent="0.35">
      <c r="C13" s="8" t="s">
        <v>151</v>
      </c>
      <c r="D13" s="8" t="s">
        <v>345</v>
      </c>
      <c r="E13" s="184">
        <v>96203.4921875</v>
      </c>
      <c r="F13" s="237">
        <v>103327.37387</v>
      </c>
      <c r="G13" s="51">
        <v>95700.663039999999</v>
      </c>
      <c r="H13" s="293">
        <v>12.43540573120117</v>
      </c>
      <c r="I13" s="284">
        <v>12.0243343697003</v>
      </c>
      <c r="J13" s="282">
        <v>11.881580029922301</v>
      </c>
      <c r="K13" s="296">
        <v>1352</v>
      </c>
      <c r="L13" s="51">
        <v>1182</v>
      </c>
    </row>
    <row r="14" spans="1:17" x14ac:dyDescent="0.35">
      <c r="C14" s="8" t="s">
        <v>151</v>
      </c>
      <c r="D14" s="8" t="s">
        <v>346</v>
      </c>
      <c r="E14" s="184">
        <v>62073.94140625</v>
      </c>
      <c r="F14" s="237">
        <v>63984.280590000002</v>
      </c>
      <c r="G14" s="51">
        <v>57544.071129999997</v>
      </c>
      <c r="H14" s="293">
        <v>9.2514266967773438</v>
      </c>
      <c r="I14" s="284">
        <v>8.4957782199568292</v>
      </c>
      <c r="J14" s="282">
        <v>9.3941586105402308</v>
      </c>
      <c r="K14" s="296">
        <v>1175</v>
      </c>
      <c r="L14" s="51">
        <v>890</v>
      </c>
    </row>
    <row r="15" spans="1:17" x14ac:dyDescent="0.35">
      <c r="E15" s="184"/>
      <c r="F15" s="237"/>
      <c r="G15" s="51"/>
      <c r="H15" s="293"/>
      <c r="I15" s="284"/>
      <c r="J15" s="282"/>
      <c r="K15" s="296"/>
      <c r="L15" s="51"/>
    </row>
    <row r="16" spans="1:17" x14ac:dyDescent="0.35">
      <c r="C16" s="8" t="s">
        <v>201</v>
      </c>
      <c r="D16" s="8" t="s">
        <v>347</v>
      </c>
      <c r="E16" s="371" t="s">
        <v>202</v>
      </c>
      <c r="F16" s="374" t="s">
        <v>202</v>
      </c>
      <c r="G16" s="344" t="s">
        <v>202</v>
      </c>
      <c r="H16" s="293">
        <v>9.3582906723022461</v>
      </c>
      <c r="I16" s="284">
        <v>8.6392031091822403</v>
      </c>
      <c r="J16" s="282">
        <v>8.2352020465304108</v>
      </c>
      <c r="K16" s="296">
        <v>2409</v>
      </c>
      <c r="L16" s="51">
        <v>1614</v>
      </c>
    </row>
    <row r="17" spans="3:17" x14ac:dyDescent="0.35">
      <c r="C17" s="8" t="s">
        <v>201</v>
      </c>
      <c r="D17" s="8" t="s">
        <v>348</v>
      </c>
      <c r="E17" s="371" t="s">
        <v>202</v>
      </c>
      <c r="F17" s="374" t="s">
        <v>202</v>
      </c>
      <c r="G17" s="344" t="s">
        <v>202</v>
      </c>
      <c r="H17" s="293">
        <v>6.7484049797058114</v>
      </c>
      <c r="I17" s="284">
        <v>6.0516232586921497</v>
      </c>
      <c r="J17" s="282">
        <v>5.0735443002407203</v>
      </c>
      <c r="K17" s="296">
        <v>2254</v>
      </c>
      <c r="L17" s="51">
        <v>1409</v>
      </c>
    </row>
    <row r="18" spans="3:17" x14ac:dyDescent="0.35">
      <c r="E18" s="338"/>
      <c r="F18" s="225"/>
      <c r="G18" s="51"/>
      <c r="H18" s="297"/>
      <c r="I18" s="298"/>
      <c r="J18" s="282"/>
      <c r="K18" s="299"/>
      <c r="L18" s="51"/>
    </row>
    <row r="19" spans="3:17" x14ac:dyDescent="0.35">
      <c r="C19" s="8" t="s">
        <v>205</v>
      </c>
      <c r="D19" s="8" t="s">
        <v>347</v>
      </c>
      <c r="E19" s="371" t="s">
        <v>202</v>
      </c>
      <c r="F19" s="374" t="s">
        <v>202</v>
      </c>
      <c r="G19" s="344" t="s">
        <v>202</v>
      </c>
      <c r="H19" s="293">
        <v>9.1767988204956055</v>
      </c>
      <c r="I19" s="284">
        <v>8.62769263901213</v>
      </c>
      <c r="J19" s="282">
        <v>7.9402566282977096</v>
      </c>
      <c r="K19" s="296">
        <v>1202</v>
      </c>
      <c r="L19" s="51">
        <v>913</v>
      </c>
    </row>
    <row r="20" spans="3:17" ht="14.5" customHeight="1" x14ac:dyDescent="0.35">
      <c r="C20" s="8" t="s">
        <v>205</v>
      </c>
      <c r="D20" s="8" t="s">
        <v>348</v>
      </c>
      <c r="E20" s="371" t="s">
        <v>202</v>
      </c>
      <c r="F20" s="374" t="s">
        <v>202</v>
      </c>
      <c r="G20" s="344" t="s">
        <v>202</v>
      </c>
      <c r="H20" s="293">
        <v>6.1974925994873047</v>
      </c>
      <c r="I20" s="284">
        <v>5.6089595914358004</v>
      </c>
      <c r="J20" s="282">
        <v>4.9345219993531</v>
      </c>
      <c r="K20" s="296">
        <v>1042</v>
      </c>
      <c r="L20" s="51">
        <v>694</v>
      </c>
    </row>
    <row r="21" spans="3:17" ht="14.5" customHeight="1" x14ac:dyDescent="0.35">
      <c r="E21" s="238"/>
      <c r="F21" s="225"/>
      <c r="G21" s="51"/>
      <c r="H21" s="297"/>
      <c r="I21" s="298"/>
      <c r="J21" s="282"/>
      <c r="K21" s="299"/>
      <c r="L21" s="51"/>
    </row>
    <row r="22" spans="3:17" ht="14.5" customHeight="1" x14ac:dyDescent="0.35">
      <c r="C22" s="8" t="s">
        <v>154</v>
      </c>
      <c r="D22" s="8" t="s">
        <v>347</v>
      </c>
      <c r="E22" s="184">
        <v>152301.0625</v>
      </c>
      <c r="F22" s="237">
        <v>157968.86120000001</v>
      </c>
      <c r="G22" s="51">
        <v>127096.9607</v>
      </c>
      <c r="H22" s="293">
        <v>9.3661584854125977</v>
      </c>
      <c r="I22" s="284">
        <v>8.7041660126579607</v>
      </c>
      <c r="J22" s="282">
        <v>8.2974576805600702</v>
      </c>
      <c r="K22" s="296">
        <v>3805</v>
      </c>
      <c r="L22" s="51">
        <v>2681</v>
      </c>
      <c r="P22" s="23"/>
      <c r="Q22" s="23"/>
    </row>
    <row r="23" spans="3:17" ht="14.5" customHeight="1" x14ac:dyDescent="0.35">
      <c r="C23" s="8" t="s">
        <v>154</v>
      </c>
      <c r="D23" s="8" t="s">
        <v>348</v>
      </c>
      <c r="E23" s="184">
        <v>97967.3125</v>
      </c>
      <c r="F23" s="237">
        <v>98444.181559999997</v>
      </c>
      <c r="G23" s="51">
        <v>67007.061449999994</v>
      </c>
      <c r="H23" s="293">
        <v>6.5985455513000488</v>
      </c>
      <c r="I23" s="284">
        <v>5.9314346530547404</v>
      </c>
      <c r="J23" s="282">
        <v>5.1959663942258301</v>
      </c>
      <c r="K23" s="296">
        <v>3479</v>
      </c>
      <c r="L23" s="51">
        <v>2241</v>
      </c>
      <c r="P23" s="23"/>
      <c r="Q23" s="23"/>
    </row>
    <row r="24" spans="3:17" ht="14.5" customHeight="1" x14ac:dyDescent="0.35">
      <c r="E24" s="239"/>
      <c r="F24" s="225"/>
      <c r="G24" s="51"/>
      <c r="H24" s="297"/>
      <c r="I24" s="298"/>
      <c r="J24" s="282"/>
      <c r="K24" s="299"/>
      <c r="L24" s="51"/>
    </row>
    <row r="25" spans="3:17" ht="14.5" customHeight="1" x14ac:dyDescent="0.35">
      <c r="C25" s="8" t="s">
        <v>233</v>
      </c>
      <c r="D25" s="8" t="s">
        <v>347</v>
      </c>
      <c r="E25" s="371" t="s">
        <v>202</v>
      </c>
      <c r="F25" s="374" t="s">
        <v>202</v>
      </c>
      <c r="G25" s="344">
        <v>4314</v>
      </c>
      <c r="H25" s="371" t="s">
        <v>202</v>
      </c>
      <c r="I25" s="374" t="s">
        <v>202</v>
      </c>
      <c r="J25" s="282">
        <v>0.88988102918603995</v>
      </c>
      <c r="K25" s="371" t="s">
        <v>202</v>
      </c>
      <c r="L25" s="51">
        <v>580</v>
      </c>
    </row>
    <row r="26" spans="3:17" ht="14.5" customHeight="1" x14ac:dyDescent="0.35">
      <c r="C26" s="8" t="s">
        <v>233</v>
      </c>
      <c r="D26" s="8" t="s">
        <v>348</v>
      </c>
      <c r="E26" s="371" t="s">
        <v>202</v>
      </c>
      <c r="F26" s="374" t="s">
        <v>202</v>
      </c>
      <c r="G26" s="344">
        <v>4090</v>
      </c>
      <c r="H26" s="371" t="s">
        <v>202</v>
      </c>
      <c r="I26" s="374" t="s">
        <v>202</v>
      </c>
      <c r="J26" s="282">
        <v>0.82615221031392205</v>
      </c>
      <c r="K26" s="371" t="s">
        <v>202</v>
      </c>
      <c r="L26" s="51">
        <v>616</v>
      </c>
    </row>
    <row r="27" spans="3:17" x14ac:dyDescent="0.35">
      <c r="F27" s="237"/>
    </row>
    <row r="28" spans="3:17" x14ac:dyDescent="0.35">
      <c r="C28" s="9" t="s">
        <v>349</v>
      </c>
    </row>
    <row r="29" spans="3:17" x14ac:dyDescent="0.35">
      <c r="C29" s="8" t="s">
        <v>350</v>
      </c>
    </row>
    <row r="30" spans="3:17" x14ac:dyDescent="0.35">
      <c r="C30" s="8"/>
    </row>
    <row r="31" spans="3:17" x14ac:dyDescent="0.35">
      <c r="C31" s="8" t="s">
        <v>158</v>
      </c>
    </row>
    <row r="32" spans="3:17" x14ac:dyDescent="0.35">
      <c r="C32" s="167" t="s">
        <v>159</v>
      </c>
    </row>
    <row r="33" spans="3:3" x14ac:dyDescent="0.35">
      <c r="C33" s="167" t="s">
        <v>334</v>
      </c>
    </row>
    <row r="34" spans="3:3" x14ac:dyDescent="0.35">
      <c r="C34" s="167" t="s">
        <v>351</v>
      </c>
    </row>
    <row r="35" spans="3:3" x14ac:dyDescent="0.35">
      <c r="C35" s="167" t="s">
        <v>352</v>
      </c>
    </row>
    <row r="36" spans="3:3" x14ac:dyDescent="0.35">
      <c r="C36" s="167" t="s">
        <v>353</v>
      </c>
    </row>
    <row r="37" spans="3:3" x14ac:dyDescent="0.35">
      <c r="C37" s="167" t="s">
        <v>354</v>
      </c>
    </row>
    <row r="38" spans="3:3" x14ac:dyDescent="0.35">
      <c r="C38" s="167" t="s">
        <v>355</v>
      </c>
    </row>
    <row r="39" spans="3:3" x14ac:dyDescent="0.35">
      <c r="C39" s="167" t="s">
        <v>356</v>
      </c>
    </row>
    <row r="40" spans="3:3" x14ac:dyDescent="0.35">
      <c r="C40" s="8" t="s">
        <v>339</v>
      </c>
    </row>
    <row r="41" spans="3:3" x14ac:dyDescent="0.35">
      <c r="C41" s="8" t="s">
        <v>340</v>
      </c>
    </row>
    <row r="42" spans="3:3" x14ac:dyDescent="0.35">
      <c r="C42" s="332" t="s">
        <v>341</v>
      </c>
    </row>
    <row r="43" spans="3:3" x14ac:dyDescent="0.35">
      <c r="C43" s="8" t="s">
        <v>342</v>
      </c>
    </row>
    <row r="44" spans="3:3" x14ac:dyDescent="0.35">
      <c r="C44" s="8" t="s">
        <v>277</v>
      </c>
    </row>
    <row r="45" spans="3:3" x14ac:dyDescent="0.35">
      <c r="C45" s="205"/>
    </row>
    <row r="46" spans="3:3" x14ac:dyDescent="0.35">
      <c r="C46" s="8"/>
    </row>
    <row r="48" spans="3:3" x14ac:dyDescent="0.35">
      <c r="C48" s="39"/>
    </row>
    <row r="49" spans="3:4" x14ac:dyDescent="0.35">
      <c r="C49" s="39"/>
    </row>
    <row r="50" spans="3:4" x14ac:dyDescent="0.35">
      <c r="D50" s="331"/>
    </row>
    <row r="51" spans="3:4" x14ac:dyDescent="0.35">
      <c r="D51" s="167"/>
    </row>
    <row r="52" spans="3:4" x14ac:dyDescent="0.35">
      <c r="C52" s="39"/>
      <c r="D52" s="167"/>
    </row>
    <row r="53" spans="3:4" x14ac:dyDescent="0.35">
      <c r="C53" s="39"/>
    </row>
    <row r="54" spans="3:4" x14ac:dyDescent="0.35">
      <c r="C54" s="39"/>
    </row>
    <row r="55" spans="3:4" x14ac:dyDescent="0.35">
      <c r="C55" s="39"/>
    </row>
    <row r="56" spans="3:4" x14ac:dyDescent="0.35">
      <c r="C56" s="39"/>
    </row>
    <row r="57" spans="3:4" x14ac:dyDescent="0.35">
      <c r="C57" s="39"/>
    </row>
    <row r="61" spans="3:4" x14ac:dyDescent="0.35">
      <c r="C61" s="39"/>
    </row>
  </sheetData>
  <mergeCells count="3">
    <mergeCell ref="K5:L5"/>
    <mergeCell ref="E5:G5"/>
    <mergeCell ref="H5:J5"/>
  </mergeCells>
  <conditionalFormatting sqref="P7:Q7 P22:Q23">
    <cfRule type="cellIs" dxfId="38" priority="1" operator="equal">
      <formula>"Err"</formula>
    </cfRule>
    <cfRule type="cellIs" dxfId="37" priority="2" operator="equal">
      <formula>"OK"</formula>
    </cfRule>
  </conditionalFormatting>
  <hyperlinks>
    <hyperlink ref="A1" location="Contents!A1" display="Contents" xr:uid="{00000000-0004-0000-1000-000000000000}"/>
  </hyperlinks>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T22"/>
  <sheetViews>
    <sheetView showGridLines="0" workbookViewId="0"/>
  </sheetViews>
  <sheetFormatPr defaultColWidth="10.81640625" defaultRowHeight="14.5" x14ac:dyDescent="0.35"/>
  <cols>
    <col min="3" max="3" width="32.453125" customWidth="1"/>
    <col min="4" max="11" width="14.1796875" customWidth="1"/>
  </cols>
  <sheetData>
    <row r="1" spans="1:20" x14ac:dyDescent="0.35">
      <c r="A1" s="49" t="s">
        <v>146</v>
      </c>
    </row>
    <row r="2" spans="1:20" x14ac:dyDescent="0.35">
      <c r="B2" s="10" t="s">
        <v>357</v>
      </c>
    </row>
    <row r="3" spans="1:20" x14ac:dyDescent="0.35">
      <c r="B3" s="8" t="s">
        <v>148</v>
      </c>
    </row>
    <row r="4" spans="1:20" ht="12.75" customHeight="1" x14ac:dyDescent="0.35">
      <c r="C4" s="70"/>
      <c r="D4" s="130"/>
      <c r="E4" s="130"/>
      <c r="F4" s="130"/>
      <c r="G4" s="130"/>
      <c r="H4" s="130"/>
      <c r="I4" s="130"/>
      <c r="J4" s="130"/>
      <c r="K4" s="130"/>
    </row>
    <row r="5" spans="1:20" ht="26.15" customHeight="1" x14ac:dyDescent="0.35">
      <c r="D5" s="67" t="s">
        <v>358</v>
      </c>
      <c r="E5" s="79" t="s">
        <v>359</v>
      </c>
      <c r="F5" s="79" t="s">
        <v>360</v>
      </c>
      <c r="G5" s="79" t="s">
        <v>361</v>
      </c>
      <c r="H5" s="79" t="s">
        <v>362</v>
      </c>
      <c r="I5" s="87" t="s">
        <v>363</v>
      </c>
      <c r="J5" s="79" t="s">
        <v>157</v>
      </c>
    </row>
    <row r="6" spans="1:20" ht="14.5" customHeight="1" x14ac:dyDescent="0.35">
      <c r="C6" s="30" t="s">
        <v>192</v>
      </c>
      <c r="D6" s="124">
        <v>0.60788430550083605</v>
      </c>
      <c r="E6" s="64">
        <v>0.66798871281956695</v>
      </c>
      <c r="F6" s="64">
        <v>0.57538658479810401</v>
      </c>
      <c r="G6" s="64">
        <v>0.60294853029873596</v>
      </c>
      <c r="H6" s="64">
        <v>0.60451655463005904</v>
      </c>
      <c r="I6" s="64">
        <v>0.58224798128066002</v>
      </c>
      <c r="J6" s="277">
        <v>1152</v>
      </c>
      <c r="K6" s="29"/>
      <c r="L6" s="23"/>
      <c r="M6" s="23"/>
      <c r="N6" s="23"/>
      <c r="O6" s="23"/>
      <c r="P6" s="23"/>
      <c r="Q6" s="23"/>
      <c r="R6" s="23"/>
      <c r="S6" s="23"/>
      <c r="T6" s="23"/>
    </row>
    <row r="7" spans="1:20" ht="14.5" customHeight="1" x14ac:dyDescent="0.35">
      <c r="C7" s="8" t="s">
        <v>232</v>
      </c>
      <c r="D7" s="124">
        <v>0.549656060657713</v>
      </c>
      <c r="E7" s="65">
        <v>0.73346991734837297</v>
      </c>
      <c r="F7" s="65">
        <v>0.42061615802880198</v>
      </c>
      <c r="G7" s="64">
        <v>0.60032968569657197</v>
      </c>
      <c r="H7" s="65">
        <v>0.62706678032740004</v>
      </c>
      <c r="I7" s="65">
        <v>0.41645275899985401</v>
      </c>
      <c r="J7" s="277">
        <v>82</v>
      </c>
      <c r="K7" s="29"/>
      <c r="L7" s="23"/>
      <c r="M7" s="23"/>
      <c r="N7" s="23"/>
      <c r="O7" s="23"/>
      <c r="P7" s="23"/>
      <c r="Q7" s="23"/>
      <c r="R7" s="23"/>
      <c r="S7" s="23"/>
      <c r="T7" s="23"/>
    </row>
    <row r="8" spans="1:20" ht="14.5" customHeight="1" x14ac:dyDescent="0.35">
      <c r="C8" s="8" t="s">
        <v>151</v>
      </c>
      <c r="D8" s="124">
        <v>0.60546519312687497</v>
      </c>
      <c r="E8" s="64">
        <v>0.67032565393945698</v>
      </c>
      <c r="F8" s="64">
        <v>0.56762174127487797</v>
      </c>
      <c r="G8" s="64">
        <v>0.60284949867944804</v>
      </c>
      <c r="H8" s="64">
        <v>0.60541534431710697</v>
      </c>
      <c r="I8" s="64">
        <v>0.57478966606862403</v>
      </c>
      <c r="J8" s="277">
        <v>1234</v>
      </c>
      <c r="K8" s="29"/>
      <c r="L8" s="23"/>
      <c r="M8" s="23"/>
      <c r="N8" s="23"/>
      <c r="O8" s="23"/>
      <c r="P8" s="23"/>
      <c r="Q8" s="23"/>
      <c r="R8" s="23"/>
      <c r="S8" s="23"/>
      <c r="T8" s="23"/>
    </row>
    <row r="9" spans="1:20" x14ac:dyDescent="0.35">
      <c r="C9" s="8" t="s">
        <v>201</v>
      </c>
      <c r="D9" s="124">
        <v>0.72928237754714698</v>
      </c>
      <c r="E9" s="64">
        <v>0.73154180516113898</v>
      </c>
      <c r="F9" s="64">
        <v>0.69502777126553295</v>
      </c>
      <c r="G9" s="64">
        <v>0.73076782308525201</v>
      </c>
      <c r="H9" s="64">
        <v>0.72989007183363397</v>
      </c>
      <c r="I9" s="64">
        <v>0.76501338913250505</v>
      </c>
      <c r="J9" s="277">
        <v>2243</v>
      </c>
      <c r="K9" s="29"/>
    </row>
    <row r="10" spans="1:20" x14ac:dyDescent="0.35">
      <c r="C10" s="8" t="s">
        <v>205</v>
      </c>
      <c r="D10" s="124">
        <v>0.61704067281081398</v>
      </c>
      <c r="E10" s="64">
        <v>0.61720088398121897</v>
      </c>
      <c r="F10" s="64">
        <v>0.60807551459484399</v>
      </c>
      <c r="G10" s="64">
        <v>0.59341608298008197</v>
      </c>
      <c r="H10" s="64">
        <v>0.634487067309639</v>
      </c>
      <c r="I10" s="64">
        <v>0.634976725120035</v>
      </c>
      <c r="J10" s="277">
        <v>1079</v>
      </c>
      <c r="K10" s="29"/>
    </row>
    <row r="11" spans="1:20" x14ac:dyDescent="0.35">
      <c r="C11" s="8" t="s">
        <v>154</v>
      </c>
      <c r="D11" s="124">
        <v>0.68862548835327997</v>
      </c>
      <c r="E11" s="64">
        <v>0.68843831576363201</v>
      </c>
      <c r="F11" s="64">
        <v>0.666521377862208</v>
      </c>
      <c r="G11" s="64">
        <v>0.679584031334168</v>
      </c>
      <c r="H11" s="64">
        <v>0.69545913923220903</v>
      </c>
      <c r="I11" s="64">
        <v>0.71952374741413105</v>
      </c>
      <c r="J11" s="277">
        <v>3493</v>
      </c>
      <c r="K11" s="29"/>
    </row>
    <row r="12" spans="1:20" x14ac:dyDescent="0.35">
      <c r="C12" s="8" t="s">
        <v>233</v>
      </c>
      <c r="D12" s="124">
        <v>0.421238719807699</v>
      </c>
      <c r="E12" s="64">
        <v>0.42521946971075503</v>
      </c>
      <c r="F12" s="64">
        <v>0.40684899843882399</v>
      </c>
      <c r="G12" s="64">
        <v>0.394598115390423</v>
      </c>
      <c r="H12" s="64">
        <v>0.39877079252978997</v>
      </c>
      <c r="I12" s="64">
        <v>0.52684722464236799</v>
      </c>
      <c r="J12" s="277">
        <v>3357</v>
      </c>
      <c r="K12" s="29"/>
    </row>
    <row r="14" spans="1:20" x14ac:dyDescent="0.35">
      <c r="J14" s="221"/>
    </row>
    <row r="15" spans="1:20" x14ac:dyDescent="0.35">
      <c r="C15" s="8" t="s">
        <v>364</v>
      </c>
    </row>
    <row r="16" spans="1:20" x14ac:dyDescent="0.35">
      <c r="C16" s="8" t="s">
        <v>365</v>
      </c>
    </row>
    <row r="18" spans="3:3" x14ac:dyDescent="0.35">
      <c r="C18" s="209" t="s">
        <v>366</v>
      </c>
    </row>
    <row r="19" spans="3:3" x14ac:dyDescent="0.35">
      <c r="C19" s="167" t="s">
        <v>159</v>
      </c>
    </row>
    <row r="20" spans="3:3" x14ac:dyDescent="0.35">
      <c r="C20" s="167" t="s">
        <v>367</v>
      </c>
    </row>
    <row r="22" spans="3:3" x14ac:dyDescent="0.35">
      <c r="C22" s="209"/>
    </row>
  </sheetData>
  <conditionalFormatting sqref="L6:T8">
    <cfRule type="cellIs" dxfId="36" priority="1" operator="equal">
      <formula>"Err"</formula>
    </cfRule>
    <cfRule type="cellIs" dxfId="35" priority="2" operator="equal">
      <formula>"OK"</formula>
    </cfRule>
  </conditionalFormatting>
  <hyperlinks>
    <hyperlink ref="A1" location="Contents!A1" display="Content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dimension ref="A1:K22"/>
  <sheetViews>
    <sheetView showGridLines="0" workbookViewId="0"/>
  </sheetViews>
  <sheetFormatPr defaultColWidth="10.81640625" defaultRowHeight="14.5" x14ac:dyDescent="0.35"/>
  <cols>
    <col min="3" max="3" width="32.453125" customWidth="1"/>
    <col min="4" max="12" width="14.1796875" customWidth="1"/>
  </cols>
  <sheetData>
    <row r="1" spans="1:11" x14ac:dyDescent="0.35">
      <c r="A1" s="49" t="s">
        <v>146</v>
      </c>
    </row>
    <row r="2" spans="1:11" x14ac:dyDescent="0.35">
      <c r="B2" s="10" t="s">
        <v>368</v>
      </c>
    </row>
    <row r="3" spans="1:11" x14ac:dyDescent="0.35">
      <c r="B3" s="8" t="s">
        <v>148</v>
      </c>
    </row>
    <row r="4" spans="1:11" ht="12.75" customHeight="1" x14ac:dyDescent="0.35">
      <c r="C4" s="70"/>
      <c r="D4" s="130"/>
      <c r="E4" s="130"/>
      <c r="F4" s="130"/>
      <c r="G4" s="130"/>
      <c r="H4" s="130"/>
      <c r="I4" s="130"/>
      <c r="J4" s="130"/>
      <c r="K4" s="130"/>
    </row>
    <row r="5" spans="1:11" ht="26.15" customHeight="1" x14ac:dyDescent="0.35">
      <c r="D5" s="67" t="s">
        <v>358</v>
      </c>
      <c r="E5" s="79" t="s">
        <v>359</v>
      </c>
      <c r="F5" s="79" t="s">
        <v>360</v>
      </c>
      <c r="G5" s="79" t="s">
        <v>361</v>
      </c>
      <c r="H5" s="79" t="s">
        <v>362</v>
      </c>
      <c r="I5" s="87" t="s">
        <v>363</v>
      </c>
      <c r="J5" s="79" t="s">
        <v>157</v>
      </c>
    </row>
    <row r="6" spans="1:11" ht="14.5" customHeight="1" x14ac:dyDescent="0.35">
      <c r="C6" s="30" t="s">
        <v>192</v>
      </c>
      <c r="D6" s="124">
        <v>0.18184306827638</v>
      </c>
      <c r="E6" s="64">
        <v>0.19451940300532899</v>
      </c>
      <c r="F6" s="64">
        <v>0.17641889942130901</v>
      </c>
      <c r="G6" s="64">
        <v>0.18244247365069599</v>
      </c>
      <c r="H6" s="64">
        <v>0.16148057978732999</v>
      </c>
      <c r="I6" s="64">
        <v>0.19437382547589999</v>
      </c>
      <c r="J6" s="277">
        <v>1146</v>
      </c>
      <c r="K6" s="29"/>
    </row>
    <row r="7" spans="1:11" ht="14.5" customHeight="1" x14ac:dyDescent="0.35">
      <c r="C7" s="8" t="s">
        <v>232</v>
      </c>
      <c r="D7" s="124">
        <v>9.4987437080919904E-2</v>
      </c>
      <c r="E7" s="65">
        <v>0.13857583581160701</v>
      </c>
      <c r="F7" s="65">
        <v>6.9714776544132495E-2</v>
      </c>
      <c r="G7" s="64">
        <v>0.13783454851833701</v>
      </c>
      <c r="H7" s="65">
        <v>5.2375633209289098E-2</v>
      </c>
      <c r="I7" s="65">
        <v>8.8200376189952107E-2</v>
      </c>
      <c r="J7" s="277">
        <v>82</v>
      </c>
      <c r="K7" s="29"/>
    </row>
    <row r="8" spans="1:11" ht="14.5" customHeight="1" x14ac:dyDescent="0.35">
      <c r="C8" s="8" t="s">
        <v>151</v>
      </c>
      <c r="D8" s="124">
        <v>0.17821661979630199</v>
      </c>
      <c r="E8" s="64">
        <v>0.19252284806243899</v>
      </c>
      <c r="F8" s="64">
        <v>0.17101980889271401</v>
      </c>
      <c r="G8" s="64">
        <v>0.180733308740266</v>
      </c>
      <c r="H8" s="64">
        <v>0.157131958088086</v>
      </c>
      <c r="I8" s="64">
        <v>0.189579262802204</v>
      </c>
      <c r="J8" s="277">
        <v>1228</v>
      </c>
      <c r="K8" s="29"/>
    </row>
    <row r="9" spans="1:11" x14ac:dyDescent="0.35">
      <c r="C9" s="8" t="s">
        <v>201</v>
      </c>
      <c r="D9" s="124">
        <v>0.175065938017472</v>
      </c>
      <c r="E9" s="64">
        <v>0.177715520236604</v>
      </c>
      <c r="F9" s="64">
        <v>0.160412562667301</v>
      </c>
      <c r="G9" s="64">
        <v>0.164286422957859</v>
      </c>
      <c r="H9" s="64">
        <v>0.161050080396242</v>
      </c>
      <c r="I9" s="64">
        <v>0.21791854095535201</v>
      </c>
      <c r="J9" s="277">
        <v>2243</v>
      </c>
      <c r="K9" s="29"/>
    </row>
    <row r="10" spans="1:11" x14ac:dyDescent="0.35">
      <c r="C10" s="8" t="s">
        <v>205</v>
      </c>
      <c r="D10" s="124">
        <v>0.140567174895289</v>
      </c>
      <c r="E10" s="64">
        <v>0.130175024461857</v>
      </c>
      <c r="F10" s="64">
        <v>0.14094767535652</v>
      </c>
      <c r="G10" s="64">
        <v>0.130800283830351</v>
      </c>
      <c r="H10" s="64">
        <v>0.14723909622220099</v>
      </c>
      <c r="I10" s="64">
        <v>0.155982189563311</v>
      </c>
      <c r="J10" s="277">
        <v>1078</v>
      </c>
      <c r="K10" s="29"/>
    </row>
    <row r="11" spans="1:11" ht="14.5" customHeight="1" x14ac:dyDescent="0.35">
      <c r="C11" s="8" t="s">
        <v>154</v>
      </c>
      <c r="D11" s="124">
        <v>0.16228277038881</v>
      </c>
      <c r="E11" s="64">
        <v>0.15773644977829501</v>
      </c>
      <c r="F11" s="64">
        <v>0.15345984286028999</v>
      </c>
      <c r="G11" s="64">
        <v>0.15217755048322301</v>
      </c>
      <c r="H11" s="64">
        <v>0.15568713634513501</v>
      </c>
      <c r="I11" s="64">
        <v>0.19829012333299001</v>
      </c>
      <c r="J11" s="277">
        <v>3491</v>
      </c>
      <c r="K11" s="29"/>
    </row>
    <row r="12" spans="1:11" x14ac:dyDescent="0.35">
      <c r="C12" s="8" t="s">
        <v>233</v>
      </c>
      <c r="D12" s="124">
        <v>0.168519481036491</v>
      </c>
      <c r="E12" s="64">
        <v>0.16727174050764701</v>
      </c>
      <c r="F12" s="64">
        <v>0.158026647777125</v>
      </c>
      <c r="G12" s="64">
        <v>0.15015749280719701</v>
      </c>
      <c r="H12" s="64">
        <v>0.16001022931528</v>
      </c>
      <c r="I12" s="64">
        <v>0.23667274255544701</v>
      </c>
      <c r="J12" s="277">
        <v>3325</v>
      </c>
      <c r="K12" s="29"/>
    </row>
    <row r="13" spans="1:11" x14ac:dyDescent="0.35">
      <c r="D13" s="29"/>
      <c r="E13" s="29"/>
      <c r="F13" s="29"/>
      <c r="G13" s="29"/>
      <c r="H13" s="29"/>
      <c r="I13" s="29"/>
      <c r="J13" s="29"/>
    </row>
    <row r="15" spans="1:11" x14ac:dyDescent="0.35">
      <c r="C15" s="9" t="s">
        <v>266</v>
      </c>
    </row>
    <row r="16" spans="1:11" x14ac:dyDescent="0.35">
      <c r="C16" s="9" t="s">
        <v>369</v>
      </c>
    </row>
    <row r="17" spans="3:3" x14ac:dyDescent="0.35">
      <c r="C17" s="9" t="s">
        <v>370</v>
      </c>
    </row>
    <row r="18" spans="3:3" x14ac:dyDescent="0.35">
      <c r="C18" s="8" t="s">
        <v>365</v>
      </c>
    </row>
    <row r="20" spans="3:3" x14ac:dyDescent="0.35">
      <c r="C20" s="209" t="s">
        <v>366</v>
      </c>
    </row>
    <row r="21" spans="3:3" x14ac:dyDescent="0.35">
      <c r="C21" s="167" t="s">
        <v>159</v>
      </c>
    </row>
    <row r="22" spans="3:3" x14ac:dyDescent="0.35">
      <c r="C22" s="167" t="s">
        <v>371</v>
      </c>
    </row>
  </sheetData>
  <hyperlinks>
    <hyperlink ref="A1" location="Contents!A1" display="Content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C2:R104"/>
  <sheetViews>
    <sheetView showGridLines="0" topLeftCell="A6" workbookViewId="0">
      <selection activeCell="C28" sqref="C28"/>
    </sheetView>
  </sheetViews>
  <sheetFormatPr defaultColWidth="10.81640625" defaultRowHeight="14.5" x14ac:dyDescent="0.35"/>
  <cols>
    <col min="1" max="1" width="5.1796875" customWidth="1"/>
    <col min="2" max="2" width="3.453125" customWidth="1"/>
  </cols>
  <sheetData>
    <row r="2" spans="3:18" ht="21" customHeight="1" x14ac:dyDescent="0.5">
      <c r="C2" s="6" t="s">
        <v>0</v>
      </c>
    </row>
    <row r="3" spans="3:18" x14ac:dyDescent="0.35">
      <c r="R3" s="1"/>
    </row>
    <row r="4" spans="3:18" ht="18.649999999999999" customHeight="1" x14ac:dyDescent="0.45">
      <c r="C4" s="14" t="s">
        <v>72</v>
      </c>
      <c r="R4" s="7"/>
    </row>
    <row r="6" spans="3:18" ht="14.5" customHeight="1" x14ac:dyDescent="0.35">
      <c r="C6" s="9" t="s">
        <v>73</v>
      </c>
    </row>
    <row r="8" spans="3:18" ht="15.65" customHeight="1" x14ac:dyDescent="0.35">
      <c r="C8" s="12" t="s">
        <v>74</v>
      </c>
      <c r="D8" s="11"/>
    </row>
    <row r="9" spans="3:18" ht="14.5" customHeight="1" x14ac:dyDescent="0.35">
      <c r="C9" s="9" t="s">
        <v>75</v>
      </c>
      <c r="D9" s="11"/>
    </row>
    <row r="11" spans="3:18" ht="15.65" customHeight="1" x14ac:dyDescent="0.35">
      <c r="C11" s="12" t="s">
        <v>76</v>
      </c>
      <c r="D11" s="11"/>
    </row>
    <row r="12" spans="3:18" ht="14.5" customHeight="1" x14ac:dyDescent="0.35">
      <c r="C12" s="8" t="s">
        <v>77</v>
      </c>
      <c r="D12" s="11"/>
    </row>
    <row r="13" spans="3:18" ht="14.5" customHeight="1" x14ac:dyDescent="0.35">
      <c r="C13" s="8" t="s">
        <v>78</v>
      </c>
      <c r="D13" s="11"/>
    </row>
    <row r="14" spans="3:18" x14ac:dyDescent="0.35">
      <c r="C14" s="8"/>
      <c r="D14" s="8"/>
      <c r="E14" s="8"/>
    </row>
    <row r="15" spans="3:18" ht="15.5" x14ac:dyDescent="0.35">
      <c r="C15" s="12" t="s">
        <v>79</v>
      </c>
      <c r="D15" s="8"/>
      <c r="E15" s="8"/>
    </row>
    <row r="16" spans="3:18" x14ac:dyDescent="0.35">
      <c r="C16" s="8" t="s">
        <v>80</v>
      </c>
      <c r="D16" s="8"/>
      <c r="E16" s="8"/>
    </row>
    <row r="17" spans="3:5" x14ac:dyDescent="0.35">
      <c r="C17" s="8" t="s">
        <v>81</v>
      </c>
      <c r="D17" s="8"/>
      <c r="E17" s="8"/>
    </row>
    <row r="18" spans="3:5" x14ac:dyDescent="0.35">
      <c r="C18" s="8" t="s">
        <v>82</v>
      </c>
      <c r="D18" s="8"/>
      <c r="E18" s="8"/>
    </row>
    <row r="19" spans="3:5" x14ac:dyDescent="0.35">
      <c r="C19" s="8" t="s">
        <v>83</v>
      </c>
      <c r="D19" s="8"/>
      <c r="E19" s="8"/>
    </row>
    <row r="20" spans="3:5" x14ac:dyDescent="0.35">
      <c r="C20" s="8" t="s">
        <v>84</v>
      </c>
      <c r="D20" s="8"/>
      <c r="E20" s="8"/>
    </row>
    <row r="21" spans="3:5" x14ac:dyDescent="0.35">
      <c r="C21" s="8"/>
      <c r="D21" s="8"/>
      <c r="E21" s="8"/>
    </row>
    <row r="22" spans="3:5" ht="15.5" x14ac:dyDescent="0.35">
      <c r="C22" s="12" t="s">
        <v>85</v>
      </c>
      <c r="D22" s="8"/>
      <c r="E22" s="8"/>
    </row>
    <row r="23" spans="3:5" x14ac:dyDescent="0.35">
      <c r="C23" s="8" t="s">
        <v>86</v>
      </c>
      <c r="D23" s="8"/>
      <c r="E23" s="8"/>
    </row>
    <row r="24" spans="3:5" x14ac:dyDescent="0.35">
      <c r="C24" s="8" t="s">
        <v>87</v>
      </c>
      <c r="D24" s="8"/>
      <c r="E24" s="8"/>
    </row>
    <row r="25" spans="3:5" x14ac:dyDescent="0.35">
      <c r="C25" s="8" t="s">
        <v>88</v>
      </c>
      <c r="D25" s="8"/>
      <c r="E25" s="8"/>
    </row>
    <row r="26" spans="3:5" x14ac:dyDescent="0.35">
      <c r="C26" s="8"/>
      <c r="D26" s="8"/>
      <c r="E26" s="8"/>
    </row>
    <row r="27" spans="3:5" ht="15.65" customHeight="1" x14ac:dyDescent="0.35">
      <c r="C27" s="13" t="s">
        <v>89</v>
      </c>
      <c r="D27" s="8"/>
      <c r="E27" s="8"/>
    </row>
    <row r="28" spans="3:5" x14ac:dyDescent="0.35">
      <c r="C28" s="205" t="s">
        <v>90</v>
      </c>
    </row>
    <row r="30" spans="3:5" ht="14.5" customHeight="1" x14ac:dyDescent="0.35">
      <c r="C30" s="3" t="s">
        <v>91</v>
      </c>
      <c r="D30" s="11"/>
    </row>
    <row r="31" spans="3:5" ht="14.5" customHeight="1" x14ac:dyDescent="0.35">
      <c r="C31" s="9" t="s">
        <v>92</v>
      </c>
      <c r="D31" s="11"/>
    </row>
    <row r="32" spans="3:5" ht="14.5" customHeight="1" x14ac:dyDescent="0.35">
      <c r="C32" s="11"/>
      <c r="D32" s="9" t="s">
        <v>93</v>
      </c>
    </row>
    <row r="33" spans="3:11" ht="14.5" customHeight="1" x14ac:dyDescent="0.35">
      <c r="C33" s="11"/>
      <c r="D33" s="9" t="s">
        <v>94</v>
      </c>
    </row>
    <row r="35" spans="3:11" ht="14.5" customHeight="1" x14ac:dyDescent="0.35">
      <c r="C35" s="3" t="s">
        <v>95</v>
      </c>
      <c r="D35" s="11"/>
    </row>
    <row r="36" spans="3:11" ht="14.5" customHeight="1" x14ac:dyDescent="0.35">
      <c r="C36" s="9" t="s">
        <v>96</v>
      </c>
      <c r="D36" s="11"/>
    </row>
    <row r="37" spans="3:11" ht="14.5" customHeight="1" x14ac:dyDescent="0.35">
      <c r="C37" s="11"/>
      <c r="D37" s="9" t="s">
        <v>97</v>
      </c>
    </row>
    <row r="38" spans="3:11" ht="14.5" customHeight="1" x14ac:dyDescent="0.35">
      <c r="C38" s="11"/>
      <c r="D38" s="9" t="s">
        <v>98</v>
      </c>
    </row>
    <row r="39" spans="3:11" ht="14.5" customHeight="1" x14ac:dyDescent="0.35">
      <c r="C39" s="11"/>
      <c r="D39" s="9"/>
    </row>
    <row r="40" spans="3:11" x14ac:dyDescent="0.35">
      <c r="C40" s="9" t="s">
        <v>99</v>
      </c>
      <c r="D40" s="9"/>
    </row>
    <row r="41" spans="3:11" ht="14.5" customHeight="1" x14ac:dyDescent="0.35">
      <c r="C41" s="9" t="s">
        <v>100</v>
      </c>
      <c r="D41" s="11"/>
    </row>
    <row r="42" spans="3:11" ht="14.5" customHeight="1" x14ac:dyDescent="0.35">
      <c r="D42" s="11"/>
    </row>
    <row r="43" spans="3:11" ht="14.5" customHeight="1" x14ac:dyDescent="0.35">
      <c r="C43" s="5" t="s">
        <v>101</v>
      </c>
      <c r="D43" s="11"/>
    </row>
    <row r="44" spans="3:11" ht="14.5" customHeight="1" x14ac:dyDescent="0.35">
      <c r="C44" s="5"/>
      <c r="D44" s="11"/>
    </row>
    <row r="45" spans="3:11" x14ac:dyDescent="0.35">
      <c r="C45" s="4"/>
      <c r="D45" s="9" t="s">
        <v>102</v>
      </c>
    </row>
    <row r="46" spans="3:11" x14ac:dyDescent="0.35">
      <c r="C46" s="4"/>
      <c r="D46" s="9" t="s">
        <v>103</v>
      </c>
    </row>
    <row r="47" spans="3:11" x14ac:dyDescent="0.35">
      <c r="C47" s="4"/>
      <c r="D47" s="8" t="s">
        <v>104</v>
      </c>
      <c r="E47" s="8"/>
      <c r="F47" s="8"/>
      <c r="G47" s="8"/>
      <c r="H47" s="8"/>
      <c r="I47" s="8"/>
      <c r="J47" s="8"/>
      <c r="K47" s="8"/>
    </row>
    <row r="48" spans="3:11" x14ac:dyDescent="0.35">
      <c r="C48" s="4"/>
      <c r="D48" s="8" t="s">
        <v>105</v>
      </c>
      <c r="E48" s="8"/>
      <c r="F48" s="8"/>
      <c r="G48" s="8"/>
      <c r="H48" s="8"/>
      <c r="I48" s="8"/>
      <c r="J48" s="8"/>
      <c r="K48" s="8"/>
    </row>
    <row r="49" spans="3:12" x14ac:dyDescent="0.35">
      <c r="C49" s="4"/>
      <c r="D49" s="8" t="s">
        <v>106</v>
      </c>
      <c r="E49" s="8"/>
      <c r="F49" s="8"/>
      <c r="G49" s="8"/>
      <c r="H49" s="8"/>
      <c r="I49" s="8"/>
      <c r="J49" s="8"/>
      <c r="K49" s="8"/>
    </row>
    <row r="50" spans="3:12" x14ac:dyDescent="0.35">
      <c r="C50" s="10"/>
      <c r="D50" s="8"/>
      <c r="E50" s="8"/>
      <c r="F50" s="8"/>
      <c r="G50" s="8"/>
      <c r="H50" s="8"/>
      <c r="I50" s="8"/>
      <c r="J50" s="8"/>
      <c r="K50" s="8"/>
    </row>
    <row r="51" spans="3:12" ht="14.5" customHeight="1" x14ac:dyDescent="0.35">
      <c r="C51" s="10" t="s">
        <v>107</v>
      </c>
      <c r="D51" s="2"/>
      <c r="E51" s="8"/>
      <c r="F51" s="8"/>
      <c r="G51" s="8"/>
      <c r="H51" s="8"/>
      <c r="I51" s="8"/>
      <c r="J51" s="8"/>
      <c r="K51" s="8"/>
    </row>
    <row r="52" spans="3:12" x14ac:dyDescent="0.35">
      <c r="C52" s="8"/>
      <c r="D52" s="8"/>
      <c r="E52" s="8"/>
      <c r="F52" s="8"/>
      <c r="G52" s="8"/>
      <c r="H52" s="8"/>
      <c r="I52" s="8"/>
      <c r="J52" s="8"/>
      <c r="K52" s="8"/>
      <c r="L52" s="8"/>
    </row>
    <row r="53" spans="3:12" ht="14.5" customHeight="1" x14ac:dyDescent="0.35">
      <c r="C53" s="199" t="s">
        <v>108</v>
      </c>
      <c r="D53" s="2"/>
      <c r="E53" s="8"/>
      <c r="F53" s="8"/>
      <c r="G53" s="8"/>
      <c r="H53" s="8"/>
      <c r="I53" s="8"/>
      <c r="J53" s="8"/>
      <c r="K53" s="8"/>
      <c r="L53" s="8"/>
    </row>
    <row r="54" spans="3:12" x14ac:dyDescent="0.35">
      <c r="C54" s="8"/>
      <c r="D54" s="8"/>
      <c r="E54" s="8"/>
      <c r="F54" s="8"/>
      <c r="G54" s="8"/>
      <c r="H54" s="8"/>
      <c r="I54" s="8"/>
      <c r="J54" s="8"/>
      <c r="K54" s="8"/>
    </row>
    <row r="55" spans="3:12" x14ac:dyDescent="0.35">
      <c r="C55" s="8" t="s">
        <v>109</v>
      </c>
      <c r="D55" s="8"/>
      <c r="E55" s="8"/>
      <c r="F55" s="8"/>
      <c r="G55" s="8"/>
      <c r="H55" s="8"/>
      <c r="I55" s="8"/>
      <c r="J55" s="8"/>
      <c r="K55" s="8"/>
    </row>
    <row r="56" spans="3:12" x14ac:dyDescent="0.35">
      <c r="C56" s="8" t="s">
        <v>110</v>
      </c>
      <c r="D56" s="8"/>
      <c r="E56" s="8"/>
      <c r="F56" s="8"/>
      <c r="G56" s="8"/>
      <c r="H56" s="8"/>
      <c r="I56" s="8"/>
      <c r="J56" s="8"/>
      <c r="K56" s="8"/>
    </row>
    <row r="57" spans="3:12" x14ac:dyDescent="0.35">
      <c r="C57" s="8"/>
      <c r="D57" s="8"/>
      <c r="E57" s="8"/>
      <c r="F57" s="8"/>
      <c r="G57" s="8"/>
      <c r="H57" s="8"/>
      <c r="I57" s="8"/>
      <c r="J57" s="8"/>
      <c r="K57" s="8"/>
    </row>
    <row r="58" spans="3:12" x14ac:dyDescent="0.35">
      <c r="C58" s="10" t="s">
        <v>111</v>
      </c>
      <c r="D58" s="8"/>
      <c r="E58" s="8"/>
      <c r="F58" s="8"/>
      <c r="G58" s="8"/>
      <c r="H58" s="8"/>
      <c r="I58" s="8"/>
      <c r="J58" s="8"/>
      <c r="K58" s="8"/>
    </row>
    <row r="59" spans="3:12" x14ac:dyDescent="0.35">
      <c r="C59" s="8" t="s">
        <v>112</v>
      </c>
      <c r="D59" s="8"/>
      <c r="E59" s="8"/>
      <c r="F59" s="8"/>
      <c r="G59" s="8"/>
      <c r="H59" s="8"/>
      <c r="I59" s="8"/>
      <c r="J59" s="8"/>
      <c r="K59" s="8"/>
    </row>
    <row r="60" spans="3:12" x14ac:dyDescent="0.35">
      <c r="C60" s="8" t="s">
        <v>113</v>
      </c>
      <c r="D60" s="8"/>
      <c r="E60" s="8"/>
      <c r="F60" s="8"/>
      <c r="G60" s="8"/>
      <c r="H60" s="8"/>
      <c r="I60" s="8"/>
      <c r="J60" s="8"/>
      <c r="K60" s="8"/>
    </row>
    <row r="61" spans="3:12" x14ac:dyDescent="0.35">
      <c r="C61" s="3"/>
    </row>
    <row r="62" spans="3:12" x14ac:dyDescent="0.35">
      <c r="C62" s="10" t="s">
        <v>114</v>
      </c>
    </row>
    <row r="63" spans="3:12" x14ac:dyDescent="0.35">
      <c r="C63" s="8" t="s">
        <v>115</v>
      </c>
    </row>
    <row r="64" spans="3:12" x14ac:dyDescent="0.35">
      <c r="C64" s="8" t="s">
        <v>116</v>
      </c>
    </row>
    <row r="65" spans="3:8" x14ac:dyDescent="0.35">
      <c r="C65" s="8" t="s">
        <v>117</v>
      </c>
    </row>
    <row r="66" spans="3:8" x14ac:dyDescent="0.35">
      <c r="C66" s="8" t="s">
        <v>118</v>
      </c>
    </row>
    <row r="67" spans="3:8" x14ac:dyDescent="0.35">
      <c r="C67" s="8" t="s">
        <v>119</v>
      </c>
    </row>
    <row r="68" spans="3:8" x14ac:dyDescent="0.35">
      <c r="C68" s="8" t="s">
        <v>120</v>
      </c>
    </row>
    <row r="69" spans="3:8" x14ac:dyDescent="0.35">
      <c r="C69" s="267" t="s">
        <v>121</v>
      </c>
    </row>
    <row r="70" spans="3:8" x14ac:dyDescent="0.35">
      <c r="C70" s="8"/>
    </row>
    <row r="71" spans="3:8" x14ac:dyDescent="0.35">
      <c r="C71" s="167" t="s">
        <v>122</v>
      </c>
      <c r="D71" s="226"/>
      <c r="E71" s="226"/>
      <c r="F71" s="226"/>
      <c r="G71" s="226"/>
      <c r="H71" s="226"/>
    </row>
    <row r="72" spans="3:8" x14ac:dyDescent="0.35">
      <c r="C72" s="167" t="s">
        <v>123</v>
      </c>
      <c r="D72" s="226"/>
      <c r="E72" s="226"/>
      <c r="F72" s="226"/>
      <c r="G72" s="226"/>
      <c r="H72" s="226"/>
    </row>
    <row r="74" spans="3:8" ht="15.65" customHeight="1" x14ac:dyDescent="0.35">
      <c r="C74" s="12" t="s">
        <v>124</v>
      </c>
    </row>
    <row r="75" spans="3:8" x14ac:dyDescent="0.35">
      <c r="C75" s="8"/>
    </row>
    <row r="76" spans="3:8" x14ac:dyDescent="0.35">
      <c r="C76" s="8" t="s">
        <v>125</v>
      </c>
    </row>
    <row r="77" spans="3:8" x14ac:dyDescent="0.35">
      <c r="C77" s="8" t="s">
        <v>126</v>
      </c>
    </row>
    <row r="78" spans="3:8" x14ac:dyDescent="0.35">
      <c r="C78" s="8" t="s">
        <v>127</v>
      </c>
    </row>
    <row r="79" spans="3:8" x14ac:dyDescent="0.35">
      <c r="C79" s="8" t="s">
        <v>128</v>
      </c>
      <c r="D79" s="226"/>
      <c r="E79" s="226"/>
      <c r="F79" s="226"/>
      <c r="G79" s="226"/>
      <c r="H79" s="226"/>
    </row>
    <row r="80" spans="3:8" x14ac:dyDescent="0.35">
      <c r="C80" s="8"/>
    </row>
    <row r="81" spans="3:5" ht="15.65" customHeight="1" x14ac:dyDescent="0.35">
      <c r="C81" s="12" t="s">
        <v>129</v>
      </c>
    </row>
    <row r="83" spans="3:5" x14ac:dyDescent="0.35">
      <c r="C83" s="8" t="s">
        <v>130</v>
      </c>
      <c r="D83" s="8"/>
      <c r="E83" s="8"/>
    </row>
    <row r="84" spans="3:5" x14ac:dyDescent="0.35">
      <c r="C84" s="8" t="s">
        <v>131</v>
      </c>
      <c r="D84" s="8"/>
      <c r="E84" s="8"/>
    </row>
    <row r="85" spans="3:5" x14ac:dyDescent="0.35">
      <c r="C85" s="8" t="s">
        <v>132</v>
      </c>
      <c r="D85" s="8"/>
      <c r="E85" s="8"/>
    </row>
    <row r="87" spans="3:5" ht="15.65" customHeight="1" x14ac:dyDescent="0.35">
      <c r="C87" s="12" t="s">
        <v>133</v>
      </c>
    </row>
    <row r="89" spans="3:5" x14ac:dyDescent="0.35">
      <c r="C89" s="9" t="s">
        <v>134</v>
      </c>
    </row>
    <row r="90" spans="3:5" x14ac:dyDescent="0.35">
      <c r="C90" s="9" t="s">
        <v>135</v>
      </c>
    </row>
    <row r="92" spans="3:5" ht="15.65" customHeight="1" x14ac:dyDescent="0.35">
      <c r="C92" s="12" t="s">
        <v>136</v>
      </c>
    </row>
    <row r="94" spans="3:5" x14ac:dyDescent="0.35">
      <c r="C94" s="9" t="s">
        <v>137</v>
      </c>
    </row>
    <row r="95" spans="3:5" x14ac:dyDescent="0.35">
      <c r="C95" s="8"/>
    </row>
    <row r="96" spans="3:5" ht="15.65" customHeight="1" x14ac:dyDescent="0.35">
      <c r="C96" s="12" t="s">
        <v>138</v>
      </c>
    </row>
    <row r="98" spans="3:3" x14ac:dyDescent="0.35">
      <c r="C98" s="9" t="s">
        <v>139</v>
      </c>
    </row>
    <row r="99" spans="3:3" x14ac:dyDescent="0.35">
      <c r="C99" s="9" t="s">
        <v>140</v>
      </c>
    </row>
    <row r="100" spans="3:3" x14ac:dyDescent="0.35">
      <c r="C100" s="9" t="s">
        <v>141</v>
      </c>
    </row>
    <row r="101" spans="3:3" x14ac:dyDescent="0.35">
      <c r="C101" s="9" t="s">
        <v>142</v>
      </c>
    </row>
    <row r="102" spans="3:3" x14ac:dyDescent="0.35">
      <c r="C102" s="9" t="s">
        <v>143</v>
      </c>
    </row>
    <row r="103" spans="3:3" x14ac:dyDescent="0.35">
      <c r="C103" s="9" t="s">
        <v>144</v>
      </c>
    </row>
    <row r="104" spans="3:3" x14ac:dyDescent="0.35">
      <c r="C104" s="9" t="s">
        <v>145</v>
      </c>
    </row>
  </sheetData>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dimension ref="A1:N23"/>
  <sheetViews>
    <sheetView showGridLines="0" zoomScale="91" zoomScaleNormal="91" workbookViewId="0"/>
  </sheetViews>
  <sheetFormatPr defaultColWidth="10.81640625" defaultRowHeight="14.5" x14ac:dyDescent="0.35"/>
  <cols>
    <col min="3" max="3" width="32.453125" customWidth="1"/>
    <col min="4" max="13" width="12.81640625" customWidth="1"/>
    <col min="14" max="14" width="14.1796875" customWidth="1"/>
  </cols>
  <sheetData>
    <row r="1" spans="1:14" x14ac:dyDescent="0.35">
      <c r="A1" s="49" t="s">
        <v>146</v>
      </c>
    </row>
    <row r="2" spans="1:14" x14ac:dyDescent="0.35">
      <c r="B2" s="10" t="s">
        <v>372</v>
      </c>
    </row>
    <row r="3" spans="1:14" x14ac:dyDescent="0.35">
      <c r="B3" s="8" t="s">
        <v>148</v>
      </c>
    </row>
    <row r="4" spans="1:14" ht="12.75" customHeight="1" x14ac:dyDescent="0.35">
      <c r="C4" s="70"/>
      <c r="D4" s="130"/>
      <c r="E4" s="130"/>
      <c r="F4" s="130"/>
      <c r="G4" s="130"/>
      <c r="H4" s="130"/>
      <c r="I4" s="130"/>
      <c r="J4" s="130"/>
      <c r="K4" s="130"/>
      <c r="L4" s="130"/>
      <c r="M4" s="130"/>
      <c r="N4" s="130"/>
    </row>
    <row r="5" spans="1:14" ht="26.15" customHeight="1" x14ac:dyDescent="0.35">
      <c r="D5" s="67" t="s">
        <v>170</v>
      </c>
      <c r="E5" s="66" t="s">
        <v>171</v>
      </c>
      <c r="F5" s="66" t="s">
        <v>172</v>
      </c>
      <c r="G5" s="66" t="s">
        <v>173</v>
      </c>
      <c r="H5" s="66" t="s">
        <v>174</v>
      </c>
      <c r="I5" s="66" t="s">
        <v>175</v>
      </c>
      <c r="J5" s="66" t="s">
        <v>176</v>
      </c>
      <c r="K5" s="66" t="s">
        <v>177</v>
      </c>
      <c r="L5" s="66" t="s">
        <v>178</v>
      </c>
      <c r="M5" s="66" t="s">
        <v>148</v>
      </c>
      <c r="N5" s="67" t="s">
        <v>373</v>
      </c>
    </row>
    <row r="6" spans="1:14" ht="14.5" customHeight="1" x14ac:dyDescent="0.35">
      <c r="C6" s="30" t="s">
        <v>192</v>
      </c>
      <c r="D6" s="122">
        <v>0.17049759207430401</v>
      </c>
      <c r="E6" s="64">
        <v>0.19223674414203801</v>
      </c>
      <c r="F6" s="64">
        <v>0.150558483038573</v>
      </c>
      <c r="G6" s="64">
        <v>0.18240441857306799</v>
      </c>
      <c r="H6" s="64">
        <v>0.180229561784502</v>
      </c>
      <c r="I6" s="64">
        <v>0.14881331367432099</v>
      </c>
      <c r="J6" s="64">
        <v>0.204953798842754</v>
      </c>
      <c r="K6" s="64">
        <v>0.18111502455202799</v>
      </c>
      <c r="L6" s="64">
        <v>0.23891102783683499</v>
      </c>
      <c r="M6" s="64">
        <v>0.18184306827638</v>
      </c>
      <c r="N6" s="277">
        <v>1146</v>
      </c>
    </row>
    <row r="7" spans="1:14" ht="14.5" customHeight="1" x14ac:dyDescent="0.35">
      <c r="C7" s="8" t="s">
        <v>232</v>
      </c>
      <c r="D7" s="300">
        <v>8.6554516529039199E-2</v>
      </c>
      <c r="E7" s="65">
        <v>0.05</v>
      </c>
      <c r="F7" s="65">
        <v>0.135700808282124</v>
      </c>
      <c r="G7" s="65">
        <v>6.4226364248821E-2</v>
      </c>
      <c r="H7" s="65">
        <v>0.12213499499981401</v>
      </c>
      <c r="I7" s="65">
        <v>5.9421280473912097E-2</v>
      </c>
      <c r="J7" s="65">
        <v>6.6097406704617306E-2</v>
      </c>
      <c r="K7" s="65">
        <v>6.3608883847510095E-2</v>
      </c>
      <c r="L7" s="65">
        <v>0.15992661139768</v>
      </c>
      <c r="M7" s="64">
        <v>9.4987437080919904E-2</v>
      </c>
      <c r="N7" s="277">
        <v>82</v>
      </c>
    </row>
    <row r="8" spans="1:14" ht="14.5" customHeight="1" x14ac:dyDescent="0.35">
      <c r="C8" s="8" t="s">
        <v>151</v>
      </c>
      <c r="D8" s="124">
        <v>0.16540117661654599</v>
      </c>
      <c r="E8" s="64">
        <v>0.188275822928958</v>
      </c>
      <c r="F8" s="64">
        <v>0.14992233289823501</v>
      </c>
      <c r="G8" s="64">
        <v>0.17723593387338299</v>
      </c>
      <c r="H8" s="64">
        <v>0.17772115201078001</v>
      </c>
      <c r="I8" s="64">
        <v>0.14447636531338501</v>
      </c>
      <c r="J8" s="64">
        <v>0.20227109664611401</v>
      </c>
      <c r="K8" s="64">
        <v>0.17446723601311001</v>
      </c>
      <c r="L8" s="64">
        <v>0.236526272346782</v>
      </c>
      <c r="M8" s="64">
        <v>0.17821661979630199</v>
      </c>
      <c r="N8" s="277">
        <v>1228</v>
      </c>
    </row>
    <row r="9" spans="1:14" x14ac:dyDescent="0.35">
      <c r="C9" s="8" t="s">
        <v>201</v>
      </c>
      <c r="D9" s="124">
        <v>0.163495036449888</v>
      </c>
      <c r="E9" s="64">
        <v>0.15983261573452701</v>
      </c>
      <c r="F9" s="64">
        <v>0.22233777624280299</v>
      </c>
      <c r="G9" s="64">
        <v>0.20244901590324799</v>
      </c>
      <c r="H9" s="64">
        <v>0.17128534858288</v>
      </c>
      <c r="I9" s="64">
        <v>0.157136277007041</v>
      </c>
      <c r="J9" s="64">
        <v>0.12598982361459801</v>
      </c>
      <c r="K9" s="64">
        <v>0.15684734318465099</v>
      </c>
      <c r="L9" s="64">
        <v>0.18879514735272501</v>
      </c>
      <c r="M9" s="64">
        <v>0.175065938017472</v>
      </c>
      <c r="N9" s="277">
        <v>2243</v>
      </c>
    </row>
    <row r="10" spans="1:14" x14ac:dyDescent="0.35">
      <c r="C10" s="8" t="s">
        <v>205</v>
      </c>
      <c r="D10" s="124">
        <v>0.144651721818675</v>
      </c>
      <c r="E10" s="64">
        <v>0.14103735790654201</v>
      </c>
      <c r="F10" s="64">
        <v>0.15752406782713099</v>
      </c>
      <c r="G10" s="64">
        <v>0.29713619868806201</v>
      </c>
      <c r="H10" s="64">
        <v>0.16884989331531</v>
      </c>
      <c r="I10" s="64">
        <v>0.105522864981776</v>
      </c>
      <c r="J10" s="64">
        <v>0.12522779395834199</v>
      </c>
      <c r="K10" s="64">
        <v>0.15866234785404101</v>
      </c>
      <c r="L10" s="64">
        <v>0.17759997306259301</v>
      </c>
      <c r="M10" s="64">
        <v>0.140567174895289</v>
      </c>
      <c r="N10" s="277">
        <v>1078</v>
      </c>
    </row>
    <row r="11" spans="1:14" x14ac:dyDescent="0.35">
      <c r="C11" s="8" t="s">
        <v>154</v>
      </c>
      <c r="D11" s="124">
        <v>0.157110479584363</v>
      </c>
      <c r="E11" s="64">
        <v>0.14784564565438699</v>
      </c>
      <c r="F11" s="64">
        <v>0.20735957316988299</v>
      </c>
      <c r="G11" s="64">
        <v>0.216208876547967</v>
      </c>
      <c r="H11" s="64">
        <v>0.16455200868665301</v>
      </c>
      <c r="I11" s="64">
        <v>0.13955389062776999</v>
      </c>
      <c r="J11" s="64">
        <v>0.12281188504312</v>
      </c>
      <c r="K11" s="64">
        <v>0.15752203131582401</v>
      </c>
      <c r="L11" s="64">
        <v>0.18324372839009501</v>
      </c>
      <c r="M11" s="64">
        <v>0.16228277038881</v>
      </c>
      <c r="N11" s="277">
        <v>3491</v>
      </c>
    </row>
    <row r="12" spans="1:14" x14ac:dyDescent="0.35">
      <c r="C12" s="8" t="s">
        <v>233</v>
      </c>
      <c r="D12" s="124">
        <v>0.15003049158596901</v>
      </c>
      <c r="E12" s="64">
        <v>0.15968693103808801</v>
      </c>
      <c r="F12" s="64">
        <v>0.23764773923215199</v>
      </c>
      <c r="G12" s="64">
        <v>0.161917284075977</v>
      </c>
      <c r="H12" s="64">
        <v>0.17183805647237599</v>
      </c>
      <c r="I12" s="64">
        <v>0.15897866682898601</v>
      </c>
      <c r="J12" s="64">
        <v>0.12891754008686501</v>
      </c>
      <c r="K12" s="64">
        <v>0.160314700043069</v>
      </c>
      <c r="L12" s="64">
        <v>0.140335988451389</v>
      </c>
      <c r="M12" s="64">
        <v>0.168519481036491</v>
      </c>
      <c r="N12" s="277">
        <v>3325</v>
      </c>
    </row>
    <row r="13" spans="1:14" x14ac:dyDescent="0.35">
      <c r="C13" s="8" t="s">
        <v>374</v>
      </c>
      <c r="D13" s="277">
        <v>695</v>
      </c>
      <c r="E13" s="51">
        <v>1026</v>
      </c>
      <c r="F13" s="51">
        <v>1206</v>
      </c>
      <c r="G13" s="51">
        <v>308</v>
      </c>
      <c r="H13" s="51">
        <v>963</v>
      </c>
      <c r="I13" s="51">
        <v>1577</v>
      </c>
      <c r="J13" s="51">
        <v>800</v>
      </c>
      <c r="K13" s="51">
        <v>724</v>
      </c>
      <c r="L13" s="51">
        <v>745</v>
      </c>
      <c r="M13" s="51">
        <f>N8+N11+N12</f>
        <v>8044</v>
      </c>
      <c r="N13" s="299"/>
    </row>
    <row r="15" spans="1:14" x14ac:dyDescent="0.35">
      <c r="C15" s="9" t="s">
        <v>266</v>
      </c>
    </row>
    <row r="16" spans="1:14" x14ac:dyDescent="0.35">
      <c r="C16" s="9" t="s">
        <v>369</v>
      </c>
    </row>
    <row r="17" spans="3:3" x14ac:dyDescent="0.35">
      <c r="C17" s="9" t="s">
        <v>370</v>
      </c>
    </row>
    <row r="18" spans="3:3" x14ac:dyDescent="0.35">
      <c r="C18" s="8" t="s">
        <v>365</v>
      </c>
    </row>
    <row r="20" spans="3:3" x14ac:dyDescent="0.35">
      <c r="C20" s="209" t="s">
        <v>366</v>
      </c>
    </row>
    <row r="21" spans="3:3" x14ac:dyDescent="0.35">
      <c r="C21" s="167" t="s">
        <v>159</v>
      </c>
    </row>
    <row r="22" spans="3:3" x14ac:dyDescent="0.35">
      <c r="C22" s="167" t="s">
        <v>371</v>
      </c>
    </row>
    <row r="23" spans="3:3" x14ac:dyDescent="0.35">
      <c r="C23" s="39"/>
    </row>
  </sheetData>
  <hyperlinks>
    <hyperlink ref="A1" location="Contents!A1" display="Contents"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K23"/>
  <sheetViews>
    <sheetView showGridLines="0" workbookViewId="0"/>
  </sheetViews>
  <sheetFormatPr defaultColWidth="10.81640625" defaultRowHeight="14.5" x14ac:dyDescent="0.35"/>
  <cols>
    <col min="3" max="3" width="32.453125" customWidth="1"/>
    <col min="4" max="16" width="14.1796875" customWidth="1"/>
  </cols>
  <sheetData>
    <row r="1" spans="1:11" x14ac:dyDescent="0.35">
      <c r="A1" s="49" t="s">
        <v>146</v>
      </c>
    </row>
    <row r="2" spans="1:11" x14ac:dyDescent="0.35">
      <c r="B2" s="10" t="s">
        <v>375</v>
      </c>
    </row>
    <row r="3" spans="1:11" x14ac:dyDescent="0.35">
      <c r="B3" s="8" t="s">
        <v>148</v>
      </c>
    </row>
    <row r="4" spans="1:11" ht="12.75" customHeight="1" x14ac:dyDescent="0.35">
      <c r="C4" s="70"/>
      <c r="D4" s="130"/>
      <c r="E4" s="130"/>
      <c r="F4" s="130"/>
      <c r="G4" s="130"/>
      <c r="H4" s="130"/>
      <c r="I4" s="130"/>
      <c r="J4" s="130"/>
      <c r="K4" s="130"/>
    </row>
    <row r="5" spans="1:11" ht="26.15" customHeight="1" x14ac:dyDescent="0.35">
      <c r="D5" s="67" t="s">
        <v>358</v>
      </c>
      <c r="E5" s="79" t="s">
        <v>359</v>
      </c>
      <c r="F5" s="79" t="s">
        <v>360</v>
      </c>
      <c r="G5" s="79" t="s">
        <v>361</v>
      </c>
      <c r="H5" s="79" t="s">
        <v>362</v>
      </c>
      <c r="I5" s="79" t="s">
        <v>363</v>
      </c>
      <c r="J5" s="81" t="s">
        <v>157</v>
      </c>
    </row>
    <row r="6" spans="1:11" ht="14.5" customHeight="1" x14ac:dyDescent="0.35">
      <c r="C6" s="30" t="s">
        <v>192</v>
      </c>
      <c r="D6" s="283">
        <v>3.7897775537111702</v>
      </c>
      <c r="E6" s="282">
        <v>4.1284835360901901</v>
      </c>
      <c r="F6" s="282">
        <v>3.5349056428857999</v>
      </c>
      <c r="G6" s="282">
        <v>3.3841924294268901</v>
      </c>
      <c r="H6" s="282">
        <v>3.6749997239994299</v>
      </c>
      <c r="I6" s="282">
        <v>4.21376718037346</v>
      </c>
      <c r="J6" s="277">
        <v>1152</v>
      </c>
      <c r="K6" s="29"/>
    </row>
    <row r="7" spans="1:11" ht="14.5" customHeight="1" x14ac:dyDescent="0.35">
      <c r="C7" s="8" t="s">
        <v>232</v>
      </c>
      <c r="D7" s="283">
        <v>4.2503217508568003</v>
      </c>
      <c r="E7" s="406">
        <v>6.8876612319237704</v>
      </c>
      <c r="F7" s="406">
        <v>2.6896391152846002</v>
      </c>
      <c r="G7" s="406">
        <v>5.3908214534175896</v>
      </c>
      <c r="H7" s="406">
        <v>2.8132348792183</v>
      </c>
      <c r="I7" s="406">
        <v>4.0602384357221002</v>
      </c>
      <c r="J7" s="277">
        <v>82</v>
      </c>
      <c r="K7" s="29"/>
    </row>
    <row r="8" spans="1:11" x14ac:dyDescent="0.35">
      <c r="C8" s="8" t="s">
        <v>151</v>
      </c>
      <c r="D8" s="283">
        <v>3.8089110201083201</v>
      </c>
      <c r="E8" s="282">
        <v>4.2269550877495803</v>
      </c>
      <c r="F8" s="282">
        <v>3.49249855996145</v>
      </c>
      <c r="G8" s="282">
        <v>3.46007311413541</v>
      </c>
      <c r="H8" s="282">
        <v>3.6406521584563798</v>
      </c>
      <c r="I8" s="282">
        <v>4.2068606739255303</v>
      </c>
      <c r="J8" s="277">
        <v>1234</v>
      </c>
      <c r="K8" s="29"/>
    </row>
    <row r="9" spans="1:11" x14ac:dyDescent="0.35">
      <c r="C9" s="8" t="s">
        <v>201</v>
      </c>
      <c r="D9" s="283">
        <v>7.2926539275337401</v>
      </c>
      <c r="E9" s="282">
        <v>7.4506582758270801</v>
      </c>
      <c r="F9" s="282">
        <v>6.6943126473183696</v>
      </c>
      <c r="G9" s="282">
        <v>6.5598841742881504</v>
      </c>
      <c r="H9" s="282">
        <v>7.03729764766946</v>
      </c>
      <c r="I9" s="282">
        <v>8.9958064776529607</v>
      </c>
      <c r="J9" s="277">
        <v>2243</v>
      </c>
      <c r="K9" s="29"/>
    </row>
    <row r="10" spans="1:11" x14ac:dyDescent="0.35">
      <c r="C10" s="8" t="s">
        <v>205</v>
      </c>
      <c r="D10" s="283">
        <v>3.6617946455476802</v>
      </c>
      <c r="E10" s="282">
        <v>4.0855787885653303</v>
      </c>
      <c r="F10" s="282">
        <v>3.25847821325342</v>
      </c>
      <c r="G10" s="282">
        <v>3.2386753545968601</v>
      </c>
      <c r="H10" s="282">
        <v>3.6083305708831199</v>
      </c>
      <c r="I10" s="282">
        <v>4.2422673009371099</v>
      </c>
      <c r="J10" s="277">
        <v>1079</v>
      </c>
      <c r="K10" s="29"/>
    </row>
    <row r="11" spans="1:11" x14ac:dyDescent="0.35">
      <c r="C11" s="8" t="s">
        <v>154</v>
      </c>
      <c r="D11" s="283">
        <v>6.0068090763708302</v>
      </c>
      <c r="E11" s="282">
        <v>6.1656236313203099</v>
      </c>
      <c r="F11" s="282">
        <v>5.48726075809736</v>
      </c>
      <c r="G11" s="282">
        <v>5.4306134730570301</v>
      </c>
      <c r="H11" s="282">
        <v>5.7967562863206004</v>
      </c>
      <c r="I11" s="282">
        <v>7.40385200106188</v>
      </c>
      <c r="J11" s="277">
        <v>3493</v>
      </c>
      <c r="K11" s="29"/>
    </row>
    <row r="12" spans="1:11" x14ac:dyDescent="0.35">
      <c r="C12" s="8" t="s">
        <v>233</v>
      </c>
      <c r="D12" s="283">
        <v>0.75504551053088897</v>
      </c>
      <c r="E12" s="282">
        <v>0.72107461666486095</v>
      </c>
      <c r="F12" s="282">
        <v>0.72823250246475202</v>
      </c>
      <c r="G12" s="282">
        <v>0.68552519991064698</v>
      </c>
      <c r="H12" s="282">
        <v>0.73629592250817</v>
      </c>
      <c r="I12" s="282">
        <v>1.0136042545779</v>
      </c>
      <c r="J12" s="277">
        <v>3357</v>
      </c>
      <c r="K12" s="29"/>
    </row>
    <row r="13" spans="1:11" x14ac:dyDescent="0.35">
      <c r="D13" s="29"/>
      <c r="E13" s="29"/>
      <c r="F13" s="29"/>
      <c r="G13" s="29"/>
      <c r="H13" s="29"/>
      <c r="I13" s="29"/>
      <c r="J13" s="29"/>
      <c r="K13" s="29"/>
    </row>
    <row r="16" spans="1:11" x14ac:dyDescent="0.35">
      <c r="C16" s="9" t="s">
        <v>266</v>
      </c>
      <c r="D16" s="29"/>
      <c r="E16" s="29"/>
      <c r="F16" s="29"/>
      <c r="G16" s="29"/>
      <c r="H16" s="29"/>
      <c r="I16" s="29"/>
      <c r="J16" s="29"/>
      <c r="K16" s="29"/>
    </row>
    <row r="17" spans="3:11" x14ac:dyDescent="0.35">
      <c r="C17" s="9" t="s">
        <v>369</v>
      </c>
      <c r="D17" s="29"/>
      <c r="E17" s="29"/>
      <c r="F17" s="29"/>
      <c r="G17" s="29"/>
      <c r="H17" s="29"/>
      <c r="I17" s="29"/>
      <c r="J17" s="29"/>
      <c r="K17" s="29"/>
    </row>
    <row r="18" spans="3:11" x14ac:dyDescent="0.35">
      <c r="C18" s="8" t="s">
        <v>365</v>
      </c>
      <c r="D18" s="29"/>
      <c r="E18" s="29"/>
      <c r="F18" s="29"/>
      <c r="G18" s="29"/>
      <c r="H18" s="29"/>
      <c r="I18" s="29"/>
      <c r="J18" s="29"/>
      <c r="K18" s="29"/>
    </row>
    <row r="19" spans="3:11" x14ac:dyDescent="0.35">
      <c r="D19" s="29"/>
      <c r="E19" s="29"/>
      <c r="F19" s="29"/>
      <c r="G19" s="29"/>
      <c r="H19" s="29"/>
      <c r="I19" s="29"/>
      <c r="J19" s="29"/>
      <c r="K19" s="29"/>
    </row>
    <row r="20" spans="3:11" x14ac:dyDescent="0.35">
      <c r="C20" s="8" t="s">
        <v>158</v>
      </c>
      <c r="D20" s="29"/>
      <c r="E20" s="29"/>
      <c r="F20" s="29"/>
      <c r="G20" s="29"/>
      <c r="H20" s="29"/>
      <c r="I20" s="29"/>
      <c r="J20" s="29"/>
      <c r="K20" s="29"/>
    </row>
    <row r="21" spans="3:11" x14ac:dyDescent="0.35">
      <c r="C21" s="167" t="s">
        <v>159</v>
      </c>
      <c r="D21" s="29"/>
      <c r="E21" s="29"/>
      <c r="F21" s="29"/>
      <c r="G21" s="29"/>
      <c r="H21" s="29"/>
      <c r="I21" s="29"/>
      <c r="J21" s="29"/>
      <c r="K21" s="29"/>
    </row>
    <row r="22" spans="3:11" x14ac:dyDescent="0.35">
      <c r="C22" s="167" t="s">
        <v>376</v>
      </c>
    </row>
    <row r="23" spans="3:11" x14ac:dyDescent="0.35">
      <c r="C23" s="39"/>
    </row>
  </sheetData>
  <hyperlinks>
    <hyperlink ref="A1" location="Contents!A1" display="Contents"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dimension ref="A1:L18"/>
  <sheetViews>
    <sheetView showGridLines="0" workbookViewId="0"/>
  </sheetViews>
  <sheetFormatPr defaultColWidth="10.81640625" defaultRowHeight="14.5" x14ac:dyDescent="0.35"/>
  <cols>
    <col min="3" max="3" width="32.453125" customWidth="1"/>
    <col min="4" max="11" width="14.1796875" customWidth="1"/>
  </cols>
  <sheetData>
    <row r="1" spans="1:12" x14ac:dyDescent="0.35">
      <c r="A1" s="49" t="s">
        <v>146</v>
      </c>
      <c r="B1" s="8"/>
      <c r="C1" s="8"/>
      <c r="D1" s="8"/>
      <c r="E1" s="8"/>
      <c r="F1" s="8"/>
      <c r="G1" s="8"/>
      <c r="H1" s="8"/>
      <c r="I1" s="8"/>
      <c r="J1" s="8"/>
    </row>
    <row r="2" spans="1:12" x14ac:dyDescent="0.35">
      <c r="A2" s="8"/>
      <c r="B2" s="10" t="s">
        <v>377</v>
      </c>
      <c r="C2" s="8"/>
      <c r="D2" s="8"/>
      <c r="E2" s="8"/>
      <c r="F2" s="8"/>
      <c r="G2" s="8"/>
      <c r="H2" s="8"/>
      <c r="I2" s="8"/>
      <c r="J2" s="8"/>
    </row>
    <row r="3" spans="1:12" x14ac:dyDescent="0.35">
      <c r="A3" s="8"/>
      <c r="B3" s="8" t="s">
        <v>148</v>
      </c>
      <c r="C3" s="8"/>
      <c r="D3" s="8"/>
      <c r="E3" s="8"/>
      <c r="F3" s="8"/>
      <c r="G3" s="8"/>
      <c r="H3" s="8"/>
      <c r="I3" s="8"/>
      <c r="J3" s="8"/>
    </row>
    <row r="4" spans="1:12" ht="12.75" customHeight="1" x14ac:dyDescent="0.35">
      <c r="A4" s="8"/>
      <c r="B4" s="8"/>
      <c r="C4" s="70"/>
      <c r="D4" s="130"/>
      <c r="E4" s="130"/>
      <c r="F4" s="130"/>
      <c r="G4" s="130"/>
      <c r="H4" s="130"/>
      <c r="I4" s="130"/>
      <c r="J4" s="130"/>
    </row>
    <row r="5" spans="1:12" ht="26.15" customHeight="1" x14ac:dyDescent="0.35">
      <c r="A5" s="8"/>
      <c r="B5" s="8"/>
      <c r="C5" s="8"/>
      <c r="D5" s="67" t="s">
        <v>358</v>
      </c>
      <c r="E5" s="79" t="s">
        <v>359</v>
      </c>
      <c r="F5" s="79" t="s">
        <v>360</v>
      </c>
      <c r="G5" s="79" t="s">
        <v>361</v>
      </c>
      <c r="H5" s="79" t="s">
        <v>362</v>
      </c>
      <c r="I5" s="79" t="s">
        <v>363</v>
      </c>
      <c r="J5" s="81" t="s">
        <v>157</v>
      </c>
    </row>
    <row r="6" spans="1:12" ht="14.5" customHeight="1" x14ac:dyDescent="0.35">
      <c r="A6" s="8"/>
      <c r="B6" s="8"/>
      <c r="C6" s="30" t="s">
        <v>192</v>
      </c>
      <c r="D6" s="277">
        <v>29442.32833</v>
      </c>
      <c r="E6" s="51">
        <v>33327.89877</v>
      </c>
      <c r="F6" s="51">
        <v>27251.925279999999</v>
      </c>
      <c r="G6" s="51">
        <v>27543.597740000001</v>
      </c>
      <c r="H6" s="51">
        <v>29213.52419</v>
      </c>
      <c r="I6" s="51">
        <v>33350.874349999998</v>
      </c>
      <c r="J6" s="277">
        <v>1152</v>
      </c>
      <c r="L6" s="23"/>
    </row>
    <row r="7" spans="1:12" ht="14.5" customHeight="1" x14ac:dyDescent="0.35">
      <c r="C7" s="8" t="s">
        <v>232</v>
      </c>
      <c r="D7" s="277">
        <v>1431.3011200000001</v>
      </c>
      <c r="E7" s="303">
        <v>2057.79934</v>
      </c>
      <c r="F7" s="303">
        <v>1095.24746</v>
      </c>
      <c r="G7" s="51">
        <v>1724.35284</v>
      </c>
      <c r="H7" s="303">
        <v>928.33347000000003</v>
      </c>
      <c r="I7" s="303">
        <v>1513.7243699999999</v>
      </c>
      <c r="J7" s="277">
        <v>82</v>
      </c>
      <c r="L7" s="23"/>
    </row>
    <row r="8" spans="1:12" ht="14.5" customHeight="1" x14ac:dyDescent="0.35">
      <c r="C8" s="8" t="s">
        <v>151</v>
      </c>
      <c r="D8" s="277">
        <v>30873.62945</v>
      </c>
      <c r="E8" s="51">
        <v>35385.698109999998</v>
      </c>
      <c r="F8" s="51">
        <v>28347.172740000002</v>
      </c>
      <c r="G8" s="51">
        <v>29267.950580000001</v>
      </c>
      <c r="H8" s="51">
        <v>30141.857660000001</v>
      </c>
      <c r="I8" s="51">
        <v>34864.598720000002</v>
      </c>
      <c r="J8" s="277">
        <v>1234</v>
      </c>
      <c r="L8" s="23"/>
    </row>
    <row r="9" spans="1:12" x14ac:dyDescent="0.35">
      <c r="C9" s="8" t="s">
        <v>154</v>
      </c>
      <c r="D9" s="277">
        <v>115630.23652999999</v>
      </c>
      <c r="E9" s="51">
        <v>119126.53086</v>
      </c>
      <c r="F9" s="51">
        <v>107442.52486999999</v>
      </c>
      <c r="G9" s="51">
        <v>104156.68837</v>
      </c>
      <c r="H9" s="51">
        <v>113933.09966000001</v>
      </c>
      <c r="I9" s="51">
        <v>141321.65883999999</v>
      </c>
      <c r="J9" s="277">
        <v>3493</v>
      </c>
    </row>
    <row r="10" spans="1:12" x14ac:dyDescent="0.35">
      <c r="C10" s="8" t="s">
        <v>233</v>
      </c>
      <c r="D10" s="277">
        <v>15224.82569</v>
      </c>
      <c r="E10" s="51">
        <v>13703.00013</v>
      </c>
      <c r="F10" s="51">
        <v>15333.42209</v>
      </c>
      <c r="G10" s="51">
        <v>14307.640649999999</v>
      </c>
      <c r="H10" s="51">
        <v>15163.424000000001</v>
      </c>
      <c r="I10" s="51">
        <v>14340.379580000001</v>
      </c>
      <c r="J10" s="277">
        <v>3357</v>
      </c>
    </row>
    <row r="11" spans="1:12" x14ac:dyDescent="0.35">
      <c r="C11" s="8"/>
      <c r="D11" s="8"/>
      <c r="E11" s="8"/>
      <c r="F11" s="8"/>
      <c r="G11" s="8"/>
      <c r="H11" s="8"/>
      <c r="I11" s="8"/>
      <c r="J11" s="8"/>
    </row>
    <row r="13" spans="1:12" x14ac:dyDescent="0.35">
      <c r="C13" s="9" t="s">
        <v>266</v>
      </c>
    </row>
    <row r="14" spans="1:12" x14ac:dyDescent="0.35">
      <c r="C14" s="9" t="s">
        <v>369</v>
      </c>
    </row>
    <row r="15" spans="1:12" x14ac:dyDescent="0.35">
      <c r="C15" s="8" t="s">
        <v>378</v>
      </c>
    </row>
    <row r="17" spans="3:3" x14ac:dyDescent="0.35">
      <c r="C17" s="8" t="s">
        <v>379</v>
      </c>
    </row>
    <row r="18" spans="3:3" x14ac:dyDescent="0.35">
      <c r="C18" s="167" t="s">
        <v>159</v>
      </c>
    </row>
  </sheetData>
  <conditionalFormatting sqref="L6:L8">
    <cfRule type="cellIs" dxfId="34" priority="4" operator="equal">
      <formula>"OK"</formula>
    </cfRule>
    <cfRule type="cellIs" dxfId="33" priority="7" operator="equal">
      <formula>"Err"</formula>
    </cfRule>
  </conditionalFormatting>
  <hyperlinks>
    <hyperlink ref="A1" location="Contents!A1" display="Contents"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dimension ref="A1:S49"/>
  <sheetViews>
    <sheetView showGridLines="0" workbookViewId="0">
      <selection activeCell="J16" sqref="J16"/>
    </sheetView>
  </sheetViews>
  <sheetFormatPr defaultColWidth="10.81640625" defaultRowHeight="14.5" x14ac:dyDescent="0.35"/>
  <cols>
    <col min="3" max="3" width="26.1796875" customWidth="1"/>
    <col min="10" max="10" width="12" customWidth="1"/>
    <col min="16" max="17" width="9.1796875" customWidth="1"/>
    <col min="19" max="19" width="18.54296875" customWidth="1"/>
  </cols>
  <sheetData>
    <row r="1" spans="1:19" x14ac:dyDescent="0.35">
      <c r="A1" s="49" t="s">
        <v>146</v>
      </c>
      <c r="B1" s="8"/>
      <c r="C1" s="8"/>
      <c r="D1" s="8"/>
      <c r="E1" s="8"/>
      <c r="F1" s="8"/>
      <c r="G1" s="8"/>
      <c r="H1" s="8"/>
      <c r="I1" s="8"/>
      <c r="J1" s="8"/>
      <c r="K1" s="8"/>
      <c r="L1" s="8"/>
      <c r="M1" s="8"/>
      <c r="N1" s="8"/>
      <c r="O1" s="8"/>
      <c r="P1" s="8"/>
      <c r="Q1" s="8"/>
      <c r="R1" s="8"/>
      <c r="S1" s="8"/>
    </row>
    <row r="2" spans="1:19" x14ac:dyDescent="0.35">
      <c r="A2" s="8"/>
      <c r="B2" s="10" t="s">
        <v>380</v>
      </c>
      <c r="C2" s="8"/>
      <c r="D2" s="8"/>
      <c r="E2" s="8"/>
      <c r="F2" s="8"/>
      <c r="G2" s="8"/>
      <c r="H2" s="8"/>
      <c r="I2" s="8"/>
      <c r="J2" s="8"/>
      <c r="K2" s="8"/>
      <c r="L2" s="8"/>
      <c r="M2" s="8"/>
      <c r="N2" s="8"/>
      <c r="O2" s="8"/>
      <c r="P2" s="8"/>
      <c r="Q2" s="8"/>
      <c r="R2" s="8"/>
      <c r="S2" s="8"/>
    </row>
    <row r="3" spans="1:19" x14ac:dyDescent="0.35">
      <c r="A3" s="8"/>
      <c r="B3" s="8" t="s">
        <v>148</v>
      </c>
      <c r="C3" s="8"/>
      <c r="D3" s="8"/>
      <c r="E3" s="8"/>
      <c r="F3" s="8"/>
      <c r="G3" s="8"/>
      <c r="H3" s="8"/>
      <c r="I3" s="8"/>
      <c r="J3" s="8"/>
      <c r="K3" s="8"/>
      <c r="L3" s="8"/>
      <c r="M3" s="8"/>
      <c r="N3" s="8"/>
      <c r="O3" s="8"/>
      <c r="P3" s="8"/>
      <c r="Q3" s="8"/>
      <c r="R3" s="8"/>
      <c r="S3" s="8"/>
    </row>
    <row r="4" spans="1:19" ht="15" customHeight="1" x14ac:dyDescent="0.35">
      <c r="A4" s="8"/>
      <c r="B4" s="8"/>
      <c r="C4" s="70"/>
      <c r="D4" s="417" t="s">
        <v>381</v>
      </c>
      <c r="E4" s="422"/>
      <c r="F4" s="422"/>
      <c r="G4" s="422"/>
      <c r="H4" s="422"/>
      <c r="I4" s="422"/>
      <c r="J4" s="422"/>
      <c r="K4" s="423"/>
      <c r="L4" s="417" t="s">
        <v>157</v>
      </c>
      <c r="M4" s="422"/>
      <c r="N4" s="422"/>
      <c r="O4" s="422"/>
      <c r="P4" s="422"/>
      <c r="Q4" s="422"/>
      <c r="R4" s="422"/>
      <c r="S4" s="8"/>
    </row>
    <row r="5" spans="1:19" ht="26" x14ac:dyDescent="0.35">
      <c r="A5" s="8"/>
      <c r="B5" s="8"/>
      <c r="C5" s="62"/>
      <c r="D5" s="67">
        <v>2018</v>
      </c>
      <c r="E5" s="66">
        <v>2019</v>
      </c>
      <c r="F5" s="66">
        <v>2021</v>
      </c>
      <c r="G5" s="66">
        <v>2022</v>
      </c>
      <c r="H5" s="66">
        <v>2023</v>
      </c>
      <c r="I5" s="66" t="s">
        <v>149</v>
      </c>
      <c r="J5" s="66" t="s">
        <v>150</v>
      </c>
      <c r="K5" s="66">
        <v>2025</v>
      </c>
      <c r="L5" s="67">
        <v>2018</v>
      </c>
      <c r="M5" s="66">
        <v>2019</v>
      </c>
      <c r="N5" s="66">
        <v>2021</v>
      </c>
      <c r="O5" s="66">
        <v>2022</v>
      </c>
      <c r="P5" s="66">
        <v>2023</v>
      </c>
      <c r="Q5" s="66">
        <v>2024</v>
      </c>
      <c r="R5" s="66">
        <v>2025</v>
      </c>
      <c r="S5" s="8"/>
    </row>
    <row r="6" spans="1:19" x14ac:dyDescent="0.35">
      <c r="A6" s="8"/>
      <c r="B6" s="8"/>
      <c r="C6" s="8" t="s">
        <v>192</v>
      </c>
      <c r="D6" s="38">
        <f>'Table 3-2'!E15</f>
        <v>44123</v>
      </c>
      <c r="E6" s="45">
        <f>'Table 3-2'!F15</f>
        <v>46066</v>
      </c>
      <c r="F6" s="45">
        <f>'Table 3-2'!G15</f>
        <v>47116</v>
      </c>
      <c r="G6" s="45">
        <f>'Table 3-2'!H15</f>
        <v>45646.919966697693</v>
      </c>
      <c r="H6" s="45">
        <f>'Table 3-2'!I15</f>
        <v>48866.245690107353</v>
      </c>
      <c r="I6" s="45">
        <v>53081.701420783997</v>
      </c>
      <c r="J6" s="237">
        <f>'Table 3-2'!K15</f>
        <v>53081.701420783997</v>
      </c>
      <c r="K6" s="237">
        <f>'Table 3-2'!L15</f>
        <v>52300.479469999998</v>
      </c>
      <c r="L6" s="296">
        <f>'Table 3-2'!E16</f>
        <v>748</v>
      </c>
      <c r="M6" s="237">
        <f>'Table 3-2'!F16</f>
        <v>2037</v>
      </c>
      <c r="N6" s="237">
        <f>'Table 3-2'!G16</f>
        <v>2338</v>
      </c>
      <c r="O6" s="237">
        <f>'Table 3-2'!H16</f>
        <v>2250</v>
      </c>
      <c r="P6" s="237">
        <f>'Table 3-2'!I16</f>
        <v>1885</v>
      </c>
      <c r="Q6" s="237">
        <f>'Table 3-2'!K16</f>
        <v>1577</v>
      </c>
      <c r="R6" s="237">
        <f>'Table 3-2'!L16</f>
        <v>1403</v>
      </c>
      <c r="S6" s="8"/>
    </row>
    <row r="7" spans="1:19" x14ac:dyDescent="0.35">
      <c r="A7" s="8"/>
      <c r="B7" s="8"/>
      <c r="C7" s="8" t="s">
        <v>232</v>
      </c>
      <c r="D7" s="38">
        <f>'Table 3-2'!E27</f>
        <v>7053</v>
      </c>
      <c r="E7" s="45">
        <f>'Table 3-2'!F27</f>
        <v>7395</v>
      </c>
      <c r="F7" s="45">
        <f>'Table 3-2'!G27</f>
        <v>6813</v>
      </c>
      <c r="G7" s="45">
        <f>'Table 3-2'!H27</f>
        <v>6690.2094576358795</v>
      </c>
      <c r="H7" s="45">
        <f>'Table 3-2'!I27</f>
        <v>6950.2564527988434</v>
      </c>
      <c r="I7" s="45">
        <v>6723.1464488506317</v>
      </c>
      <c r="J7" s="237">
        <f>'Table 3-2'!K27</f>
        <v>6723.1464488506317</v>
      </c>
      <c r="K7" s="237">
        <f>'Table 3-2'!L27</f>
        <v>7133.6101399999998</v>
      </c>
      <c r="L7" s="296">
        <f>'Table 3-2'!E28</f>
        <v>238</v>
      </c>
      <c r="M7" s="237">
        <f>'Table 3-2'!F28</f>
        <v>213</v>
      </c>
      <c r="N7" s="237">
        <f>'Table 3-2'!G28</f>
        <v>225</v>
      </c>
      <c r="O7" s="237">
        <f>'Table 3-2'!H28</f>
        <v>173</v>
      </c>
      <c r="P7" s="237">
        <f>'Table 3-2'!I28</f>
        <v>138</v>
      </c>
      <c r="Q7" s="237">
        <f>'Table 3-2'!K28</f>
        <v>92</v>
      </c>
      <c r="R7" s="237">
        <f>'Table 3-2'!L28</f>
        <v>91</v>
      </c>
      <c r="S7" s="8"/>
    </row>
    <row r="8" spans="1:19" x14ac:dyDescent="0.35">
      <c r="A8" s="8"/>
      <c r="B8" s="8"/>
      <c r="C8" s="8" t="s">
        <v>151</v>
      </c>
      <c r="D8" s="38">
        <f>'Table 3-2'!E39</f>
        <v>51176</v>
      </c>
      <c r="E8" s="45">
        <f>'Table 3-2'!F39</f>
        <v>53461</v>
      </c>
      <c r="F8" s="45">
        <f>'Table 3-2'!G39</f>
        <v>53929</v>
      </c>
      <c r="G8" s="45">
        <f>'Table 3-2'!H39</f>
        <v>52337.129424333572</v>
      </c>
      <c r="H8" s="45">
        <f>'Table 3-2'!I39</f>
        <v>55816.502142906189</v>
      </c>
      <c r="I8" s="45">
        <v>59804.847869634628</v>
      </c>
      <c r="J8" s="237">
        <f>'Table 3-2'!K39</f>
        <v>59804.847869634628</v>
      </c>
      <c r="K8" s="237">
        <f>'Table 3-2'!L39</f>
        <v>59434.089610000003</v>
      </c>
      <c r="L8" s="296">
        <f>'Table 3-2'!E40</f>
        <v>986</v>
      </c>
      <c r="M8" s="237">
        <f>'Table 3-2'!F40</f>
        <v>2250</v>
      </c>
      <c r="N8" s="237">
        <f>'Table 3-2'!G40</f>
        <v>2563</v>
      </c>
      <c r="O8" s="237">
        <f>'Table 3-2'!H40</f>
        <v>2423</v>
      </c>
      <c r="P8" s="237">
        <f>'Table 3-2'!I40</f>
        <v>2023</v>
      </c>
      <c r="Q8" s="237">
        <f>'Table 3-2'!K40</f>
        <v>1669</v>
      </c>
      <c r="R8" s="237">
        <f>'Table 3-2'!L40</f>
        <v>1494</v>
      </c>
      <c r="S8" s="8"/>
    </row>
    <row r="9" spans="1:19" x14ac:dyDescent="0.35">
      <c r="A9" s="8"/>
      <c r="B9" s="8"/>
      <c r="C9" s="8" t="s">
        <v>154</v>
      </c>
      <c r="D9" s="38">
        <f>'Table 3-2'!E51</f>
        <v>236898</v>
      </c>
      <c r="E9" s="45">
        <f>'Table 3-2'!F51</f>
        <v>247081</v>
      </c>
      <c r="F9" s="45">
        <f>'Table 3-2'!G51</f>
        <v>235992</v>
      </c>
      <c r="G9" s="45">
        <f>'Table 3-2'!H51</f>
        <v>248183.77661275864</v>
      </c>
      <c r="H9" s="45">
        <f>'Table 3-2'!I51</f>
        <v>259327.71844267851</v>
      </c>
      <c r="I9" s="45">
        <v>277890.7333085537</v>
      </c>
      <c r="J9" s="237">
        <f>'Table 3-2'!K51</f>
        <v>262868.44514417648</v>
      </c>
      <c r="K9" s="237">
        <f>'Table 3-2'!L51</f>
        <v>265384.91937999998</v>
      </c>
      <c r="L9" s="296">
        <f>'Table 3-2'!E52</f>
        <v>5218</v>
      </c>
      <c r="M9" s="237">
        <f>'Table 3-2'!F52</f>
        <v>6082</v>
      </c>
      <c r="N9" s="237">
        <f>'Table 3-2'!G52</f>
        <v>5943</v>
      </c>
      <c r="O9" s="237">
        <f>'Table 3-2'!H52</f>
        <v>5854</v>
      </c>
      <c r="P9" s="237">
        <f>'Table 3-2'!I52</f>
        <v>5128</v>
      </c>
      <c r="Q9" s="237">
        <f>'Table 3-2'!K52</f>
        <v>4945</v>
      </c>
      <c r="R9" s="237">
        <f>'Table 3-2'!L52</f>
        <v>3860</v>
      </c>
      <c r="S9" s="8"/>
    </row>
    <row r="10" spans="1:19" x14ac:dyDescent="0.35">
      <c r="A10" s="8"/>
      <c r="B10" s="8"/>
      <c r="C10" s="8" t="s">
        <v>382</v>
      </c>
      <c r="D10" s="38">
        <f>'Table 3-2'!E63</f>
        <v>43305</v>
      </c>
      <c r="E10" s="45">
        <f>'Table 3-2'!F63</f>
        <v>43589</v>
      </c>
      <c r="F10" s="45">
        <f>'Table 3-2'!G63</f>
        <v>38603</v>
      </c>
      <c r="G10" s="45">
        <f>'Table 3-2'!H63</f>
        <v>33868.521157264709</v>
      </c>
      <c r="H10" s="45">
        <f>'Table 3-2'!I63</f>
        <v>32177.00481796265</v>
      </c>
      <c r="I10" s="45">
        <v>30387.197865962979</v>
      </c>
      <c r="J10" s="237">
        <f>'Table 3-2'!K63</f>
        <v>30387.197865962979</v>
      </c>
      <c r="K10" s="237">
        <f>'Table 3-2'!L63</f>
        <v>28869.611919999999</v>
      </c>
      <c r="L10" s="296">
        <f>'Table 3-2'!E64</f>
        <v>1102</v>
      </c>
      <c r="M10" s="237">
        <f>'Table 3-2'!F64</f>
        <v>1555</v>
      </c>
      <c r="N10" s="237">
        <f>'Table 3-2'!G64</f>
        <v>1625</v>
      </c>
      <c r="O10" s="237">
        <f>'Table 3-2'!H64</f>
        <v>1420</v>
      </c>
      <c r="P10" s="237">
        <f>'Table 3-2'!I64</f>
        <v>5114</v>
      </c>
      <c r="Q10" s="237">
        <f>'Table 3-2'!K64</f>
        <v>1276</v>
      </c>
      <c r="R10" s="237">
        <f>'Table 3-2'!L64</f>
        <v>3686</v>
      </c>
      <c r="S10" s="8"/>
    </row>
    <row r="11" spans="1:19" x14ac:dyDescent="0.35">
      <c r="A11" s="8"/>
      <c r="B11" s="8"/>
      <c r="C11" s="91" t="s">
        <v>156</v>
      </c>
      <c r="D11" s="76">
        <v>331379</v>
      </c>
      <c r="E11" s="76">
        <v>344131</v>
      </c>
      <c r="F11" s="76">
        <v>328524</v>
      </c>
      <c r="G11" s="76">
        <f>SUM(G8,G9,G10)</f>
        <v>334389.42719435692</v>
      </c>
      <c r="H11" s="76">
        <f>SUM(H8,H9,H10)</f>
        <v>347321.22540354735</v>
      </c>
      <c r="I11" s="76">
        <v>368082.77904415131</v>
      </c>
      <c r="J11" s="51">
        <f>SUM(J8,J9,J10)</f>
        <v>353060.49087977409</v>
      </c>
      <c r="K11" s="51">
        <f>SUM(K8,K9,K10)</f>
        <v>353688.62091</v>
      </c>
      <c r="L11" s="277">
        <v>7306</v>
      </c>
      <c r="M11" s="51">
        <v>9887</v>
      </c>
      <c r="N11" s="51">
        <v>10131</v>
      </c>
      <c r="O11" s="51">
        <f>SUM(O8,O9,O10)</f>
        <v>9697</v>
      </c>
      <c r="P11" s="51">
        <f>SUM(P8,P9,P10)</f>
        <v>12265</v>
      </c>
      <c r="Q11" s="51">
        <f>SUM(Q8,Q9,Q10)</f>
        <v>7890</v>
      </c>
      <c r="R11" s="51">
        <f>SUM(R8,R9,R10)</f>
        <v>9040</v>
      </c>
      <c r="S11" s="8"/>
    </row>
    <row r="12" spans="1:19" x14ac:dyDescent="0.35">
      <c r="A12" s="8"/>
      <c r="B12" s="8"/>
      <c r="D12" s="8"/>
      <c r="E12" s="8"/>
      <c r="F12" s="8"/>
      <c r="G12" s="8"/>
      <c r="H12" s="8"/>
      <c r="I12" s="8"/>
      <c r="J12" s="401"/>
      <c r="K12" s="401"/>
      <c r="L12" s="240"/>
      <c r="M12" s="8"/>
      <c r="N12" s="8"/>
      <c r="O12" s="8"/>
      <c r="P12" s="8"/>
      <c r="Q12" s="8"/>
      <c r="R12" s="8"/>
      <c r="S12" s="8"/>
    </row>
    <row r="13" spans="1:19" x14ac:dyDescent="0.35">
      <c r="A13" s="8"/>
      <c r="B13" s="8"/>
      <c r="C13" s="107" t="s">
        <v>383</v>
      </c>
      <c r="D13" s="8"/>
      <c r="E13" s="8"/>
      <c r="F13" s="39"/>
      <c r="G13" s="105"/>
      <c r="H13" s="105"/>
      <c r="I13" s="105"/>
      <c r="J13" s="105"/>
      <c r="K13" s="240"/>
      <c r="L13" s="8"/>
      <c r="M13" s="8"/>
      <c r="N13" s="8"/>
      <c r="O13" s="8"/>
      <c r="P13" s="8"/>
      <c r="Q13" s="8"/>
      <c r="R13" s="8"/>
      <c r="S13" s="8"/>
    </row>
    <row r="14" spans="1:19" x14ac:dyDescent="0.35">
      <c r="A14" s="8"/>
      <c r="B14" s="8"/>
      <c r="C14" s="108" t="s">
        <v>236</v>
      </c>
      <c r="D14" s="8"/>
      <c r="E14" s="8"/>
      <c r="F14" s="39"/>
      <c r="G14" s="105"/>
      <c r="H14" s="105"/>
      <c r="I14" s="105"/>
      <c r="J14" s="105"/>
      <c r="K14" s="240"/>
      <c r="L14" s="8"/>
      <c r="M14" s="8"/>
      <c r="N14" s="8"/>
      <c r="O14" s="8"/>
      <c r="P14" s="8"/>
      <c r="Q14" s="8"/>
      <c r="R14" s="8"/>
      <c r="S14" s="8"/>
    </row>
    <row r="15" spans="1:19" x14ac:dyDescent="0.35">
      <c r="A15" s="8"/>
      <c r="B15" s="8"/>
      <c r="C15" s="108"/>
      <c r="D15" s="8"/>
      <c r="E15" s="8"/>
      <c r="F15" s="8"/>
      <c r="G15" s="8"/>
      <c r="H15" s="8"/>
      <c r="I15" s="8"/>
      <c r="J15" s="125"/>
      <c r="K15" s="125"/>
      <c r="L15" s="249"/>
      <c r="M15" s="8"/>
      <c r="N15" s="8"/>
      <c r="O15" s="8"/>
      <c r="P15" s="8"/>
      <c r="Q15" s="8"/>
      <c r="R15" s="8"/>
      <c r="S15" s="8"/>
    </row>
    <row r="16" spans="1:19" x14ac:dyDescent="0.35">
      <c r="A16" s="8"/>
      <c r="B16" s="8"/>
      <c r="C16" s="108" t="s">
        <v>158</v>
      </c>
      <c r="D16" s="8"/>
      <c r="E16" s="8"/>
      <c r="F16" s="39"/>
      <c r="G16" s="105"/>
      <c r="H16" s="105"/>
      <c r="I16" s="105"/>
      <c r="J16" s="125"/>
      <c r="K16" s="125"/>
      <c r="L16" s="249"/>
      <c r="M16" s="8"/>
      <c r="N16" s="8"/>
      <c r="O16" s="8"/>
      <c r="P16" s="8"/>
      <c r="Q16" s="8"/>
      <c r="R16" s="8"/>
      <c r="S16" s="8"/>
    </row>
    <row r="17" spans="1:19" x14ac:dyDescent="0.35">
      <c r="A17" s="8"/>
      <c r="B17" s="8"/>
      <c r="C17" s="167" t="s">
        <v>159</v>
      </c>
      <c r="D17" s="8"/>
      <c r="E17" s="8"/>
      <c r="F17" s="39"/>
      <c r="G17" s="105"/>
      <c r="H17" s="105"/>
      <c r="I17" s="105"/>
      <c r="J17" s="125"/>
      <c r="K17" s="125"/>
      <c r="L17" s="249"/>
      <c r="M17" s="8"/>
      <c r="N17" s="8"/>
      <c r="O17" s="8"/>
      <c r="P17" s="8"/>
      <c r="Q17" s="8"/>
      <c r="R17" s="8"/>
      <c r="S17" s="8"/>
    </row>
    <row r="18" spans="1:19" x14ac:dyDescent="0.35">
      <c r="A18" s="8"/>
      <c r="B18" s="8"/>
      <c r="C18" s="261" t="s">
        <v>384</v>
      </c>
      <c r="D18" s="8"/>
      <c r="E18" s="8"/>
      <c r="F18" s="8"/>
      <c r="G18" s="8"/>
      <c r="H18" s="8"/>
      <c r="I18" s="8"/>
      <c r="J18" s="241"/>
      <c r="K18" s="8"/>
      <c r="L18" s="8"/>
      <c r="M18" s="8"/>
      <c r="N18" s="8"/>
      <c r="O18" s="8"/>
      <c r="P18" s="8"/>
      <c r="Q18" s="8"/>
      <c r="R18" s="8"/>
      <c r="S18" s="8"/>
    </row>
    <row r="19" spans="1:19" x14ac:dyDescent="0.35">
      <c r="A19" s="8"/>
      <c r="B19" s="8"/>
      <c r="C19" s="261" t="s">
        <v>385</v>
      </c>
      <c r="D19" s="8"/>
      <c r="E19" s="8"/>
      <c r="F19" s="8"/>
      <c r="G19" s="8"/>
      <c r="H19" s="8"/>
      <c r="I19" s="8"/>
      <c r="J19" s="241"/>
      <c r="K19" s="8"/>
      <c r="L19" s="8"/>
      <c r="M19" s="8"/>
      <c r="N19" s="8"/>
      <c r="O19" s="8"/>
      <c r="P19" s="8"/>
      <c r="Q19" s="8"/>
      <c r="R19" s="8"/>
      <c r="S19" s="8"/>
    </row>
    <row r="20" spans="1:19" x14ac:dyDescent="0.35">
      <c r="A20" s="8"/>
      <c r="B20" s="8"/>
      <c r="C20" s="261" t="s">
        <v>386</v>
      </c>
      <c r="D20" s="8"/>
      <c r="E20" s="8"/>
      <c r="F20" s="8"/>
      <c r="G20" s="8"/>
      <c r="H20" s="8"/>
      <c r="I20" s="8"/>
      <c r="J20" s="241"/>
      <c r="K20" s="8"/>
      <c r="L20" s="8"/>
      <c r="M20" s="8"/>
      <c r="N20" s="8"/>
      <c r="O20" s="8"/>
      <c r="P20" s="8"/>
      <c r="Q20" s="8"/>
      <c r="R20" s="8"/>
      <c r="S20" s="8"/>
    </row>
    <row r="21" spans="1:19" x14ac:dyDescent="0.35">
      <c r="A21" s="8"/>
      <c r="B21" s="8"/>
      <c r="C21" s="167" t="s">
        <v>387</v>
      </c>
      <c r="D21" s="8"/>
      <c r="E21" s="8"/>
      <c r="F21" s="8"/>
      <c r="G21" s="8"/>
      <c r="H21" s="8"/>
      <c r="I21" s="8"/>
      <c r="J21" s="241"/>
      <c r="K21" s="8"/>
      <c r="L21" s="8"/>
      <c r="M21" s="8"/>
      <c r="N21" s="8"/>
      <c r="O21" s="8"/>
      <c r="P21" s="8"/>
      <c r="Q21" s="8"/>
      <c r="R21" s="8"/>
      <c r="S21" s="8"/>
    </row>
    <row r="22" spans="1:19" x14ac:dyDescent="0.35">
      <c r="A22" s="8"/>
      <c r="B22" s="8"/>
      <c r="C22" s="332" t="s">
        <v>388</v>
      </c>
      <c r="D22" s="8"/>
      <c r="E22" s="8"/>
      <c r="F22" s="8"/>
      <c r="G22" s="8"/>
      <c r="H22" s="8"/>
      <c r="I22" s="8"/>
      <c r="J22" s="241"/>
      <c r="K22" s="8"/>
      <c r="L22" s="8"/>
      <c r="M22" s="8"/>
      <c r="N22" s="8"/>
      <c r="O22" s="8"/>
      <c r="P22" s="8"/>
      <c r="Q22" s="8"/>
      <c r="R22" s="8"/>
      <c r="S22" s="8"/>
    </row>
    <row r="23" spans="1:19" x14ac:dyDescent="0.35">
      <c r="A23" s="8"/>
      <c r="B23" s="8"/>
      <c r="D23" s="8"/>
      <c r="E23" s="8"/>
      <c r="F23" s="8"/>
      <c r="G23" s="8"/>
      <c r="H23" s="8"/>
      <c r="I23" s="8"/>
      <c r="J23" s="8"/>
      <c r="K23" s="8"/>
      <c r="L23" s="8"/>
      <c r="M23" s="8"/>
      <c r="N23" s="8"/>
      <c r="O23" s="8"/>
      <c r="P23" s="8"/>
      <c r="Q23" s="8"/>
      <c r="R23" s="8"/>
      <c r="S23" s="8"/>
    </row>
    <row r="24" spans="1:19" x14ac:dyDescent="0.35">
      <c r="A24" s="8"/>
      <c r="B24" s="8"/>
      <c r="C24" s="205"/>
      <c r="D24" s="9"/>
      <c r="E24" s="9"/>
      <c r="F24" s="8"/>
      <c r="G24" s="8"/>
      <c r="H24" s="8"/>
      <c r="I24" s="8"/>
      <c r="J24" s="8"/>
      <c r="K24" s="8"/>
      <c r="L24" s="8"/>
      <c r="M24" s="8"/>
      <c r="N24" s="8"/>
      <c r="O24" s="8"/>
      <c r="P24" s="8"/>
      <c r="Q24" s="8"/>
      <c r="R24" s="8"/>
      <c r="S24" s="8"/>
    </row>
    <row r="25" spans="1:19" x14ac:dyDescent="0.35">
      <c r="A25" s="8"/>
      <c r="B25" s="8"/>
      <c r="C25" s="205"/>
      <c r="D25" s="9"/>
      <c r="E25" s="9"/>
      <c r="F25" s="8"/>
      <c r="G25" s="8"/>
      <c r="H25" s="8"/>
      <c r="I25" s="8"/>
      <c r="J25" s="8"/>
      <c r="K25" s="8"/>
      <c r="L25" s="8"/>
      <c r="M25" s="8"/>
      <c r="N25" s="8"/>
      <c r="O25" s="8"/>
      <c r="P25" s="8"/>
      <c r="Q25" s="8"/>
      <c r="R25" s="8"/>
      <c r="S25" s="8"/>
    </row>
    <row r="26" spans="1:19" x14ac:dyDescent="0.35">
      <c r="A26" s="8"/>
      <c r="B26" s="8"/>
      <c r="C26" s="8"/>
      <c r="D26" s="8"/>
      <c r="E26" s="8"/>
      <c r="F26" s="8"/>
      <c r="G26" s="8"/>
      <c r="H26" s="8"/>
      <c r="I26" s="8"/>
      <c r="J26" s="240"/>
      <c r="K26" s="8"/>
      <c r="L26" s="8"/>
      <c r="M26" s="8"/>
      <c r="N26" s="8"/>
      <c r="O26" s="8"/>
      <c r="P26" s="8"/>
      <c r="Q26" s="8"/>
      <c r="R26" s="8"/>
      <c r="S26" s="8"/>
    </row>
    <row r="27" spans="1:19" x14ac:dyDescent="0.35">
      <c r="A27" s="8"/>
      <c r="B27" s="8"/>
      <c r="C27" s="9"/>
      <c r="D27" s="8"/>
      <c r="E27" s="8"/>
      <c r="F27" s="8"/>
      <c r="G27" s="8"/>
      <c r="H27" s="8"/>
      <c r="I27" s="8"/>
      <c r="J27" s="240"/>
      <c r="K27" s="8"/>
      <c r="L27" s="8"/>
      <c r="M27" s="8"/>
      <c r="N27" s="8"/>
      <c r="O27" s="8"/>
      <c r="P27" s="8"/>
      <c r="Q27" s="8"/>
      <c r="R27" s="8"/>
      <c r="S27" s="8"/>
    </row>
    <row r="28" spans="1:19" x14ac:dyDescent="0.35">
      <c r="A28" s="8"/>
      <c r="B28" s="8"/>
      <c r="C28" s="39"/>
      <c r="D28" s="8"/>
      <c r="E28" s="8"/>
      <c r="F28" s="8"/>
      <c r="G28" s="8"/>
      <c r="H28" s="8"/>
      <c r="I28" s="8"/>
      <c r="J28" s="240"/>
      <c r="K28" s="8"/>
      <c r="L28" s="8"/>
      <c r="M28" s="8"/>
      <c r="N28" s="8"/>
      <c r="O28" s="8"/>
      <c r="P28" s="8"/>
      <c r="Q28" s="8"/>
      <c r="R28" s="8"/>
      <c r="S28" s="8"/>
    </row>
    <row r="29" spans="1:19" x14ac:dyDescent="0.35">
      <c r="A29" s="8"/>
      <c r="B29" s="8"/>
      <c r="C29" s="8"/>
      <c r="D29" s="8"/>
      <c r="E29" s="8"/>
      <c r="F29" s="8"/>
      <c r="G29" s="8"/>
      <c r="H29" s="8"/>
      <c r="I29" s="8"/>
      <c r="J29" s="240"/>
      <c r="K29" s="8"/>
      <c r="L29" s="8"/>
      <c r="M29" s="8"/>
      <c r="N29" s="8"/>
      <c r="O29" s="8"/>
      <c r="P29" s="8"/>
      <c r="Q29" s="8"/>
      <c r="R29" s="8"/>
      <c r="S29" s="8"/>
    </row>
    <row r="30" spans="1:19" x14ac:dyDescent="0.35">
      <c r="A30" s="8"/>
      <c r="B30" s="8"/>
      <c r="D30" s="8"/>
      <c r="E30" s="8"/>
      <c r="F30" s="8"/>
      <c r="G30" s="8"/>
      <c r="H30" s="8"/>
      <c r="I30" s="8"/>
      <c r="J30" s="240"/>
      <c r="K30" s="8"/>
      <c r="L30" s="8"/>
      <c r="M30" s="8"/>
      <c r="N30" s="8"/>
      <c r="O30" s="8"/>
      <c r="P30" s="8"/>
      <c r="Q30" s="8"/>
      <c r="R30" s="8"/>
      <c r="S30" s="8"/>
    </row>
    <row r="31" spans="1:19" x14ac:dyDescent="0.35">
      <c r="A31" s="8"/>
      <c r="B31" s="8"/>
      <c r="D31" s="240"/>
      <c r="E31" s="8"/>
      <c r="F31" s="8"/>
      <c r="G31" s="8"/>
      <c r="H31" s="8"/>
      <c r="I31" s="8"/>
      <c r="J31" s="240"/>
      <c r="K31" s="8"/>
      <c r="L31" s="8"/>
      <c r="M31" s="8"/>
      <c r="N31" s="8"/>
      <c r="O31" s="8"/>
      <c r="P31" s="8"/>
      <c r="Q31" s="8"/>
      <c r="R31" s="8"/>
      <c r="S31" s="8"/>
    </row>
    <row r="32" spans="1:19" x14ac:dyDescent="0.35">
      <c r="A32" s="8"/>
      <c r="B32" s="8"/>
      <c r="D32" s="8"/>
      <c r="E32" s="8"/>
      <c r="F32" s="8"/>
      <c r="G32" s="8"/>
      <c r="H32" s="8"/>
      <c r="I32" s="8"/>
      <c r="J32" s="240"/>
      <c r="K32" s="8"/>
      <c r="L32" s="8"/>
      <c r="M32" s="8"/>
      <c r="N32" s="8"/>
      <c r="O32" s="8"/>
      <c r="P32" s="8"/>
      <c r="Q32" s="8"/>
      <c r="R32" s="8"/>
      <c r="S32" s="8"/>
    </row>
    <row r="33" spans="1:19" x14ac:dyDescent="0.35">
      <c r="A33" s="8"/>
      <c r="B33" s="8"/>
      <c r="D33" s="8"/>
      <c r="E33" s="8"/>
      <c r="F33" s="8"/>
      <c r="G33" s="8"/>
      <c r="H33" s="8"/>
      <c r="I33" s="8"/>
      <c r="J33" s="240"/>
      <c r="K33" s="8"/>
      <c r="L33" s="8"/>
      <c r="M33" s="8"/>
      <c r="N33" s="8"/>
      <c r="O33" s="8"/>
      <c r="P33" s="8"/>
      <c r="Q33" s="8"/>
      <c r="R33" s="8"/>
      <c r="S33" s="8"/>
    </row>
    <row r="34" spans="1:19" x14ac:dyDescent="0.35">
      <c r="A34" s="8"/>
      <c r="B34" s="8"/>
      <c r="D34" s="8"/>
      <c r="E34" s="8"/>
      <c r="F34" s="8"/>
      <c r="G34" s="8"/>
      <c r="H34" s="8"/>
      <c r="I34" s="8"/>
      <c r="J34" s="240"/>
      <c r="K34" s="8"/>
      <c r="L34" s="8"/>
      <c r="M34" s="8"/>
      <c r="N34" s="8"/>
      <c r="O34" s="8"/>
      <c r="P34" s="8"/>
      <c r="Q34" s="8"/>
      <c r="R34" s="8"/>
      <c r="S34" s="8"/>
    </row>
    <row r="35" spans="1:19" x14ac:dyDescent="0.35">
      <c r="A35" s="8"/>
      <c r="B35" s="8"/>
      <c r="C35" s="106"/>
      <c r="D35" s="8"/>
      <c r="E35" s="17"/>
      <c r="F35" s="8"/>
      <c r="G35" s="8"/>
      <c r="H35" s="8"/>
      <c r="I35" s="8"/>
      <c r="J35" s="8"/>
      <c r="K35" s="8"/>
      <c r="L35" s="8"/>
      <c r="M35" s="8"/>
      <c r="N35" s="8"/>
      <c r="O35" s="8"/>
      <c r="P35" s="8"/>
      <c r="Q35" s="8"/>
      <c r="R35" s="8"/>
      <c r="S35" s="8"/>
    </row>
    <row r="36" spans="1:19" x14ac:dyDescent="0.35">
      <c r="A36" s="8"/>
      <c r="B36" s="8"/>
      <c r="C36" s="106"/>
      <c r="D36" s="8"/>
      <c r="E36" s="8"/>
      <c r="F36" s="8"/>
      <c r="G36" s="8"/>
      <c r="H36" s="8"/>
      <c r="I36" s="8"/>
      <c r="J36" s="8"/>
      <c r="K36" s="8"/>
      <c r="L36" s="8"/>
      <c r="M36" s="8"/>
      <c r="N36" s="8"/>
      <c r="O36" s="8"/>
      <c r="P36" s="8"/>
      <c r="Q36" s="8"/>
      <c r="R36" s="8"/>
      <c r="S36" s="8"/>
    </row>
    <row r="37" spans="1:19" x14ac:dyDescent="0.35">
      <c r="A37" s="8"/>
      <c r="B37" s="8"/>
      <c r="D37" s="8"/>
      <c r="E37" s="8"/>
      <c r="F37" s="8"/>
      <c r="G37" s="8"/>
      <c r="H37" s="8"/>
      <c r="I37" s="8"/>
      <c r="J37" s="8"/>
      <c r="K37" s="8"/>
      <c r="L37" s="8"/>
      <c r="M37" s="8"/>
      <c r="N37" s="8"/>
      <c r="O37" s="8"/>
      <c r="P37" s="8"/>
      <c r="Q37" s="8"/>
      <c r="R37" s="8"/>
      <c r="S37" s="8"/>
    </row>
    <row r="38" spans="1:19" x14ac:dyDescent="0.35">
      <c r="A38" s="8"/>
      <c r="B38" s="8"/>
      <c r="D38" s="8"/>
      <c r="E38" s="8"/>
      <c r="F38" s="8"/>
      <c r="G38" s="8"/>
      <c r="H38" s="8"/>
      <c r="I38" s="8"/>
      <c r="J38" s="8"/>
      <c r="K38" s="8"/>
      <c r="L38" s="8"/>
      <c r="M38" s="8"/>
      <c r="N38" s="8"/>
      <c r="O38" s="8"/>
      <c r="P38" s="8"/>
      <c r="Q38" s="8"/>
      <c r="R38" s="8"/>
      <c r="S38" s="8"/>
    </row>
    <row r="39" spans="1:19" x14ac:dyDescent="0.35">
      <c r="A39" s="8"/>
      <c r="B39" s="8"/>
      <c r="D39" s="8"/>
      <c r="E39" s="8"/>
      <c r="F39" s="8"/>
      <c r="G39" s="8"/>
      <c r="H39" s="8"/>
      <c r="I39" s="8"/>
      <c r="J39" s="8"/>
      <c r="K39" s="8"/>
      <c r="L39" s="8"/>
      <c r="M39" s="8"/>
      <c r="N39" s="8"/>
      <c r="O39" s="8"/>
      <c r="P39" s="8"/>
      <c r="Q39" s="8"/>
      <c r="R39" s="8"/>
      <c r="S39" s="8"/>
    </row>
    <row r="40" spans="1:19" x14ac:dyDescent="0.35">
      <c r="A40" s="8"/>
      <c r="B40" s="8"/>
      <c r="D40" s="8"/>
      <c r="E40" s="8"/>
      <c r="F40" s="8"/>
      <c r="G40" s="8"/>
      <c r="H40" s="8"/>
      <c r="I40" s="8"/>
      <c r="J40" s="8"/>
      <c r="K40" s="8"/>
      <c r="L40" s="8"/>
      <c r="M40" s="8"/>
      <c r="N40" s="8"/>
      <c r="O40" s="8"/>
      <c r="P40" s="8"/>
      <c r="Q40" s="8"/>
      <c r="R40" s="8"/>
      <c r="S40" s="8"/>
    </row>
    <row r="41" spans="1:19" x14ac:dyDescent="0.35">
      <c r="A41" s="8"/>
      <c r="B41" s="8"/>
      <c r="D41" s="8"/>
      <c r="E41" s="8"/>
      <c r="F41" s="8"/>
      <c r="G41" s="8"/>
      <c r="H41" s="8"/>
      <c r="I41" s="8"/>
      <c r="J41" s="8"/>
      <c r="K41" s="8"/>
      <c r="L41" s="8"/>
      <c r="M41" s="8"/>
      <c r="N41" s="8"/>
      <c r="O41" s="8"/>
      <c r="P41" s="8"/>
      <c r="Q41" s="8"/>
      <c r="R41" s="8"/>
      <c r="S41" s="8"/>
    </row>
    <row r="42" spans="1:19" x14ac:dyDescent="0.35">
      <c r="A42" s="8"/>
      <c r="B42" s="8"/>
      <c r="C42" s="8"/>
      <c r="D42" s="8"/>
      <c r="E42" s="8"/>
      <c r="F42" s="8"/>
      <c r="G42" s="8"/>
      <c r="H42" s="8"/>
      <c r="I42" s="8"/>
      <c r="J42" s="8"/>
      <c r="K42" s="8"/>
      <c r="L42" s="8"/>
      <c r="M42" s="8"/>
      <c r="N42" s="8"/>
      <c r="O42" s="8"/>
      <c r="P42" s="8"/>
      <c r="Q42" s="8"/>
      <c r="R42" s="8"/>
      <c r="S42" s="8"/>
    </row>
    <row r="43" spans="1:19" x14ac:dyDescent="0.35">
      <c r="A43" s="8"/>
      <c r="B43" s="8"/>
      <c r="C43" s="8"/>
      <c r="D43" s="8"/>
      <c r="E43" s="8"/>
      <c r="F43" s="8"/>
      <c r="G43" s="8"/>
      <c r="H43" s="8"/>
      <c r="I43" s="8"/>
      <c r="J43" s="8"/>
      <c r="K43" s="8"/>
      <c r="L43" s="8"/>
      <c r="M43" s="8"/>
      <c r="N43" s="8"/>
      <c r="O43" s="8"/>
      <c r="P43" s="8"/>
      <c r="Q43" s="8"/>
      <c r="R43" s="8"/>
      <c r="S43" s="8"/>
    </row>
    <row r="44" spans="1:19" x14ac:dyDescent="0.35">
      <c r="A44" s="8"/>
      <c r="B44" s="8"/>
      <c r="C44" s="8"/>
      <c r="D44" s="8"/>
      <c r="E44" s="8"/>
      <c r="F44" s="8"/>
      <c r="G44" s="8"/>
      <c r="H44" s="8"/>
      <c r="I44" s="8"/>
      <c r="J44" s="8"/>
      <c r="K44" s="8"/>
      <c r="L44" s="8"/>
      <c r="M44" s="8"/>
      <c r="N44" s="8"/>
      <c r="O44" s="8"/>
      <c r="P44" s="8"/>
      <c r="Q44" s="8"/>
      <c r="R44" s="8"/>
      <c r="S44" s="8"/>
    </row>
    <row r="45" spans="1:19" x14ac:dyDescent="0.35">
      <c r="A45" s="8"/>
      <c r="B45" s="8"/>
      <c r="C45" s="8"/>
      <c r="D45" s="8"/>
      <c r="E45" s="8"/>
      <c r="F45" s="8"/>
      <c r="G45" s="8"/>
      <c r="H45" s="8"/>
      <c r="I45" s="8"/>
      <c r="J45" s="8"/>
      <c r="K45" s="8"/>
      <c r="L45" s="8"/>
      <c r="M45" s="8"/>
      <c r="N45" s="8"/>
      <c r="O45" s="8"/>
      <c r="P45" s="8"/>
      <c r="Q45" s="8"/>
      <c r="R45" s="8"/>
      <c r="S45" s="8"/>
    </row>
    <row r="46" spans="1:19" x14ac:dyDescent="0.35">
      <c r="A46" s="8"/>
      <c r="B46" s="8"/>
      <c r="C46" s="8"/>
      <c r="D46" s="8"/>
      <c r="E46" s="8"/>
      <c r="F46" s="8"/>
      <c r="G46" s="8"/>
      <c r="H46" s="8"/>
      <c r="I46" s="8"/>
      <c r="J46" s="8"/>
      <c r="K46" s="8"/>
      <c r="L46" s="8"/>
      <c r="M46" s="8"/>
      <c r="N46" s="8"/>
      <c r="O46" s="8"/>
      <c r="P46" s="8"/>
      <c r="Q46" s="8"/>
      <c r="R46" s="8"/>
      <c r="S46" s="8"/>
    </row>
    <row r="47" spans="1:19" x14ac:dyDescent="0.35">
      <c r="A47" s="8"/>
      <c r="B47" s="8"/>
      <c r="C47" s="8"/>
      <c r="D47" s="8"/>
      <c r="E47" s="8"/>
      <c r="F47" s="8"/>
      <c r="G47" s="8"/>
      <c r="H47" s="8"/>
      <c r="I47" s="8"/>
      <c r="J47" s="8"/>
      <c r="K47" s="8"/>
      <c r="L47" s="8"/>
      <c r="M47" s="8"/>
      <c r="N47" s="8"/>
      <c r="O47" s="8"/>
      <c r="P47" s="8"/>
      <c r="Q47" s="8"/>
      <c r="R47" s="8"/>
      <c r="S47" s="8"/>
    </row>
    <row r="48" spans="1:19" x14ac:dyDescent="0.35">
      <c r="A48" s="8"/>
      <c r="B48" s="8"/>
      <c r="C48" s="8"/>
      <c r="D48" s="8"/>
      <c r="E48" s="8"/>
      <c r="F48" s="8"/>
      <c r="G48" s="8"/>
      <c r="H48" s="8"/>
      <c r="I48" s="8"/>
      <c r="J48" s="8"/>
      <c r="K48" s="8"/>
      <c r="L48" s="8"/>
      <c r="M48" s="8"/>
      <c r="N48" s="8"/>
      <c r="O48" s="8"/>
      <c r="P48" s="8"/>
      <c r="Q48" s="8"/>
      <c r="R48" s="8"/>
      <c r="S48" s="8"/>
    </row>
    <row r="49" spans="1:19" x14ac:dyDescent="0.35">
      <c r="A49" s="8"/>
      <c r="B49" s="8"/>
      <c r="C49" s="8"/>
      <c r="D49" s="8"/>
      <c r="E49" s="8"/>
      <c r="F49" s="8"/>
      <c r="G49" s="8"/>
      <c r="H49" s="8"/>
      <c r="I49" s="8"/>
      <c r="J49" s="8"/>
      <c r="K49" s="8"/>
      <c r="L49" s="8"/>
      <c r="M49" s="8"/>
      <c r="N49" s="8"/>
      <c r="O49" s="8"/>
      <c r="P49" s="8"/>
      <c r="Q49" s="8"/>
      <c r="R49" s="8"/>
      <c r="S49" s="8"/>
    </row>
  </sheetData>
  <mergeCells count="2">
    <mergeCell ref="L4:R4"/>
    <mergeCell ref="D4:K4"/>
  </mergeCells>
  <hyperlinks>
    <hyperlink ref="A1" location="Contents!A1" display="Contents" xr:uid="{00000000-0004-0000-1600-000000000000}"/>
  </hyperlink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dimension ref="A1:M76"/>
  <sheetViews>
    <sheetView showGridLines="0" zoomScaleNormal="82" workbookViewId="0"/>
  </sheetViews>
  <sheetFormatPr defaultColWidth="10.81640625" defaultRowHeight="14.5" x14ac:dyDescent="0.35"/>
  <cols>
    <col min="3" max="3" width="32.453125" customWidth="1"/>
    <col min="4" max="4" width="24.453125" customWidth="1"/>
    <col min="5" max="11" width="12.81640625" customWidth="1"/>
    <col min="12" max="15" width="14.1796875" customWidth="1"/>
  </cols>
  <sheetData>
    <row r="1" spans="1:13" x14ac:dyDescent="0.35">
      <c r="A1" s="49" t="s">
        <v>146</v>
      </c>
    </row>
    <row r="2" spans="1:13" x14ac:dyDescent="0.35">
      <c r="B2" s="10" t="s">
        <v>389</v>
      </c>
    </row>
    <row r="3" spans="1:13" x14ac:dyDescent="0.35">
      <c r="B3" s="8" t="s">
        <v>148</v>
      </c>
    </row>
    <row r="4" spans="1:13" ht="12.75" customHeight="1" x14ac:dyDescent="0.35">
      <c r="C4" s="166"/>
      <c r="D4" s="166"/>
      <c r="E4" s="426" t="s">
        <v>381</v>
      </c>
      <c r="F4" s="424"/>
      <c r="G4" s="424"/>
      <c r="H4" s="424"/>
      <c r="I4" s="424"/>
      <c r="J4" s="424"/>
      <c r="K4" s="424"/>
    </row>
    <row r="5" spans="1:13" ht="26" x14ac:dyDescent="0.35">
      <c r="C5" s="192"/>
      <c r="D5" s="192"/>
      <c r="E5" s="172">
        <v>2018</v>
      </c>
      <c r="F5" s="173">
        <v>2019</v>
      </c>
      <c r="G5" s="173">
        <v>2021</v>
      </c>
      <c r="H5" s="166">
        <v>2022</v>
      </c>
      <c r="I5" s="173">
        <v>2023</v>
      </c>
      <c r="J5" s="66" t="s">
        <v>149</v>
      </c>
      <c r="K5" s="66" t="s">
        <v>150</v>
      </c>
      <c r="L5" s="224">
        <v>2025</v>
      </c>
    </row>
    <row r="6" spans="1:13" ht="14.5" customHeight="1" x14ac:dyDescent="0.35">
      <c r="C6" s="167" t="s">
        <v>192</v>
      </c>
      <c r="D6" s="166" t="s">
        <v>170</v>
      </c>
      <c r="E6" s="184">
        <v>2581</v>
      </c>
      <c r="F6" s="185">
        <v>3141</v>
      </c>
      <c r="G6" s="185">
        <v>3406</v>
      </c>
      <c r="H6" s="178">
        <v>3335.5919487476349</v>
      </c>
      <c r="I6" s="181">
        <v>3249.124853849411</v>
      </c>
      <c r="J6" s="181">
        <v>3718.0787677764888</v>
      </c>
      <c r="K6" s="181">
        <v>3718.0787677764888</v>
      </c>
      <c r="L6" s="51">
        <v>3565.2080900000001</v>
      </c>
      <c r="M6" s="51"/>
    </row>
    <row r="7" spans="1:13" ht="14.5" customHeight="1" x14ac:dyDescent="0.35">
      <c r="C7" s="167" t="s">
        <v>192</v>
      </c>
      <c r="D7" s="166" t="s">
        <v>171</v>
      </c>
      <c r="E7" s="184">
        <v>4483</v>
      </c>
      <c r="F7" s="185">
        <v>4503</v>
      </c>
      <c r="G7" s="185">
        <v>4837</v>
      </c>
      <c r="H7" s="181">
        <v>4466.9569540023804</v>
      </c>
      <c r="I7" s="181">
        <v>4965.8494515419006</v>
      </c>
      <c r="J7" s="181">
        <v>5578.9637784957886</v>
      </c>
      <c r="K7" s="181">
        <v>5578.9637784957886</v>
      </c>
      <c r="L7" s="51">
        <v>5465.4840299999996</v>
      </c>
      <c r="M7" s="51"/>
    </row>
    <row r="8" spans="1:13" ht="14.5" customHeight="1" x14ac:dyDescent="0.35">
      <c r="C8" s="167" t="s">
        <v>192</v>
      </c>
      <c r="D8" s="166" t="s">
        <v>172</v>
      </c>
      <c r="E8" s="184">
        <v>10446</v>
      </c>
      <c r="F8" s="185">
        <v>9048</v>
      </c>
      <c r="G8" s="185">
        <v>8659</v>
      </c>
      <c r="H8" s="181">
        <v>8696.1815714836121</v>
      </c>
      <c r="I8" s="181">
        <v>8821.6641683578491</v>
      </c>
      <c r="J8" s="181">
        <v>8676.2754755020142</v>
      </c>
      <c r="K8" s="181">
        <v>8676.2754755020142</v>
      </c>
      <c r="L8" s="51">
        <v>8597.8281999999999</v>
      </c>
      <c r="M8" s="51"/>
    </row>
    <row r="9" spans="1:13" ht="14.5" customHeight="1" x14ac:dyDescent="0.35">
      <c r="C9" s="167" t="s">
        <v>192</v>
      </c>
      <c r="D9" s="166" t="s">
        <v>173</v>
      </c>
      <c r="E9" s="184">
        <v>3274</v>
      </c>
      <c r="F9" s="185">
        <v>2880</v>
      </c>
      <c r="G9" s="185">
        <v>3237</v>
      </c>
      <c r="H9" s="181">
        <v>2925.8601675033569</v>
      </c>
      <c r="I9" s="181">
        <v>3092.2363576889038</v>
      </c>
      <c r="J9" s="181">
        <v>3699.6601543426509</v>
      </c>
      <c r="K9" s="181">
        <v>3699.6601543426509</v>
      </c>
      <c r="L9" s="51">
        <v>3330.51377</v>
      </c>
      <c r="M9" s="51"/>
    </row>
    <row r="10" spans="1:13" ht="14.5" customHeight="1" x14ac:dyDescent="0.35">
      <c r="C10" s="167" t="s">
        <v>192</v>
      </c>
      <c r="D10" s="166" t="s">
        <v>174</v>
      </c>
      <c r="E10" s="184">
        <v>6282</v>
      </c>
      <c r="F10" s="185">
        <v>7063</v>
      </c>
      <c r="G10" s="185">
        <v>7418</v>
      </c>
      <c r="H10" s="181">
        <v>6715.110609292984</v>
      </c>
      <c r="I10" s="181">
        <v>7250.8276176452637</v>
      </c>
      <c r="J10" s="181">
        <v>8384.8367404937744</v>
      </c>
      <c r="K10" s="181">
        <v>8384.8367404937744</v>
      </c>
      <c r="L10" s="51">
        <v>8057.7734200000004</v>
      </c>
      <c r="M10" s="51"/>
    </row>
    <row r="11" spans="1:13" ht="14.5" customHeight="1" x14ac:dyDescent="0.35">
      <c r="C11" s="167" t="s">
        <v>192</v>
      </c>
      <c r="D11" s="166" t="s">
        <v>175</v>
      </c>
      <c r="E11" s="184">
        <v>5041</v>
      </c>
      <c r="F11" s="185">
        <v>5391</v>
      </c>
      <c r="G11" s="185">
        <v>5459</v>
      </c>
      <c r="H11" s="181">
        <v>5454.2851083278656</v>
      </c>
      <c r="I11" s="181">
        <v>6475.7268905639648</v>
      </c>
      <c r="J11" s="181">
        <v>5826.872492313385</v>
      </c>
      <c r="K11" s="181">
        <v>5826.872492313385</v>
      </c>
      <c r="L11" s="51">
        <v>6577.8620000000001</v>
      </c>
      <c r="M11" s="51"/>
    </row>
    <row r="12" spans="1:13" ht="14.5" customHeight="1" x14ac:dyDescent="0.35">
      <c r="C12" s="167" t="s">
        <v>192</v>
      </c>
      <c r="D12" s="166" t="s">
        <v>176</v>
      </c>
      <c r="E12" s="184">
        <v>2718</v>
      </c>
      <c r="F12" s="185">
        <v>3347</v>
      </c>
      <c r="G12" s="185">
        <v>3650</v>
      </c>
      <c r="H12" s="181">
        <v>3501.3495979309082</v>
      </c>
      <c r="I12" s="181">
        <v>3878.952059268951</v>
      </c>
      <c r="J12" s="181">
        <v>4383.9247899055481</v>
      </c>
      <c r="K12" s="181">
        <v>4383.9247899055481</v>
      </c>
      <c r="L12" s="51">
        <v>4315.6692199999998</v>
      </c>
      <c r="M12" s="51"/>
    </row>
    <row r="13" spans="1:13" ht="14.5" customHeight="1" x14ac:dyDescent="0.35">
      <c r="C13" s="167" t="s">
        <v>192</v>
      </c>
      <c r="D13" s="166" t="s">
        <v>177</v>
      </c>
      <c r="E13" s="184">
        <v>4342</v>
      </c>
      <c r="F13" s="185">
        <v>5501</v>
      </c>
      <c r="G13" s="185">
        <v>5329</v>
      </c>
      <c r="H13" s="181">
        <v>5277.0794699192047</v>
      </c>
      <c r="I13" s="181">
        <v>5668.8700723648071</v>
      </c>
      <c r="J13" s="181">
        <v>6459.5836296081543</v>
      </c>
      <c r="K13" s="181">
        <v>6459.5836296081543</v>
      </c>
      <c r="L13" s="51">
        <v>5995.6826300000002</v>
      </c>
      <c r="M13" s="51"/>
    </row>
    <row r="14" spans="1:13" ht="14.5" customHeight="1" x14ac:dyDescent="0.35">
      <c r="C14" s="167" t="s">
        <v>192</v>
      </c>
      <c r="D14" s="166" t="s">
        <v>390</v>
      </c>
      <c r="E14" s="184">
        <v>4954</v>
      </c>
      <c r="F14" s="185">
        <v>5192</v>
      </c>
      <c r="G14" s="185">
        <v>5122</v>
      </c>
      <c r="H14" s="181">
        <v>5274.5045394897461</v>
      </c>
      <c r="I14" s="181">
        <v>5462.9942188262939</v>
      </c>
      <c r="J14" s="181">
        <v>6353.5055923461914</v>
      </c>
      <c r="K14" s="181">
        <v>6353.5055923461914</v>
      </c>
      <c r="L14" s="51">
        <v>6394.4581099999996</v>
      </c>
      <c r="M14" s="51"/>
    </row>
    <row r="15" spans="1:13" ht="14.5" customHeight="1" x14ac:dyDescent="0.35">
      <c r="C15" s="167" t="s">
        <v>192</v>
      </c>
      <c r="D15" s="166" t="s">
        <v>148</v>
      </c>
      <c r="E15" s="184">
        <v>44123</v>
      </c>
      <c r="F15" s="185">
        <v>46066</v>
      </c>
      <c r="G15" s="185">
        <v>47116</v>
      </c>
      <c r="H15" s="181">
        <v>45646.919966697693</v>
      </c>
      <c r="I15" s="181">
        <v>48866.245690107353</v>
      </c>
      <c r="J15" s="181">
        <v>53081.701420783997</v>
      </c>
      <c r="K15" s="181">
        <v>53081.701420783997</v>
      </c>
      <c r="L15" s="51">
        <v>52300.479469999998</v>
      </c>
      <c r="M15" s="51"/>
    </row>
    <row r="16" spans="1:13" ht="14.5" customHeight="1" x14ac:dyDescent="0.35">
      <c r="C16" s="167" t="s">
        <v>192</v>
      </c>
      <c r="D16" s="166" t="s">
        <v>157</v>
      </c>
      <c r="E16" s="184">
        <v>748</v>
      </c>
      <c r="F16" s="185">
        <v>2037</v>
      </c>
      <c r="G16" s="185">
        <v>2338</v>
      </c>
      <c r="H16" s="181">
        <v>2250</v>
      </c>
      <c r="I16" s="181">
        <v>1885</v>
      </c>
      <c r="J16" s="181">
        <v>1577</v>
      </c>
      <c r="K16" s="181">
        <v>1577</v>
      </c>
      <c r="L16" s="51">
        <v>1403</v>
      </c>
      <c r="M16" s="51"/>
    </row>
    <row r="17" spans="3:13" ht="14.5" customHeight="1" x14ac:dyDescent="0.35">
      <c r="C17" s="167"/>
      <c r="D17" s="166"/>
      <c r="E17" s="184"/>
      <c r="F17" s="185"/>
      <c r="G17" s="185"/>
      <c r="H17" s="181"/>
      <c r="I17" s="181"/>
      <c r="J17" s="181"/>
      <c r="K17" s="181"/>
      <c r="L17" s="51"/>
    </row>
    <row r="18" spans="3:13" ht="14.5" customHeight="1" x14ac:dyDescent="0.35">
      <c r="C18" s="167" t="s">
        <v>232</v>
      </c>
      <c r="D18" s="166" t="s">
        <v>170</v>
      </c>
      <c r="E18" s="184"/>
      <c r="F18" s="185">
        <v>474</v>
      </c>
      <c r="G18" s="185">
        <v>474</v>
      </c>
      <c r="H18" s="181">
        <v>473.79665243625641</v>
      </c>
      <c r="I18" s="197" t="s">
        <v>258</v>
      </c>
      <c r="J18" s="197" t="s">
        <v>258</v>
      </c>
      <c r="K18" s="197" t="s">
        <v>258</v>
      </c>
      <c r="L18" s="57">
        <v>589.52457000000004</v>
      </c>
      <c r="M18" s="57"/>
    </row>
    <row r="19" spans="3:13" ht="14.5" customHeight="1" x14ac:dyDescent="0.35">
      <c r="C19" s="167" t="s">
        <v>232</v>
      </c>
      <c r="D19" s="166" t="s">
        <v>171</v>
      </c>
      <c r="E19" s="184"/>
      <c r="F19" s="185">
        <v>969</v>
      </c>
      <c r="G19" s="185">
        <v>939</v>
      </c>
      <c r="H19" s="181">
        <v>914.40906095504761</v>
      </c>
      <c r="I19" s="197">
        <v>1078.8800601959231</v>
      </c>
      <c r="J19" s="197">
        <v>734.07189631462097</v>
      </c>
      <c r="K19" s="197">
        <v>734.07189631462097</v>
      </c>
      <c r="L19" s="57" t="s">
        <v>258</v>
      </c>
      <c r="M19" s="57"/>
    </row>
    <row r="20" spans="3:13" ht="14.5" customHeight="1" x14ac:dyDescent="0.35">
      <c r="C20" s="167" t="s">
        <v>232</v>
      </c>
      <c r="D20" s="166" t="s">
        <v>172</v>
      </c>
      <c r="E20" s="184">
        <v>1751</v>
      </c>
      <c r="F20" s="185">
        <v>1842</v>
      </c>
      <c r="G20" s="185">
        <v>1599</v>
      </c>
      <c r="H20" s="181">
        <v>1248.7668150663376</v>
      </c>
      <c r="I20" s="197">
        <v>1656.807260751724</v>
      </c>
      <c r="J20" s="197">
        <v>1955.0804376602171</v>
      </c>
      <c r="K20" s="197">
        <v>1955.0804376602171</v>
      </c>
      <c r="L20" s="57">
        <v>1367.0728999999999</v>
      </c>
      <c r="M20" s="57"/>
    </row>
    <row r="21" spans="3:13" ht="14.5" customHeight="1" x14ac:dyDescent="0.35">
      <c r="C21" s="167" t="s">
        <v>232</v>
      </c>
      <c r="D21" s="166" t="s">
        <v>173</v>
      </c>
      <c r="E21" s="184"/>
      <c r="F21" s="185">
        <v>429</v>
      </c>
      <c r="G21" s="185">
        <v>422</v>
      </c>
      <c r="H21" s="181">
        <v>351.81041836738586</v>
      </c>
      <c r="I21" s="181" t="s">
        <v>258</v>
      </c>
      <c r="J21" s="181" t="s">
        <v>258</v>
      </c>
      <c r="K21" s="181" t="s">
        <v>258</v>
      </c>
      <c r="L21" s="57" t="s">
        <v>258</v>
      </c>
      <c r="M21" s="57"/>
    </row>
    <row r="22" spans="3:13" ht="14.5" customHeight="1" x14ac:dyDescent="0.35">
      <c r="C22" s="167" t="s">
        <v>232</v>
      </c>
      <c r="D22" s="166" t="s">
        <v>174</v>
      </c>
      <c r="E22" s="184">
        <v>1028</v>
      </c>
      <c r="F22" s="185">
        <v>934</v>
      </c>
      <c r="G22" s="185">
        <v>958</v>
      </c>
      <c r="H22" s="181">
        <v>901.56686973571777</v>
      </c>
      <c r="I22" s="197">
        <v>895.54916930198669</v>
      </c>
      <c r="J22" s="197">
        <v>897.23959732055664</v>
      </c>
      <c r="K22" s="197">
        <v>897.23959732055664</v>
      </c>
      <c r="L22" s="57">
        <v>916.26976000000002</v>
      </c>
      <c r="M22" s="57"/>
    </row>
    <row r="23" spans="3:13" ht="14.5" customHeight="1" x14ac:dyDescent="0.35">
      <c r="C23" s="167" t="s">
        <v>232</v>
      </c>
      <c r="D23" s="166" t="s">
        <v>175</v>
      </c>
      <c r="E23" s="184"/>
      <c r="F23" s="185">
        <v>972</v>
      </c>
      <c r="G23" s="185">
        <v>799</v>
      </c>
      <c r="H23" s="181">
        <v>888.74781703948975</v>
      </c>
      <c r="I23" s="197">
        <v>613.37843871116638</v>
      </c>
      <c r="J23" s="197">
        <v>1065.52245426178</v>
      </c>
      <c r="K23" s="197">
        <v>1065.52245426178</v>
      </c>
      <c r="L23" s="57">
        <v>1045.3217999999999</v>
      </c>
      <c r="M23" s="57"/>
    </row>
    <row r="24" spans="3:13" ht="14.5" customHeight="1" x14ac:dyDescent="0.35">
      <c r="C24" s="167" t="s">
        <v>232</v>
      </c>
      <c r="D24" s="166" t="s">
        <v>176</v>
      </c>
      <c r="E24" s="184"/>
      <c r="F24" s="185">
        <v>260</v>
      </c>
      <c r="G24" s="185">
        <v>445</v>
      </c>
      <c r="H24" s="181">
        <v>404.20439648628235</v>
      </c>
      <c r="I24" s="181" t="s">
        <v>258</v>
      </c>
      <c r="J24" s="181" t="s">
        <v>258</v>
      </c>
      <c r="K24" s="181" t="s">
        <v>258</v>
      </c>
      <c r="L24" s="57" t="s">
        <v>258</v>
      </c>
      <c r="M24" s="57"/>
    </row>
    <row r="25" spans="3:13" ht="14.5" customHeight="1" x14ac:dyDescent="0.35">
      <c r="C25" s="167" t="s">
        <v>232</v>
      </c>
      <c r="D25" s="166" t="s">
        <v>177</v>
      </c>
      <c r="E25" s="184"/>
      <c r="F25" s="185">
        <v>874</v>
      </c>
      <c r="G25" s="185">
        <v>786</v>
      </c>
      <c r="H25" s="181">
        <v>892.94610905647278</v>
      </c>
      <c r="I25" s="197">
        <v>802.78978872299194</v>
      </c>
      <c r="J25" s="197">
        <v>877.97192645072937</v>
      </c>
      <c r="K25" s="197">
        <v>877.97192645072937</v>
      </c>
      <c r="L25" s="57">
        <v>893.70863999999995</v>
      </c>
      <c r="M25" s="57"/>
    </row>
    <row r="26" spans="3:13" ht="14.5" customHeight="1" x14ac:dyDescent="0.35">
      <c r="C26" s="167" t="s">
        <v>232</v>
      </c>
      <c r="D26" s="166" t="s">
        <v>390</v>
      </c>
      <c r="E26" s="184"/>
      <c r="F26" s="185">
        <v>642</v>
      </c>
      <c r="G26" s="185">
        <v>392</v>
      </c>
      <c r="H26" s="181">
        <v>613.9613184928894</v>
      </c>
      <c r="I26" s="181" t="s">
        <v>258</v>
      </c>
      <c r="J26" s="181" t="s">
        <v>258</v>
      </c>
      <c r="K26" s="181" t="s">
        <v>258</v>
      </c>
      <c r="L26" s="57" t="s">
        <v>258</v>
      </c>
      <c r="M26" s="57"/>
    </row>
    <row r="27" spans="3:13" ht="14.5" customHeight="1" x14ac:dyDescent="0.35">
      <c r="C27" s="167" t="s">
        <v>232</v>
      </c>
      <c r="D27" s="166" t="s">
        <v>148</v>
      </c>
      <c r="E27" s="184">
        <v>7053</v>
      </c>
      <c r="F27" s="185">
        <v>7395</v>
      </c>
      <c r="G27" s="185">
        <v>6813</v>
      </c>
      <c r="H27" s="181">
        <v>6690.2094576358795</v>
      </c>
      <c r="I27" s="181">
        <v>6950.2564527988434</v>
      </c>
      <c r="J27" s="181">
        <v>6723.1464488506317</v>
      </c>
      <c r="K27" s="181">
        <v>6723.1464488506317</v>
      </c>
      <c r="L27" s="51">
        <v>7133.6101399999998</v>
      </c>
      <c r="M27" s="51"/>
    </row>
    <row r="28" spans="3:13" ht="14.5" customHeight="1" x14ac:dyDescent="0.35">
      <c r="C28" s="167" t="s">
        <v>232</v>
      </c>
      <c r="D28" s="166" t="s">
        <v>157</v>
      </c>
      <c r="E28" s="184">
        <v>238</v>
      </c>
      <c r="F28" s="185">
        <v>213</v>
      </c>
      <c r="G28" s="185">
        <v>225</v>
      </c>
      <c r="H28" s="181">
        <v>173</v>
      </c>
      <c r="I28" s="181">
        <v>138</v>
      </c>
      <c r="J28" s="181">
        <v>92</v>
      </c>
      <c r="K28" s="181">
        <v>92</v>
      </c>
      <c r="L28" s="51">
        <v>91</v>
      </c>
      <c r="M28" s="51"/>
    </row>
    <row r="29" spans="3:13" ht="14.5" customHeight="1" x14ac:dyDescent="0.35">
      <c r="C29" s="167"/>
      <c r="D29" s="166"/>
      <c r="E29" s="184"/>
      <c r="F29" s="185"/>
      <c r="G29" s="185"/>
      <c r="H29" s="181"/>
      <c r="I29" s="181"/>
      <c r="J29" s="181"/>
      <c r="K29" s="181"/>
      <c r="L29" s="51"/>
    </row>
    <row r="30" spans="3:13" ht="14.5" customHeight="1" x14ac:dyDescent="0.35">
      <c r="C30" s="167" t="s">
        <v>151</v>
      </c>
      <c r="D30" s="166" t="s">
        <v>170</v>
      </c>
      <c r="E30" s="184">
        <v>2949</v>
      </c>
      <c r="F30" s="185">
        <v>3615</v>
      </c>
      <c r="G30" s="185">
        <v>3880</v>
      </c>
      <c r="H30" s="181">
        <v>3809.3886011838913</v>
      </c>
      <c r="I30" s="181">
        <v>3738.63976764679</v>
      </c>
      <c r="J30" s="181">
        <v>3958.2401926517491</v>
      </c>
      <c r="K30" s="181">
        <v>3958.2401926517491</v>
      </c>
      <c r="L30" s="51">
        <v>4154.7326599999997</v>
      </c>
      <c r="M30" s="51"/>
    </row>
    <row r="31" spans="3:13" ht="14.5" customHeight="1" x14ac:dyDescent="0.35">
      <c r="C31" s="167" t="s">
        <v>151</v>
      </c>
      <c r="D31" s="166" t="s">
        <v>171</v>
      </c>
      <c r="E31" s="184">
        <v>5653</v>
      </c>
      <c r="F31" s="185">
        <v>5472</v>
      </c>
      <c r="G31" s="185">
        <v>5776</v>
      </c>
      <c r="H31" s="181">
        <v>5381.366014957428</v>
      </c>
      <c r="I31" s="181">
        <v>6044.7295117378226</v>
      </c>
      <c r="J31" s="181">
        <v>6313.0356748104095</v>
      </c>
      <c r="K31" s="181">
        <v>6313.0356748104095</v>
      </c>
      <c r="L31" s="51">
        <v>5908.9385400000001</v>
      </c>
      <c r="M31" s="51"/>
    </row>
    <row r="32" spans="3:13" ht="14.5" customHeight="1" x14ac:dyDescent="0.35">
      <c r="C32" s="167" t="s">
        <v>151</v>
      </c>
      <c r="D32" s="166" t="s">
        <v>172</v>
      </c>
      <c r="E32" s="184">
        <v>12197</v>
      </c>
      <c r="F32" s="185">
        <v>10890</v>
      </c>
      <c r="G32" s="185">
        <v>10258</v>
      </c>
      <c r="H32" s="181">
        <v>9944.9483865499496</v>
      </c>
      <c r="I32" s="181">
        <v>10478.47142910957</v>
      </c>
      <c r="J32" s="181">
        <v>10631.35591316223</v>
      </c>
      <c r="K32" s="181">
        <v>10631.35591316223</v>
      </c>
      <c r="L32" s="51">
        <v>9964.9010999999991</v>
      </c>
      <c r="M32" s="51"/>
    </row>
    <row r="33" spans="3:13" ht="14.5" customHeight="1" x14ac:dyDescent="0.35">
      <c r="C33" s="167" t="s">
        <v>151</v>
      </c>
      <c r="D33" s="166" t="s">
        <v>173</v>
      </c>
      <c r="E33" s="184">
        <v>3707</v>
      </c>
      <c r="F33" s="185">
        <v>3309</v>
      </c>
      <c r="G33" s="185">
        <v>3659</v>
      </c>
      <c r="H33" s="181">
        <v>3277.6705858707428</v>
      </c>
      <c r="I33" s="181">
        <v>3425.98616528511</v>
      </c>
      <c r="J33" s="181">
        <v>4078.2836201190948</v>
      </c>
      <c r="K33" s="181">
        <v>4078.2836201190948</v>
      </c>
      <c r="L33" s="51">
        <v>3785.8083299999998</v>
      </c>
      <c r="M33" s="51"/>
    </row>
    <row r="34" spans="3:13" ht="14.5" customHeight="1" x14ac:dyDescent="0.35">
      <c r="C34" s="167" t="s">
        <v>151</v>
      </c>
      <c r="D34" s="166" t="s">
        <v>174</v>
      </c>
      <c r="E34" s="184">
        <v>7311</v>
      </c>
      <c r="F34" s="185">
        <v>7997</v>
      </c>
      <c r="G34" s="185">
        <v>8376</v>
      </c>
      <c r="H34" s="181">
        <v>7616.6774790287018</v>
      </c>
      <c r="I34" s="181">
        <v>8146.3767869472504</v>
      </c>
      <c r="J34" s="181">
        <v>9282.0763378143311</v>
      </c>
      <c r="K34" s="181">
        <v>9282.0763378143311</v>
      </c>
      <c r="L34" s="51">
        <v>8974.0431800000006</v>
      </c>
      <c r="M34" s="51"/>
    </row>
    <row r="35" spans="3:13" ht="14.5" customHeight="1" x14ac:dyDescent="0.35">
      <c r="C35" s="167" t="s">
        <v>151</v>
      </c>
      <c r="D35" s="166" t="s">
        <v>175</v>
      </c>
      <c r="E35" s="184">
        <v>5645</v>
      </c>
      <c r="F35" s="185">
        <v>6362</v>
      </c>
      <c r="G35" s="185">
        <v>6258</v>
      </c>
      <c r="H35" s="181">
        <v>6343.0329253673553</v>
      </c>
      <c r="I35" s="181">
        <v>7089.1053292751312</v>
      </c>
      <c r="J35" s="181">
        <v>6892.3949465751648</v>
      </c>
      <c r="K35" s="181">
        <v>6892.3949465751648</v>
      </c>
      <c r="L35" s="51">
        <v>7623.1837999999998</v>
      </c>
      <c r="M35" s="51"/>
    </row>
    <row r="36" spans="3:13" ht="14.5" customHeight="1" x14ac:dyDescent="0.35">
      <c r="C36" s="167" t="s">
        <v>151</v>
      </c>
      <c r="D36" s="166" t="s">
        <v>176</v>
      </c>
      <c r="E36" s="184">
        <v>2956</v>
      </c>
      <c r="F36" s="185">
        <v>3607</v>
      </c>
      <c r="G36" s="185">
        <v>4095</v>
      </c>
      <c r="H36" s="181">
        <v>3905.5539944171906</v>
      </c>
      <c r="I36" s="181">
        <v>4501.7000861167908</v>
      </c>
      <c r="J36" s="181">
        <v>4665.3177273273468</v>
      </c>
      <c r="K36" s="181">
        <v>4665.3177273273468</v>
      </c>
      <c r="L36" s="51">
        <v>5239.5586199999998</v>
      </c>
      <c r="M36" s="51"/>
    </row>
    <row r="37" spans="3:13" ht="14.5" customHeight="1" x14ac:dyDescent="0.35">
      <c r="C37" s="167" t="s">
        <v>151</v>
      </c>
      <c r="D37" s="166" t="s">
        <v>177</v>
      </c>
      <c r="E37" s="184">
        <v>5314</v>
      </c>
      <c r="F37" s="185">
        <v>6375</v>
      </c>
      <c r="G37" s="185">
        <v>6115</v>
      </c>
      <c r="H37" s="181">
        <v>6170.0255789756775</v>
      </c>
      <c r="I37" s="181">
        <v>6471.6598610877991</v>
      </c>
      <c r="J37" s="181">
        <v>7337.5555560588837</v>
      </c>
      <c r="K37" s="181">
        <v>7337.5555560588837</v>
      </c>
      <c r="L37" s="51">
        <v>6889.3912700000001</v>
      </c>
      <c r="M37" s="51"/>
    </row>
    <row r="38" spans="3:13" ht="14.5" customHeight="1" x14ac:dyDescent="0.35">
      <c r="C38" s="167" t="s">
        <v>151</v>
      </c>
      <c r="D38" s="166" t="s">
        <v>390</v>
      </c>
      <c r="E38" s="184">
        <v>5445</v>
      </c>
      <c r="F38" s="185">
        <v>5833</v>
      </c>
      <c r="G38" s="185">
        <v>5513</v>
      </c>
      <c r="H38" s="181">
        <v>5888.4658579826355</v>
      </c>
      <c r="I38" s="181">
        <v>5919.8332056999207</v>
      </c>
      <c r="J38" s="181">
        <v>6646.5879011154166</v>
      </c>
      <c r="K38" s="181">
        <v>6646.5879011154166</v>
      </c>
      <c r="L38" s="51">
        <v>6893.5321100000001</v>
      </c>
      <c r="M38" s="51"/>
    </row>
    <row r="39" spans="3:13" ht="14.5" customHeight="1" x14ac:dyDescent="0.35">
      <c r="C39" s="167" t="s">
        <v>151</v>
      </c>
      <c r="D39" s="166" t="s">
        <v>148</v>
      </c>
      <c r="E39" s="184">
        <v>51176</v>
      </c>
      <c r="F39" s="185">
        <v>53461</v>
      </c>
      <c r="G39" s="185">
        <v>53929</v>
      </c>
      <c r="H39" s="181">
        <v>52337.129424333572</v>
      </c>
      <c r="I39" s="181">
        <v>55816.502142906189</v>
      </c>
      <c r="J39" s="181">
        <v>59804.847869634628</v>
      </c>
      <c r="K39" s="181">
        <v>59804.847869634628</v>
      </c>
      <c r="L39" s="51">
        <v>59434.089610000003</v>
      </c>
      <c r="M39" s="51"/>
    </row>
    <row r="40" spans="3:13" ht="14.5" customHeight="1" x14ac:dyDescent="0.35">
      <c r="C40" s="167" t="s">
        <v>151</v>
      </c>
      <c r="D40" s="166" t="s">
        <v>157</v>
      </c>
      <c r="E40" s="184">
        <v>986</v>
      </c>
      <c r="F40" s="185">
        <v>2250</v>
      </c>
      <c r="G40" s="185">
        <v>2563</v>
      </c>
      <c r="H40" s="181">
        <v>2423</v>
      </c>
      <c r="I40" s="181">
        <v>2023</v>
      </c>
      <c r="J40" s="181">
        <v>1669</v>
      </c>
      <c r="K40" s="181">
        <v>1669</v>
      </c>
      <c r="L40" s="51">
        <v>1494</v>
      </c>
      <c r="M40" s="51"/>
    </row>
    <row r="41" spans="3:13" x14ac:dyDescent="0.35">
      <c r="C41" s="8"/>
      <c r="D41" s="70"/>
      <c r="E41" s="38"/>
      <c r="F41" s="45"/>
      <c r="G41" s="45"/>
      <c r="H41" s="76"/>
      <c r="I41" s="76"/>
      <c r="J41" s="76"/>
      <c r="K41" s="51"/>
      <c r="L41" s="76"/>
    </row>
    <row r="42" spans="3:13" ht="14.5" customHeight="1" x14ac:dyDescent="0.35">
      <c r="C42" s="167" t="s">
        <v>154</v>
      </c>
      <c r="D42" s="166" t="s">
        <v>170</v>
      </c>
      <c r="E42" s="184">
        <v>20087</v>
      </c>
      <c r="F42" s="185">
        <v>19959</v>
      </c>
      <c r="G42" s="185">
        <v>18593</v>
      </c>
      <c r="H42" s="181">
        <v>20572.857995271683</v>
      </c>
      <c r="I42" s="181">
        <v>19813.18612575531</v>
      </c>
      <c r="J42" s="181">
        <v>22294.30653762817</v>
      </c>
      <c r="K42" s="222">
        <v>20998.085765123367</v>
      </c>
      <c r="L42" s="51">
        <v>20871.345170000001</v>
      </c>
      <c r="M42" s="51"/>
    </row>
    <row r="43" spans="3:13" ht="14.5" customHeight="1" x14ac:dyDescent="0.35">
      <c r="C43" s="167" t="s">
        <v>154</v>
      </c>
      <c r="D43" s="166" t="s">
        <v>171</v>
      </c>
      <c r="E43" s="184">
        <v>27947</v>
      </c>
      <c r="F43" s="185">
        <v>29510</v>
      </c>
      <c r="G43" s="185">
        <v>27007</v>
      </c>
      <c r="H43" s="181">
        <v>29516.958534002304</v>
      </c>
      <c r="I43" s="181">
        <v>31536.91364192963</v>
      </c>
      <c r="J43" s="181">
        <v>34352.9743745327</v>
      </c>
      <c r="K43" s="222">
        <v>32369.264723062515</v>
      </c>
      <c r="L43" s="51">
        <v>31910.824369999998</v>
      </c>
      <c r="M43" s="51"/>
    </row>
    <row r="44" spans="3:13" ht="14.5" customHeight="1" x14ac:dyDescent="0.35">
      <c r="C44" s="167" t="s">
        <v>154</v>
      </c>
      <c r="D44" s="166" t="s">
        <v>172</v>
      </c>
      <c r="E44" s="184">
        <v>37510</v>
      </c>
      <c r="F44" s="185">
        <v>41116</v>
      </c>
      <c r="G44" s="185">
        <v>42342</v>
      </c>
      <c r="H44" s="181">
        <v>42412.038144111633</v>
      </c>
      <c r="I44" s="181">
        <v>46256.403491973877</v>
      </c>
      <c r="J44" s="181">
        <v>49454.10267162323</v>
      </c>
      <c r="K44" s="222">
        <v>47102.783658742905</v>
      </c>
      <c r="L44" s="51">
        <v>47117.687969999999</v>
      </c>
      <c r="M44" s="51"/>
    </row>
    <row r="45" spans="3:13" ht="14.5" customHeight="1" x14ac:dyDescent="0.35">
      <c r="C45" s="167" t="s">
        <v>154</v>
      </c>
      <c r="D45" s="166" t="s">
        <v>173</v>
      </c>
      <c r="E45" s="184">
        <v>8078</v>
      </c>
      <c r="F45" s="185">
        <v>7875</v>
      </c>
      <c r="G45" s="185">
        <v>7292</v>
      </c>
      <c r="H45" s="181">
        <v>8007.8721463680267</v>
      </c>
      <c r="I45" s="181">
        <v>7793.3962259292603</v>
      </c>
      <c r="J45" s="181">
        <v>9174.724969625473</v>
      </c>
      <c r="K45" s="222">
        <v>8633.8731718063354</v>
      </c>
      <c r="L45" s="51">
        <v>8182.6672900000003</v>
      </c>
      <c r="M45" s="51"/>
    </row>
    <row r="46" spans="3:13" ht="14.5" customHeight="1" x14ac:dyDescent="0.35">
      <c r="C46" s="167" t="s">
        <v>154</v>
      </c>
      <c r="D46" s="166" t="s">
        <v>174</v>
      </c>
      <c r="E46" s="184">
        <v>32083</v>
      </c>
      <c r="F46" s="185">
        <v>34003</v>
      </c>
      <c r="G46" s="185">
        <v>32333</v>
      </c>
      <c r="H46" s="181">
        <v>33536.403190374374</v>
      </c>
      <c r="I46" s="181">
        <v>33881.16801571846</v>
      </c>
      <c r="J46" s="181">
        <v>34175.169659137733</v>
      </c>
      <c r="K46" s="222">
        <v>32476.053040027618</v>
      </c>
      <c r="L46" s="51">
        <v>33134.312259999999</v>
      </c>
      <c r="M46" s="51"/>
    </row>
    <row r="47" spans="3:13" ht="14.5" customHeight="1" x14ac:dyDescent="0.35">
      <c r="C47" s="167" t="s">
        <v>154</v>
      </c>
      <c r="D47" s="166" t="s">
        <v>175</v>
      </c>
      <c r="E47" s="184">
        <v>44535</v>
      </c>
      <c r="F47" s="185">
        <v>45682</v>
      </c>
      <c r="G47" s="185">
        <v>43860</v>
      </c>
      <c r="H47" s="181">
        <v>47006.109975576401</v>
      </c>
      <c r="I47" s="181">
        <v>50557.583271741867</v>
      </c>
      <c r="J47" s="181">
        <v>55218.687004804611</v>
      </c>
      <c r="K47" s="222">
        <v>51908.581496953964</v>
      </c>
      <c r="L47" s="51">
        <v>53990.881679999999</v>
      </c>
      <c r="M47" s="51"/>
    </row>
    <row r="48" spans="3:13" ht="14.5" customHeight="1" x14ac:dyDescent="0.35">
      <c r="C48" s="167" t="s">
        <v>154</v>
      </c>
      <c r="D48" s="166" t="s">
        <v>176</v>
      </c>
      <c r="E48" s="184">
        <v>22941</v>
      </c>
      <c r="F48" s="185">
        <v>23122</v>
      </c>
      <c r="G48" s="185">
        <v>21998</v>
      </c>
      <c r="H48" s="181">
        <v>23027.46609377861</v>
      </c>
      <c r="I48" s="181">
        <v>25059.88127279282</v>
      </c>
      <c r="J48" s="181">
        <v>27194.81384181976</v>
      </c>
      <c r="K48" s="222">
        <v>25643.068608760834</v>
      </c>
      <c r="L48" s="51">
        <v>25639.617979999999</v>
      </c>
      <c r="M48" s="51"/>
    </row>
    <row r="49" spans="3:13" ht="14.5" customHeight="1" x14ac:dyDescent="0.35">
      <c r="C49" s="167" t="s">
        <v>154</v>
      </c>
      <c r="D49" s="166" t="s">
        <v>177</v>
      </c>
      <c r="E49" s="184">
        <v>22832</v>
      </c>
      <c r="F49" s="185">
        <v>23737</v>
      </c>
      <c r="G49" s="185">
        <v>23227</v>
      </c>
      <c r="H49" s="181">
        <v>22920.044521093369</v>
      </c>
      <c r="I49" s="181">
        <v>23500.97259187698</v>
      </c>
      <c r="J49" s="181">
        <v>24676.28760504723</v>
      </c>
      <c r="K49" s="222">
        <v>23400.804799079895</v>
      </c>
      <c r="L49" s="51">
        <v>23532.339260000001</v>
      </c>
      <c r="M49" s="51"/>
    </row>
    <row r="50" spans="3:13" ht="14.5" customHeight="1" x14ac:dyDescent="0.35">
      <c r="C50" s="167" t="s">
        <v>154</v>
      </c>
      <c r="D50" s="166" t="s">
        <v>390</v>
      </c>
      <c r="E50" s="184">
        <v>20885</v>
      </c>
      <c r="F50" s="185">
        <v>22076</v>
      </c>
      <c r="G50" s="185">
        <v>19338</v>
      </c>
      <c r="H50" s="181">
        <v>21184.026012182236</v>
      </c>
      <c r="I50" s="181">
        <v>20928.213804960251</v>
      </c>
      <c r="J50" s="181">
        <v>21349.666644334789</v>
      </c>
      <c r="K50" s="222">
        <v>20335.929880619049</v>
      </c>
      <c r="L50" s="51">
        <v>21005.243399999999</v>
      </c>
      <c r="M50" s="51"/>
    </row>
    <row r="51" spans="3:13" ht="14.5" customHeight="1" x14ac:dyDescent="0.35">
      <c r="C51" s="167" t="s">
        <v>154</v>
      </c>
      <c r="D51" s="166" t="s">
        <v>148</v>
      </c>
      <c r="E51" s="184">
        <v>236898</v>
      </c>
      <c r="F51" s="185">
        <v>247081</v>
      </c>
      <c r="G51" s="185">
        <v>235992</v>
      </c>
      <c r="H51" s="181">
        <v>248183.77661275864</v>
      </c>
      <c r="I51" s="181">
        <v>259327.71844267851</v>
      </c>
      <c r="J51" s="181">
        <v>277890.7333085537</v>
      </c>
      <c r="K51" s="222">
        <v>262868.44514417648</v>
      </c>
      <c r="L51" s="51">
        <v>265384.91937999998</v>
      </c>
      <c r="M51" s="51"/>
    </row>
    <row r="52" spans="3:13" ht="14.5" customHeight="1" x14ac:dyDescent="0.35">
      <c r="C52" s="167" t="s">
        <v>154</v>
      </c>
      <c r="D52" s="166" t="s">
        <v>157</v>
      </c>
      <c r="E52" s="184">
        <v>5218</v>
      </c>
      <c r="F52" s="185">
        <v>6082</v>
      </c>
      <c r="G52" s="185">
        <v>5943</v>
      </c>
      <c r="H52" s="181">
        <v>5854</v>
      </c>
      <c r="I52" s="181">
        <v>5128</v>
      </c>
      <c r="J52" s="181">
        <v>4945</v>
      </c>
      <c r="K52" s="222">
        <v>4945</v>
      </c>
      <c r="L52" s="51">
        <v>3860</v>
      </c>
      <c r="M52" s="51"/>
    </row>
    <row r="53" spans="3:13" x14ac:dyDescent="0.35">
      <c r="C53" s="167"/>
      <c r="D53" s="166"/>
      <c r="E53" s="184"/>
      <c r="F53" s="185"/>
      <c r="G53" s="185"/>
      <c r="H53" s="181"/>
      <c r="I53" s="181"/>
      <c r="J53" s="181"/>
      <c r="K53" s="181"/>
      <c r="L53" s="51"/>
    </row>
    <row r="54" spans="3:13" ht="14.5" customHeight="1" x14ac:dyDescent="0.35">
      <c r="C54" s="167" t="s">
        <v>382</v>
      </c>
      <c r="D54" s="166" t="s">
        <v>170</v>
      </c>
      <c r="E54" s="184">
        <v>3570</v>
      </c>
      <c r="F54" s="185">
        <v>3450</v>
      </c>
      <c r="G54" s="185">
        <v>3172</v>
      </c>
      <c r="H54" s="181">
        <v>2553.6512317657471</v>
      </c>
      <c r="I54" s="181">
        <v>2485.6789226531978</v>
      </c>
      <c r="J54" s="181">
        <v>2092.096248626709</v>
      </c>
      <c r="K54" s="181">
        <v>2092.096248626709</v>
      </c>
      <c r="L54" s="51">
        <v>2303.9616500000002</v>
      </c>
      <c r="M54" s="51"/>
    </row>
    <row r="55" spans="3:13" ht="14.5" customHeight="1" x14ac:dyDescent="0.35">
      <c r="C55" s="167" t="s">
        <v>382</v>
      </c>
      <c r="D55" s="166" t="s">
        <v>171</v>
      </c>
      <c r="E55" s="184">
        <v>5229</v>
      </c>
      <c r="F55" s="185">
        <v>5281</v>
      </c>
      <c r="G55" s="185">
        <v>4721</v>
      </c>
      <c r="H55" s="181">
        <v>4331.747142791748</v>
      </c>
      <c r="I55" s="181">
        <v>3962.3452444076538</v>
      </c>
      <c r="J55" s="181">
        <v>3981.2733869552608</v>
      </c>
      <c r="K55" s="181">
        <v>3981.2733869552608</v>
      </c>
      <c r="L55" s="51">
        <v>3727.4567000000002</v>
      </c>
      <c r="M55" s="51"/>
    </row>
    <row r="56" spans="3:13" ht="14.5" customHeight="1" x14ac:dyDescent="0.35">
      <c r="C56" s="167" t="s">
        <v>382</v>
      </c>
      <c r="D56" s="166" t="s">
        <v>172</v>
      </c>
      <c r="E56" s="184">
        <v>7696</v>
      </c>
      <c r="F56" s="185">
        <v>7956</v>
      </c>
      <c r="G56" s="185">
        <v>6555</v>
      </c>
      <c r="H56" s="181">
        <v>5963.8875188827515</v>
      </c>
      <c r="I56" s="181">
        <v>6198.5639572143546</v>
      </c>
      <c r="J56" s="181">
        <v>6450.1603031158447</v>
      </c>
      <c r="K56" s="181">
        <v>6450.1603031158447</v>
      </c>
      <c r="L56" s="51">
        <v>5340.1085300000004</v>
      </c>
      <c r="M56" s="51"/>
    </row>
    <row r="57" spans="3:13" ht="14.5" customHeight="1" x14ac:dyDescent="0.35">
      <c r="C57" s="167" t="s">
        <v>382</v>
      </c>
      <c r="D57" s="166" t="s">
        <v>173</v>
      </c>
      <c r="E57" s="184">
        <v>2061</v>
      </c>
      <c r="F57" s="185">
        <v>1789</v>
      </c>
      <c r="G57" s="185">
        <v>1576</v>
      </c>
      <c r="H57" s="181">
        <v>1646.9237146377563</v>
      </c>
      <c r="I57" s="181">
        <v>1406.0565528869629</v>
      </c>
      <c r="J57" s="181">
        <v>1146.6025056838989</v>
      </c>
      <c r="K57" s="181">
        <v>1146.6025056838989</v>
      </c>
      <c r="L57" s="51">
        <v>1099.0828300000001</v>
      </c>
      <c r="M57" s="51"/>
    </row>
    <row r="58" spans="3:13" ht="14.5" customHeight="1" x14ac:dyDescent="0.35">
      <c r="C58" s="167" t="s">
        <v>382</v>
      </c>
      <c r="D58" s="166" t="s">
        <v>174</v>
      </c>
      <c r="E58" s="184">
        <v>4912</v>
      </c>
      <c r="F58" s="185">
        <v>4764</v>
      </c>
      <c r="G58" s="185">
        <v>4585</v>
      </c>
      <c r="H58" s="181">
        <v>3996.0416803359985</v>
      </c>
      <c r="I58" s="181">
        <v>3797.5169944763179</v>
      </c>
      <c r="J58" s="181">
        <v>3406.0062236785889</v>
      </c>
      <c r="K58" s="181">
        <v>3406.0062236785889</v>
      </c>
      <c r="L58" s="51">
        <v>3077.1196799999998</v>
      </c>
      <c r="M58" s="51"/>
    </row>
    <row r="59" spans="3:13" ht="14.5" customHeight="1" x14ac:dyDescent="0.35">
      <c r="C59" s="167" t="s">
        <v>382</v>
      </c>
      <c r="D59" s="166" t="s">
        <v>175</v>
      </c>
      <c r="E59" s="184">
        <v>7740</v>
      </c>
      <c r="F59" s="185">
        <v>8053</v>
      </c>
      <c r="G59" s="185">
        <v>6927</v>
      </c>
      <c r="H59" s="181">
        <v>6256.1125764846802</v>
      </c>
      <c r="I59" s="181">
        <v>5544.1175899505624</v>
      </c>
      <c r="J59" s="181">
        <v>5381.2507996559143</v>
      </c>
      <c r="K59" s="181">
        <v>5381.2507996559143</v>
      </c>
      <c r="L59" s="51">
        <v>5604.5222599999997</v>
      </c>
      <c r="M59" s="51"/>
    </row>
    <row r="60" spans="3:13" ht="14.5" customHeight="1" x14ac:dyDescent="0.35">
      <c r="C60" s="167" t="s">
        <v>382</v>
      </c>
      <c r="D60" s="166" t="s">
        <v>176</v>
      </c>
      <c r="E60" s="184">
        <v>4475</v>
      </c>
      <c r="F60" s="185">
        <v>4413</v>
      </c>
      <c r="G60" s="185">
        <v>3914</v>
      </c>
      <c r="H60" s="181">
        <v>3367.7798194885254</v>
      </c>
      <c r="I60" s="181">
        <v>3325.8246736526489</v>
      </c>
      <c r="J60" s="181">
        <v>2549.7981376647949</v>
      </c>
      <c r="K60" s="181">
        <v>2549.7981376647949</v>
      </c>
      <c r="L60" s="51">
        <v>2695.3061499999999</v>
      </c>
      <c r="M60" s="51"/>
    </row>
    <row r="61" spans="3:13" ht="14.5" customHeight="1" x14ac:dyDescent="0.35">
      <c r="C61" s="167" t="s">
        <v>382</v>
      </c>
      <c r="D61" s="166" t="s">
        <v>177</v>
      </c>
      <c r="E61" s="184">
        <v>3076</v>
      </c>
      <c r="F61" s="185">
        <v>3341</v>
      </c>
      <c r="G61" s="185">
        <v>2847</v>
      </c>
      <c r="H61" s="181">
        <v>2390.4153470993042</v>
      </c>
      <c r="I61" s="181">
        <v>2353.24192237854</v>
      </c>
      <c r="J61" s="181">
        <v>2159.4418792724609</v>
      </c>
      <c r="K61" s="181">
        <v>2159.4418792724609</v>
      </c>
      <c r="L61" s="51">
        <v>2164.4241699999998</v>
      </c>
      <c r="M61" s="51"/>
    </row>
    <row r="62" spans="3:13" ht="14.5" customHeight="1" x14ac:dyDescent="0.35">
      <c r="C62" s="167" t="s">
        <v>382</v>
      </c>
      <c r="D62" s="166" t="s">
        <v>390</v>
      </c>
      <c r="E62" s="184">
        <v>4547</v>
      </c>
      <c r="F62" s="185">
        <v>4542</v>
      </c>
      <c r="G62" s="185">
        <v>4307</v>
      </c>
      <c r="H62" s="181">
        <v>3361.9621257781982</v>
      </c>
      <c r="I62" s="181">
        <v>3103.6589603424072</v>
      </c>
      <c r="J62" s="181">
        <v>3220.5683813095088</v>
      </c>
      <c r="K62" s="181">
        <v>3220.5683813095088</v>
      </c>
      <c r="L62" s="51">
        <v>2857.62995</v>
      </c>
      <c r="M62" s="51"/>
    </row>
    <row r="63" spans="3:13" ht="14.5" customHeight="1" x14ac:dyDescent="0.35">
      <c r="C63" s="167" t="s">
        <v>382</v>
      </c>
      <c r="D63" s="166" t="s">
        <v>148</v>
      </c>
      <c r="E63" s="184">
        <v>43305</v>
      </c>
      <c r="F63" s="185">
        <v>43589</v>
      </c>
      <c r="G63" s="185">
        <v>38603</v>
      </c>
      <c r="H63" s="181">
        <v>33868.521157264709</v>
      </c>
      <c r="I63" s="181">
        <v>32177.00481796265</v>
      </c>
      <c r="J63" s="181">
        <v>30387.197865962979</v>
      </c>
      <c r="K63" s="181">
        <v>30387.197865962979</v>
      </c>
      <c r="L63" s="51">
        <v>28869.611919999999</v>
      </c>
      <c r="M63" s="51"/>
    </row>
    <row r="64" spans="3:13" ht="14.5" customHeight="1" x14ac:dyDescent="0.35">
      <c r="C64" s="167" t="s">
        <v>382</v>
      </c>
      <c r="D64" s="166" t="s">
        <v>157</v>
      </c>
      <c r="E64" s="184">
        <v>1102</v>
      </c>
      <c r="F64" s="185">
        <v>1555</v>
      </c>
      <c r="G64" s="185">
        <v>1625</v>
      </c>
      <c r="H64" s="181">
        <v>1420</v>
      </c>
      <c r="I64" s="181">
        <v>5114</v>
      </c>
      <c r="J64" s="181">
        <v>1276</v>
      </c>
      <c r="K64" s="181">
        <v>1276</v>
      </c>
      <c r="L64" s="51">
        <v>3686</v>
      </c>
      <c r="M64" s="51"/>
    </row>
    <row r="65" spans="3:11" ht="14.5" customHeight="1" x14ac:dyDescent="0.35">
      <c r="C65" s="2"/>
      <c r="E65" s="29"/>
      <c r="F65" s="29"/>
      <c r="G65" s="29"/>
      <c r="H65" s="29"/>
      <c r="I65" s="29"/>
      <c r="J65" s="29"/>
      <c r="K65" s="29"/>
    </row>
    <row r="67" spans="3:11" x14ac:dyDescent="0.35">
      <c r="C67" s="132" t="s">
        <v>383</v>
      </c>
    </row>
    <row r="68" spans="3:11" x14ac:dyDescent="0.35">
      <c r="C68" s="131" t="s">
        <v>236</v>
      </c>
    </row>
    <row r="69" spans="3:11" x14ac:dyDescent="0.35">
      <c r="C69" s="131"/>
    </row>
    <row r="70" spans="3:11" x14ac:dyDescent="0.35">
      <c r="C70" s="108" t="s">
        <v>158</v>
      </c>
    </row>
    <row r="71" spans="3:11" x14ac:dyDescent="0.35">
      <c r="C71" s="167" t="s">
        <v>159</v>
      </c>
    </row>
    <row r="72" spans="3:11" x14ac:dyDescent="0.35">
      <c r="C72" s="261" t="s">
        <v>384</v>
      </c>
    </row>
    <row r="73" spans="3:11" x14ac:dyDescent="0.35">
      <c r="C73" s="261" t="s">
        <v>385</v>
      </c>
    </row>
    <row r="74" spans="3:11" x14ac:dyDescent="0.35">
      <c r="C74" s="261" t="s">
        <v>391</v>
      </c>
    </row>
    <row r="75" spans="3:11" x14ac:dyDescent="0.35">
      <c r="C75" s="167" t="s">
        <v>387</v>
      </c>
    </row>
    <row r="76" spans="3:11" x14ac:dyDescent="0.35">
      <c r="C76" s="332" t="s">
        <v>388</v>
      </c>
    </row>
  </sheetData>
  <mergeCells count="1">
    <mergeCell ref="E4:K4"/>
  </mergeCells>
  <hyperlinks>
    <hyperlink ref="A1" location="Contents!A1" display="Contents"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4"/>
  <dimension ref="A1:V30"/>
  <sheetViews>
    <sheetView showGridLines="0" workbookViewId="0"/>
  </sheetViews>
  <sheetFormatPr defaultColWidth="10.81640625" defaultRowHeight="14.5" x14ac:dyDescent="0.35"/>
  <cols>
    <col min="3" max="3" width="32.453125" customWidth="1"/>
    <col min="4" max="4" width="12.81640625" customWidth="1"/>
    <col min="5" max="5" width="15.1796875" customWidth="1"/>
    <col min="6" max="18" width="12.81640625" customWidth="1"/>
    <col min="19" max="19" width="13.453125" customWidth="1"/>
    <col min="20" max="20" width="14.54296875" customWidth="1"/>
    <col min="21" max="21" width="14.1796875" customWidth="1"/>
    <col min="22" max="22" width="14.54296875" customWidth="1"/>
    <col min="23" max="35" width="14.1796875" customWidth="1"/>
  </cols>
  <sheetData>
    <row r="1" spans="1:22" x14ac:dyDescent="0.35">
      <c r="A1" s="49" t="s">
        <v>146</v>
      </c>
    </row>
    <row r="2" spans="1:22" x14ac:dyDescent="0.35">
      <c r="B2" s="10" t="s">
        <v>392</v>
      </c>
    </row>
    <row r="3" spans="1:22" x14ac:dyDescent="0.35">
      <c r="B3" s="8" t="s">
        <v>148</v>
      </c>
      <c r="S3" s="29"/>
    </row>
    <row r="4" spans="1:22" ht="24.75" customHeight="1" x14ac:dyDescent="0.35">
      <c r="C4" s="70"/>
      <c r="D4" s="417" t="s">
        <v>393</v>
      </c>
      <c r="E4" s="422"/>
      <c r="F4" s="422"/>
      <c r="G4" s="422"/>
      <c r="H4" s="422"/>
      <c r="I4" s="422"/>
      <c r="J4" s="422"/>
      <c r="K4" s="423"/>
      <c r="L4" s="417" t="s">
        <v>157</v>
      </c>
      <c r="M4" s="422"/>
      <c r="N4" s="422"/>
      <c r="O4" s="422"/>
      <c r="P4" s="422"/>
      <c r="Q4" s="422"/>
      <c r="R4" s="423"/>
      <c r="S4" s="417" t="s">
        <v>284</v>
      </c>
      <c r="T4" s="422" t="s">
        <v>285</v>
      </c>
      <c r="U4" s="422" t="s">
        <v>286</v>
      </c>
      <c r="V4" s="70"/>
    </row>
    <row r="5" spans="1:22" ht="24.75" customHeight="1" x14ac:dyDescent="0.35">
      <c r="C5" s="62"/>
      <c r="D5" s="126">
        <v>2018</v>
      </c>
      <c r="E5" s="127">
        <v>2019</v>
      </c>
      <c r="F5" s="127">
        <v>2021</v>
      </c>
      <c r="G5" s="127">
        <v>2022</v>
      </c>
      <c r="H5" s="127">
        <v>2023</v>
      </c>
      <c r="I5" s="66" t="s">
        <v>149</v>
      </c>
      <c r="J5" s="66" t="s">
        <v>150</v>
      </c>
      <c r="K5" s="127">
        <v>2025</v>
      </c>
      <c r="L5" s="126">
        <v>2018</v>
      </c>
      <c r="M5" s="127">
        <v>2019</v>
      </c>
      <c r="N5" s="127">
        <v>2021</v>
      </c>
      <c r="O5" s="127">
        <v>2022</v>
      </c>
      <c r="P5" s="127">
        <v>2023</v>
      </c>
      <c r="Q5" s="127">
        <v>2024</v>
      </c>
      <c r="R5" s="127">
        <v>2025</v>
      </c>
      <c r="S5" s="418"/>
      <c r="T5" s="422"/>
      <c r="U5" s="435"/>
      <c r="V5" s="70"/>
    </row>
    <row r="6" spans="1:22" ht="14.5" customHeight="1" x14ac:dyDescent="0.35">
      <c r="C6" s="8" t="s">
        <v>192</v>
      </c>
      <c r="D6" s="33">
        <v>5</v>
      </c>
      <c r="E6" s="134">
        <v>5</v>
      </c>
      <c r="F6" s="134">
        <v>5</v>
      </c>
      <c r="G6" s="113">
        <v>4.964052094714182</v>
      </c>
      <c r="H6" s="113">
        <v>5.2541632652282706</v>
      </c>
      <c r="I6" s="113">
        <v>5.7027382850646973</v>
      </c>
      <c r="J6" s="280">
        <v>5.7027382850646973</v>
      </c>
      <c r="K6" s="280">
        <v>5.5239437567257896</v>
      </c>
      <c r="L6" s="295">
        <v>748</v>
      </c>
      <c r="M6" s="292">
        <v>2037</v>
      </c>
      <c r="N6" s="292">
        <v>2338</v>
      </c>
      <c r="O6" s="276">
        <v>2250</v>
      </c>
      <c r="P6" s="276">
        <v>1885</v>
      </c>
      <c r="Q6" s="276">
        <v>1577</v>
      </c>
      <c r="R6" s="276">
        <v>1403</v>
      </c>
      <c r="S6" s="304">
        <v>2.1000000000000001E-2</v>
      </c>
      <c r="T6" s="110">
        <v>1E-3</v>
      </c>
      <c r="U6" s="111">
        <v>0.19800000000000001</v>
      </c>
      <c r="V6" s="85"/>
    </row>
    <row r="7" spans="1:22" ht="14.5" customHeight="1" x14ac:dyDescent="0.35">
      <c r="C7" s="8" t="s">
        <v>232</v>
      </c>
      <c r="D7" s="97">
        <v>18</v>
      </c>
      <c r="E7" s="37">
        <v>19</v>
      </c>
      <c r="F7" s="37">
        <v>18</v>
      </c>
      <c r="G7" s="117">
        <v>17.469096263795993</v>
      </c>
      <c r="H7" s="117">
        <v>18.473163604736332</v>
      </c>
      <c r="I7" s="117">
        <v>17.945005416870121</v>
      </c>
      <c r="J7" s="282">
        <v>17.945005416870117</v>
      </c>
      <c r="K7" s="282">
        <v>19.027234651325401</v>
      </c>
      <c r="L7" s="296">
        <v>238</v>
      </c>
      <c r="M7" s="237">
        <v>213</v>
      </c>
      <c r="N7" s="237">
        <v>225</v>
      </c>
      <c r="O7" s="51">
        <v>173</v>
      </c>
      <c r="P7" s="51">
        <v>138</v>
      </c>
      <c r="Q7" s="51">
        <v>92</v>
      </c>
      <c r="R7" s="51">
        <v>91</v>
      </c>
      <c r="S7" s="109">
        <v>0.34899999999999998</v>
      </c>
      <c r="T7" s="111">
        <v>0.69800000000000006</v>
      </c>
      <c r="U7" s="111">
        <v>0.49</v>
      </c>
      <c r="V7" s="85"/>
    </row>
    <row r="8" spans="1:22" ht="14.5" customHeight="1" x14ac:dyDescent="0.35">
      <c r="C8" s="8" t="s">
        <v>151</v>
      </c>
      <c r="D8" s="97">
        <v>6</v>
      </c>
      <c r="E8" s="37">
        <v>6</v>
      </c>
      <c r="F8" s="37">
        <v>6</v>
      </c>
      <c r="G8" s="117">
        <v>5.4640387063765967</v>
      </c>
      <c r="H8" s="117">
        <v>5.7681241035461426</v>
      </c>
      <c r="I8" s="117">
        <v>6.1764254570007324</v>
      </c>
      <c r="J8" s="282">
        <v>6.1764254570007324</v>
      </c>
      <c r="K8" s="282">
        <v>6.03828495174377</v>
      </c>
      <c r="L8" s="296">
        <v>986</v>
      </c>
      <c r="M8" s="237">
        <v>2250</v>
      </c>
      <c r="N8" s="237">
        <v>2563</v>
      </c>
      <c r="O8" s="51">
        <v>2423</v>
      </c>
      <c r="P8" s="51">
        <v>2023</v>
      </c>
      <c r="Q8" s="51">
        <v>1669</v>
      </c>
      <c r="R8" s="51">
        <v>1494</v>
      </c>
      <c r="S8" s="109">
        <v>0.03</v>
      </c>
      <c r="T8" s="111">
        <v>1.0999999999999999E-2</v>
      </c>
      <c r="U8" s="111">
        <v>0.4</v>
      </c>
      <c r="V8" s="85"/>
    </row>
    <row r="9" spans="1:22" ht="14.5" customHeight="1" x14ac:dyDescent="0.35">
      <c r="C9" s="8" t="s">
        <v>201</v>
      </c>
      <c r="D9" s="97">
        <v>12</v>
      </c>
      <c r="E9" s="37">
        <v>13</v>
      </c>
      <c r="F9" s="37">
        <v>12</v>
      </c>
      <c r="G9" s="117">
        <v>12.831983829431667</v>
      </c>
      <c r="H9" s="117">
        <v>13.71859073638916</v>
      </c>
      <c r="I9" s="117">
        <v>14.66925525665283</v>
      </c>
      <c r="J9" s="282">
        <v>14.040013313293457</v>
      </c>
      <c r="K9" s="282">
        <v>13.977856338641701</v>
      </c>
      <c r="L9" s="296">
        <v>3045</v>
      </c>
      <c r="M9" s="237">
        <v>3569</v>
      </c>
      <c r="N9" s="237">
        <v>3668</v>
      </c>
      <c r="O9" s="51">
        <v>3666</v>
      </c>
      <c r="P9" s="51">
        <v>3359</v>
      </c>
      <c r="Q9" s="51">
        <v>3278</v>
      </c>
      <c r="R9" s="51">
        <v>2448</v>
      </c>
      <c r="S9" s="109">
        <v>0</v>
      </c>
      <c r="T9" s="111">
        <v>0</v>
      </c>
      <c r="U9" s="111">
        <v>0.79200000000000004</v>
      </c>
      <c r="V9" s="85"/>
    </row>
    <row r="10" spans="1:22" ht="14.5" customHeight="1" x14ac:dyDescent="0.35">
      <c r="C10" s="8" t="s">
        <v>205</v>
      </c>
      <c r="D10" s="97">
        <v>9</v>
      </c>
      <c r="E10" s="37">
        <v>9</v>
      </c>
      <c r="F10" s="37">
        <v>9</v>
      </c>
      <c r="G10" s="117">
        <v>8.5556649213007976</v>
      </c>
      <c r="H10" s="117">
        <v>8.7334079742431641</v>
      </c>
      <c r="I10" s="117">
        <v>9.2017822265625</v>
      </c>
      <c r="J10" s="282">
        <v>8.7627420425415039</v>
      </c>
      <c r="K10" s="282">
        <v>9.3347051741614102</v>
      </c>
      <c r="L10" s="296">
        <v>2009</v>
      </c>
      <c r="M10" s="237">
        <v>2308</v>
      </c>
      <c r="N10" s="237">
        <v>2094</v>
      </c>
      <c r="O10" s="51">
        <v>1878</v>
      </c>
      <c r="P10" s="51">
        <v>1511</v>
      </c>
      <c r="Q10" s="51">
        <v>1419</v>
      </c>
      <c r="R10" s="51">
        <v>1210</v>
      </c>
      <c r="S10" s="109">
        <v>0.375</v>
      </c>
      <c r="T10" s="111">
        <v>3.3000000000000002E-2</v>
      </c>
      <c r="U10" s="111">
        <v>4.1000000000000002E-2</v>
      </c>
      <c r="V10" s="85"/>
    </row>
    <row r="11" spans="1:22" ht="14.5" customHeight="1" x14ac:dyDescent="0.35">
      <c r="C11" s="8" t="s">
        <v>154</v>
      </c>
      <c r="D11" s="97">
        <v>11</v>
      </c>
      <c r="E11" s="37">
        <v>11</v>
      </c>
      <c r="F11" s="37">
        <v>11</v>
      </c>
      <c r="G11" s="117">
        <v>11.492507938417576</v>
      </c>
      <c r="H11" s="117">
        <v>12.25016498565674</v>
      </c>
      <c r="I11" s="117">
        <v>13.09325695037842</v>
      </c>
      <c r="J11" s="282">
        <v>12.375206947326699</v>
      </c>
      <c r="K11" s="282">
        <v>12.42547396782</v>
      </c>
      <c r="L11" s="296">
        <v>5218</v>
      </c>
      <c r="M11" s="237">
        <v>6082</v>
      </c>
      <c r="N11" s="237">
        <v>5943</v>
      </c>
      <c r="O11" s="51">
        <v>5854</v>
      </c>
      <c r="P11" s="51">
        <v>5128</v>
      </c>
      <c r="Q11" s="51">
        <v>4945</v>
      </c>
      <c r="R11" s="51">
        <v>3860</v>
      </c>
      <c r="S11" s="109">
        <v>0</v>
      </c>
      <c r="T11" s="111">
        <v>0</v>
      </c>
      <c r="U11" s="111">
        <v>0.80900000000000005</v>
      </c>
      <c r="V11" s="85"/>
    </row>
    <row r="12" spans="1:22" ht="14.5" customHeight="1" x14ac:dyDescent="0.35">
      <c r="C12" s="2"/>
      <c r="D12" s="8"/>
      <c r="E12" s="8"/>
      <c r="F12" s="8"/>
      <c r="G12" s="8"/>
      <c r="H12" s="8"/>
      <c r="I12" s="8"/>
      <c r="J12" s="8"/>
      <c r="K12" s="8"/>
      <c r="L12" s="8"/>
      <c r="M12" s="8"/>
      <c r="N12" s="8"/>
      <c r="O12" s="8"/>
      <c r="P12" s="8"/>
      <c r="Q12" s="8"/>
      <c r="R12" s="8"/>
      <c r="S12" s="8"/>
    </row>
    <row r="13" spans="1:22" x14ac:dyDescent="0.35">
      <c r="D13" s="8"/>
      <c r="E13" s="8"/>
      <c r="F13" s="8"/>
      <c r="G13" s="8"/>
      <c r="H13" s="8"/>
      <c r="I13" s="8"/>
      <c r="J13" s="8"/>
      <c r="K13" s="8"/>
      <c r="L13" s="8"/>
      <c r="M13" s="8"/>
      <c r="N13" s="8"/>
      <c r="O13" s="8"/>
      <c r="P13" s="8"/>
      <c r="Q13" s="8"/>
      <c r="R13" s="8"/>
      <c r="S13" s="8"/>
    </row>
    <row r="14" spans="1:22" x14ac:dyDescent="0.35">
      <c r="C14" s="107" t="s">
        <v>383</v>
      </c>
    </row>
    <row r="15" spans="1:22" x14ac:dyDescent="0.35">
      <c r="C15" s="8" t="s">
        <v>236</v>
      </c>
    </row>
    <row r="16" spans="1:22" x14ac:dyDescent="0.35">
      <c r="C16" s="8"/>
    </row>
    <row r="17" spans="3:4" x14ac:dyDescent="0.35">
      <c r="C17" s="108" t="s">
        <v>158</v>
      </c>
    </row>
    <row r="18" spans="3:4" x14ac:dyDescent="0.35">
      <c r="C18" s="167" t="s">
        <v>159</v>
      </c>
    </row>
    <row r="19" spans="3:4" x14ac:dyDescent="0.35">
      <c r="C19" s="261" t="s">
        <v>384</v>
      </c>
    </row>
    <row r="20" spans="3:4" x14ac:dyDescent="0.35">
      <c r="C20" s="261" t="s">
        <v>385</v>
      </c>
    </row>
    <row r="21" spans="3:4" x14ac:dyDescent="0.35">
      <c r="C21" s="261" t="s">
        <v>394</v>
      </c>
    </row>
    <row r="22" spans="3:4" x14ac:dyDescent="0.35">
      <c r="C22" s="332" t="s">
        <v>162</v>
      </c>
    </row>
    <row r="23" spans="3:4" x14ac:dyDescent="0.35">
      <c r="C23" s="331" t="s">
        <v>324</v>
      </c>
    </row>
    <row r="30" spans="3:4" x14ac:dyDescent="0.35">
      <c r="C30" s="8"/>
      <c r="D30" s="8"/>
    </row>
  </sheetData>
  <mergeCells count="5">
    <mergeCell ref="D4:K4"/>
    <mergeCell ref="L4:R4"/>
    <mergeCell ref="S4:S5"/>
    <mergeCell ref="T4:T5"/>
    <mergeCell ref="U4:U5"/>
  </mergeCells>
  <conditionalFormatting sqref="S6:V11">
    <cfRule type="cellIs" dxfId="32" priority="1" operator="between">
      <formula>0</formula>
      <formula>0.05</formula>
    </cfRule>
  </conditionalFormatting>
  <hyperlinks>
    <hyperlink ref="A1" location="Contents!A1" display="Contents"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5"/>
  <dimension ref="A1:W24"/>
  <sheetViews>
    <sheetView showGridLines="0" workbookViewId="0"/>
  </sheetViews>
  <sheetFormatPr defaultColWidth="10.81640625" defaultRowHeight="14.5" x14ac:dyDescent="0.35"/>
  <cols>
    <col min="3" max="3" width="32.453125" customWidth="1"/>
    <col min="4" max="20" width="13" customWidth="1"/>
    <col min="21" max="22" width="15.1796875" customWidth="1"/>
    <col min="23" max="23" width="14.1796875" customWidth="1"/>
  </cols>
  <sheetData>
    <row r="1" spans="1:23" x14ac:dyDescent="0.35">
      <c r="A1" s="49" t="s">
        <v>146</v>
      </c>
    </row>
    <row r="2" spans="1:23" x14ac:dyDescent="0.35">
      <c r="B2" s="10" t="s">
        <v>395</v>
      </c>
    </row>
    <row r="3" spans="1:23" x14ac:dyDescent="0.35">
      <c r="B3" s="8" t="s">
        <v>148</v>
      </c>
      <c r="U3" s="29"/>
      <c r="V3" s="29"/>
    </row>
    <row r="4" spans="1:23" ht="30" customHeight="1" x14ac:dyDescent="0.35">
      <c r="D4" s="417" t="s">
        <v>168</v>
      </c>
      <c r="E4" s="422"/>
      <c r="F4" s="422"/>
      <c r="G4" s="422"/>
      <c r="H4" s="422"/>
      <c r="I4" s="423"/>
      <c r="J4" s="417" t="s">
        <v>396</v>
      </c>
      <c r="K4" s="422"/>
      <c r="L4" s="422"/>
      <c r="M4" s="422"/>
      <c r="N4" s="422"/>
      <c r="O4" s="423"/>
      <c r="P4" s="417" t="s">
        <v>157</v>
      </c>
      <c r="Q4" s="422"/>
      <c r="R4" s="422"/>
      <c r="S4" s="422"/>
      <c r="T4" s="423"/>
      <c r="U4" s="417" t="s">
        <v>284</v>
      </c>
      <c r="V4" s="422" t="s">
        <v>285</v>
      </c>
      <c r="W4" s="130"/>
    </row>
    <row r="5" spans="1:23" ht="28" customHeight="1" x14ac:dyDescent="0.35">
      <c r="C5" s="62"/>
      <c r="D5" s="97">
        <v>2021</v>
      </c>
      <c r="E5" s="37">
        <v>2022</v>
      </c>
      <c r="F5" s="37">
        <v>2023</v>
      </c>
      <c r="G5" s="66" t="s">
        <v>149</v>
      </c>
      <c r="H5" s="66" t="s">
        <v>150</v>
      </c>
      <c r="I5" s="37">
        <v>2025</v>
      </c>
      <c r="J5" s="97">
        <v>2021</v>
      </c>
      <c r="K5" s="37">
        <v>2022</v>
      </c>
      <c r="L5" s="37">
        <v>2023</v>
      </c>
      <c r="M5" s="66" t="s">
        <v>149</v>
      </c>
      <c r="N5" s="66" t="s">
        <v>150</v>
      </c>
      <c r="O5" s="37">
        <v>2025</v>
      </c>
      <c r="P5" s="97">
        <v>2021</v>
      </c>
      <c r="Q5" s="37">
        <v>2022</v>
      </c>
      <c r="R5" s="37">
        <v>2023</v>
      </c>
      <c r="S5" s="37">
        <v>2024</v>
      </c>
      <c r="T5" s="37">
        <v>2025</v>
      </c>
      <c r="U5" s="418"/>
      <c r="V5" s="435"/>
      <c r="W5" s="8"/>
    </row>
    <row r="6" spans="1:23" ht="14.5" customHeight="1" x14ac:dyDescent="0.35">
      <c r="C6" s="8" t="s">
        <v>192</v>
      </c>
      <c r="D6" s="136">
        <v>0.28999999999999998</v>
      </c>
      <c r="E6" s="135">
        <v>0.32349362969398499</v>
      </c>
      <c r="F6" s="135">
        <v>0.31296589970588679</v>
      </c>
      <c r="G6" s="135">
        <v>0.330961674451828</v>
      </c>
      <c r="H6" s="123">
        <v>0.330961674451828</v>
      </c>
      <c r="I6" s="123">
        <v>0.212942954136837</v>
      </c>
      <c r="J6" s="295">
        <v>3909</v>
      </c>
      <c r="K6" s="276">
        <v>4619.0600409507751</v>
      </c>
      <c r="L6" s="276">
        <v>4642.9770736694336</v>
      </c>
      <c r="M6" s="276">
        <v>4901.618983745575</v>
      </c>
      <c r="N6" s="276">
        <v>4901.618983745575</v>
      </c>
      <c r="O6" s="276">
        <v>2976.26809</v>
      </c>
      <c r="P6" s="295">
        <v>2317</v>
      </c>
      <c r="Q6" s="276">
        <v>2240</v>
      </c>
      <c r="R6" s="276">
        <v>1874</v>
      </c>
      <c r="S6" s="276">
        <v>1568</v>
      </c>
      <c r="T6" s="276">
        <v>1401</v>
      </c>
      <c r="U6" s="304">
        <v>0.48399999999999999</v>
      </c>
      <c r="V6" s="111">
        <v>0.27600000000000002</v>
      </c>
      <c r="W6" s="137"/>
    </row>
    <row r="7" spans="1:23" ht="14.5" customHeight="1" x14ac:dyDescent="0.35">
      <c r="C7" s="8" t="s">
        <v>232</v>
      </c>
      <c r="D7" s="138">
        <v>0.69</v>
      </c>
      <c r="E7" s="90">
        <v>0.69460749626159668</v>
      </c>
      <c r="F7" s="90">
        <v>0.72696095705032349</v>
      </c>
      <c r="G7" s="90">
        <v>0.66774320602416992</v>
      </c>
      <c r="H7" s="64">
        <v>0.66774320602416992</v>
      </c>
      <c r="I7" s="64">
        <v>0.43163194846757003</v>
      </c>
      <c r="J7" s="296">
        <v>830</v>
      </c>
      <c r="K7" s="51">
        <v>857.06802320480347</v>
      </c>
      <c r="L7" s="51">
        <v>792.59368371963501</v>
      </c>
      <c r="M7" s="51">
        <v>840.99835801124573</v>
      </c>
      <c r="N7" s="51">
        <v>840.99835801124573</v>
      </c>
      <c r="O7" s="51">
        <v>600.66786000000002</v>
      </c>
      <c r="P7" s="296">
        <v>222</v>
      </c>
      <c r="Q7" s="51">
        <v>172</v>
      </c>
      <c r="R7" s="51">
        <v>138</v>
      </c>
      <c r="S7" s="51">
        <v>92</v>
      </c>
      <c r="T7" s="51">
        <v>91</v>
      </c>
      <c r="U7" s="109">
        <v>0.53700000000000003</v>
      </c>
      <c r="V7" s="111">
        <v>0.35699999999999998</v>
      </c>
      <c r="W7" s="8"/>
    </row>
    <row r="8" spans="1:23" ht="14.5" customHeight="1" x14ac:dyDescent="0.35">
      <c r="C8" s="8" t="s">
        <v>151</v>
      </c>
      <c r="D8" s="138">
        <v>0.31</v>
      </c>
      <c r="E8" s="90">
        <v>0.33830592036247253</v>
      </c>
      <c r="F8" s="90">
        <v>0.32915911078453058</v>
      </c>
      <c r="G8" s="90">
        <v>0.34405860304832458</v>
      </c>
      <c r="H8" s="64">
        <v>0.34405860304832458</v>
      </c>
      <c r="I8" s="64">
        <v>0.22128518966847999</v>
      </c>
      <c r="J8" s="296">
        <v>4740</v>
      </c>
      <c r="K8" s="51">
        <v>5476.1280641555786</v>
      </c>
      <c r="L8" s="51">
        <v>5435.5707573890686</v>
      </c>
      <c r="M8" s="51">
        <v>5742.6173417568207</v>
      </c>
      <c r="N8" s="51">
        <v>5742.6173417568207</v>
      </c>
      <c r="O8" s="51">
        <v>3576.93595</v>
      </c>
      <c r="P8" s="296">
        <v>2539</v>
      </c>
      <c r="Q8" s="51">
        <v>2412</v>
      </c>
      <c r="R8" s="51">
        <v>2012</v>
      </c>
      <c r="S8" s="51">
        <v>1660</v>
      </c>
      <c r="T8" s="51">
        <v>1492</v>
      </c>
      <c r="U8" s="109">
        <v>0.53400000000000003</v>
      </c>
      <c r="V8" s="111">
        <v>0.35799999999999998</v>
      </c>
      <c r="W8" s="8"/>
    </row>
    <row r="9" spans="1:23" ht="14.5" customHeight="1" x14ac:dyDescent="0.35">
      <c r="C9" s="9" t="s">
        <v>201</v>
      </c>
      <c r="D9" s="378">
        <v>0.26</v>
      </c>
      <c r="E9" s="64">
        <v>0.28039729595184326</v>
      </c>
      <c r="F9" s="64">
        <v>0.27993157505989069</v>
      </c>
      <c r="G9" s="64">
        <v>0.27448725700378418</v>
      </c>
      <c r="H9" s="64">
        <v>0.27102348208427429</v>
      </c>
      <c r="I9" s="64">
        <v>0.243185711476953</v>
      </c>
      <c r="J9" s="379" t="s">
        <v>202</v>
      </c>
      <c r="K9" s="380" t="s">
        <v>202</v>
      </c>
      <c r="L9" s="380" t="s">
        <v>202</v>
      </c>
      <c r="M9" s="380" t="s">
        <v>202</v>
      </c>
      <c r="N9" s="380" t="s">
        <v>202</v>
      </c>
      <c r="O9" s="380" t="s">
        <v>202</v>
      </c>
      <c r="P9" s="296">
        <v>3649</v>
      </c>
      <c r="Q9" s="51">
        <v>3655</v>
      </c>
      <c r="R9" s="51">
        <v>3344</v>
      </c>
      <c r="S9" s="51">
        <v>3269</v>
      </c>
      <c r="T9" s="51">
        <v>2440</v>
      </c>
      <c r="U9" s="109">
        <v>0.96599999999999997</v>
      </c>
      <c r="V9" s="111">
        <v>0.625</v>
      </c>
      <c r="W9" s="8"/>
    </row>
    <row r="10" spans="1:23" ht="14.5" customHeight="1" x14ac:dyDescent="0.35">
      <c r="C10" s="9" t="s">
        <v>205</v>
      </c>
      <c r="D10" s="378">
        <v>0.28999999999999998</v>
      </c>
      <c r="E10" s="64">
        <v>0.33298271894454956</v>
      </c>
      <c r="F10" s="64">
        <v>0.32404693961143488</v>
      </c>
      <c r="G10" s="64">
        <v>0.31674334406852722</v>
      </c>
      <c r="H10" s="64">
        <v>0.31348228454589844</v>
      </c>
      <c r="I10" s="64">
        <v>0.24265243500553599</v>
      </c>
      <c r="J10" s="379" t="s">
        <v>202</v>
      </c>
      <c r="K10" s="380" t="s">
        <v>202</v>
      </c>
      <c r="L10" s="380" t="s">
        <v>202</v>
      </c>
      <c r="M10" s="380" t="s">
        <v>202</v>
      </c>
      <c r="N10" s="380" t="s">
        <v>202</v>
      </c>
      <c r="O10" s="380" t="s">
        <v>202</v>
      </c>
      <c r="P10" s="296">
        <v>2091</v>
      </c>
      <c r="Q10" s="51">
        <v>1870</v>
      </c>
      <c r="R10" s="51">
        <v>1509</v>
      </c>
      <c r="S10" s="51">
        <v>1417</v>
      </c>
      <c r="T10" s="51">
        <v>1210</v>
      </c>
      <c r="U10" s="109">
        <v>0.58499999999999996</v>
      </c>
      <c r="V10" s="111">
        <v>0.67500000000000004</v>
      </c>
      <c r="W10" s="8"/>
    </row>
    <row r="11" spans="1:23" ht="14.5" customHeight="1" x14ac:dyDescent="0.35">
      <c r="C11" s="8" t="s">
        <v>154</v>
      </c>
      <c r="D11" s="138">
        <v>0.27</v>
      </c>
      <c r="E11" s="90">
        <v>0.30147945880889893</v>
      </c>
      <c r="F11" s="90">
        <v>0.29786369204521179</v>
      </c>
      <c r="G11" s="90">
        <v>0.28965911269187927</v>
      </c>
      <c r="H11" s="64">
        <v>0.28712591528892517</v>
      </c>
      <c r="I11" s="64">
        <v>0.24528352789028901</v>
      </c>
      <c r="J11" s="296">
        <v>18897</v>
      </c>
      <c r="K11" s="51">
        <v>20661.3592004776</v>
      </c>
      <c r="L11" s="51">
        <v>20758.98889374733</v>
      </c>
      <c r="M11" s="51">
        <v>20673.109083175659</v>
      </c>
      <c r="N11" s="51">
        <v>19852.304727554321</v>
      </c>
      <c r="O11" s="51">
        <v>16641.441610000002</v>
      </c>
      <c r="P11" s="296">
        <v>5920</v>
      </c>
      <c r="Q11" s="51">
        <v>5835</v>
      </c>
      <c r="R11" s="51">
        <v>5110</v>
      </c>
      <c r="S11" s="51">
        <v>4934</v>
      </c>
      <c r="T11" s="51">
        <v>3852</v>
      </c>
      <c r="U11" s="109">
        <v>0.68400000000000005</v>
      </c>
      <c r="V11" s="111">
        <v>0.372</v>
      </c>
      <c r="W11" s="8"/>
    </row>
    <row r="12" spans="1:23" x14ac:dyDescent="0.35">
      <c r="D12" s="37"/>
      <c r="E12" s="37"/>
      <c r="F12" s="37"/>
      <c r="G12" s="37"/>
      <c r="H12" s="37"/>
      <c r="I12" s="37"/>
      <c r="J12" s="37"/>
      <c r="K12" s="37"/>
      <c r="L12" s="37"/>
      <c r="M12" s="37"/>
      <c r="N12" s="37"/>
      <c r="O12" s="37"/>
      <c r="P12" s="37"/>
      <c r="Q12" s="37"/>
      <c r="R12" s="37"/>
      <c r="S12" s="37"/>
      <c r="T12" s="37"/>
      <c r="U12" s="37"/>
      <c r="V12" s="37"/>
      <c r="W12" s="29"/>
    </row>
    <row r="13" spans="1:23" x14ac:dyDescent="0.35">
      <c r="D13" s="37"/>
      <c r="E13" s="37"/>
      <c r="F13" s="37"/>
      <c r="G13" s="37"/>
      <c r="H13" s="37"/>
      <c r="I13" s="37"/>
      <c r="J13" s="37"/>
      <c r="K13" s="37"/>
      <c r="L13" s="37"/>
      <c r="M13" s="37"/>
      <c r="N13" s="37"/>
      <c r="P13" s="37"/>
      <c r="Q13" s="37"/>
      <c r="R13" s="37"/>
      <c r="S13" s="37"/>
      <c r="T13" s="37"/>
      <c r="U13" s="37"/>
      <c r="V13" s="37"/>
      <c r="W13" s="29"/>
    </row>
    <row r="14" spans="1:23" x14ac:dyDescent="0.35">
      <c r="C14" s="8" t="s">
        <v>397</v>
      </c>
    </row>
    <row r="15" spans="1:23" x14ac:dyDescent="0.35">
      <c r="C15" s="8" t="s">
        <v>398</v>
      </c>
    </row>
    <row r="16" spans="1:23" x14ac:dyDescent="0.35">
      <c r="C16" s="8" t="s">
        <v>399</v>
      </c>
    </row>
    <row r="17" spans="3:3" x14ac:dyDescent="0.35">
      <c r="C17" s="8"/>
    </row>
    <row r="18" spans="3:3" x14ac:dyDescent="0.35">
      <c r="C18" s="396" t="s">
        <v>158</v>
      </c>
    </row>
    <row r="19" spans="3:3" x14ac:dyDescent="0.35">
      <c r="C19" s="167" t="s">
        <v>159</v>
      </c>
    </row>
    <row r="20" spans="3:3" x14ac:dyDescent="0.35">
      <c r="C20" s="261" t="s">
        <v>400</v>
      </c>
    </row>
    <row r="21" spans="3:3" x14ac:dyDescent="0.35">
      <c r="C21" s="205" t="s">
        <v>401</v>
      </c>
    </row>
    <row r="22" spans="3:3" x14ac:dyDescent="0.35">
      <c r="C22" s="205" t="s">
        <v>402</v>
      </c>
    </row>
    <row r="23" spans="3:3" x14ac:dyDescent="0.35">
      <c r="C23" s="332" t="s">
        <v>162</v>
      </c>
    </row>
    <row r="24" spans="3:3" x14ac:dyDescent="0.35">
      <c r="C24" s="331" t="s">
        <v>403</v>
      </c>
    </row>
  </sheetData>
  <mergeCells count="5">
    <mergeCell ref="D4:I4"/>
    <mergeCell ref="J4:O4"/>
    <mergeCell ref="P4:T4"/>
    <mergeCell ref="U4:U5"/>
    <mergeCell ref="V4:V5"/>
  </mergeCells>
  <conditionalFormatting sqref="U6:V11">
    <cfRule type="cellIs" dxfId="31" priority="1" operator="between">
      <formula>0</formula>
      <formula>0.05</formula>
    </cfRule>
  </conditionalFormatting>
  <hyperlinks>
    <hyperlink ref="A1" location="Contents!A1" display="Content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21"/>
  <sheetViews>
    <sheetView showGridLines="0" zoomScaleNormal="100" workbookViewId="0"/>
  </sheetViews>
  <sheetFormatPr defaultColWidth="10.81640625" defaultRowHeight="14.5" x14ac:dyDescent="0.35"/>
  <cols>
    <col min="3" max="3" width="32.453125" customWidth="1"/>
    <col min="4" max="23" width="12.81640625" customWidth="1"/>
  </cols>
  <sheetData>
    <row r="1" spans="1:24" x14ac:dyDescent="0.35">
      <c r="A1" s="49" t="s">
        <v>146</v>
      </c>
    </row>
    <row r="2" spans="1:24" x14ac:dyDescent="0.35">
      <c r="B2" s="10" t="s">
        <v>404</v>
      </c>
    </row>
    <row r="3" spans="1:24" x14ac:dyDescent="0.35">
      <c r="B3" s="8" t="s">
        <v>148</v>
      </c>
      <c r="U3" s="29"/>
      <c r="V3" s="29"/>
    </row>
    <row r="4" spans="1:24" ht="30" customHeight="1" x14ac:dyDescent="0.35">
      <c r="C4" s="8"/>
      <c r="D4" s="417" t="s">
        <v>168</v>
      </c>
      <c r="E4" s="422"/>
      <c r="F4" s="422"/>
      <c r="G4" s="422"/>
      <c r="H4" s="422"/>
      <c r="I4" s="423"/>
      <c r="J4" s="417" t="s">
        <v>405</v>
      </c>
      <c r="K4" s="422"/>
      <c r="L4" s="422"/>
      <c r="M4" s="422"/>
      <c r="N4" s="422"/>
      <c r="O4" s="423"/>
      <c r="P4" s="417" t="s">
        <v>157</v>
      </c>
      <c r="Q4" s="422"/>
      <c r="R4" s="422"/>
      <c r="S4" s="422"/>
      <c r="T4" s="423"/>
      <c r="U4" s="417" t="s">
        <v>284</v>
      </c>
      <c r="V4" s="422" t="s">
        <v>285</v>
      </c>
      <c r="W4" s="422" t="s">
        <v>286</v>
      </c>
      <c r="X4" s="8"/>
    </row>
    <row r="5" spans="1:24" ht="26.25" customHeight="1" x14ac:dyDescent="0.35">
      <c r="C5" s="62"/>
      <c r="D5" s="97">
        <v>2021</v>
      </c>
      <c r="E5" s="37">
        <v>2022</v>
      </c>
      <c r="F5" s="37">
        <v>2023</v>
      </c>
      <c r="G5" s="66" t="s">
        <v>149</v>
      </c>
      <c r="H5" s="66" t="s">
        <v>150</v>
      </c>
      <c r="I5" s="37">
        <v>2025</v>
      </c>
      <c r="J5" s="97">
        <v>2021</v>
      </c>
      <c r="K5" s="37">
        <v>2022</v>
      </c>
      <c r="L5" s="37">
        <v>2023</v>
      </c>
      <c r="M5" s="66" t="s">
        <v>149</v>
      </c>
      <c r="N5" s="66" t="s">
        <v>150</v>
      </c>
      <c r="O5" s="37">
        <v>2025</v>
      </c>
      <c r="P5" s="97">
        <v>2021</v>
      </c>
      <c r="Q5" s="37">
        <v>2022</v>
      </c>
      <c r="R5" s="37">
        <v>2023</v>
      </c>
      <c r="S5" s="37">
        <v>2024</v>
      </c>
      <c r="T5" s="37">
        <v>2025</v>
      </c>
      <c r="U5" s="417"/>
      <c r="V5" s="422"/>
      <c r="W5" s="422"/>
      <c r="X5" s="8"/>
    </row>
    <row r="6" spans="1:24" x14ac:dyDescent="0.35">
      <c r="C6" s="8" t="s">
        <v>192</v>
      </c>
      <c r="D6" s="136">
        <v>0.21</v>
      </c>
      <c r="E6" s="135">
        <v>0.27719277143478394</v>
      </c>
      <c r="F6" s="135">
        <v>0.28721705079078669</v>
      </c>
      <c r="G6" s="228">
        <v>0.27652397751808172</v>
      </c>
      <c r="H6" s="123">
        <v>0.27652397751808172</v>
      </c>
      <c r="I6" s="123">
        <v>0.28671983076056401</v>
      </c>
      <c r="J6" s="275">
        <v>2547</v>
      </c>
      <c r="K6" s="276">
        <v>3751.6676242351532</v>
      </c>
      <c r="L6" s="276">
        <v>3811.1400215625758</v>
      </c>
      <c r="M6" s="286">
        <v>3706.3678998947139</v>
      </c>
      <c r="N6" s="276">
        <v>3706.3678998947139</v>
      </c>
      <c r="O6" s="276">
        <v>3764.0258899999999</v>
      </c>
      <c r="P6" s="275">
        <v>2327</v>
      </c>
      <c r="Q6" s="276">
        <v>2256</v>
      </c>
      <c r="R6" s="276">
        <v>1889</v>
      </c>
      <c r="S6" s="276">
        <v>1580</v>
      </c>
      <c r="T6" s="276">
        <v>1406</v>
      </c>
      <c r="U6" s="304">
        <v>0.48699999999999999</v>
      </c>
      <c r="V6" s="110">
        <v>0.499</v>
      </c>
      <c r="W6" s="110">
        <v>0.54700000000000004</v>
      </c>
      <c r="X6" s="8"/>
    </row>
    <row r="7" spans="1:24" x14ac:dyDescent="0.35">
      <c r="C7" s="8" t="s">
        <v>232</v>
      </c>
      <c r="D7" s="53">
        <v>0.38</v>
      </c>
      <c r="E7" s="90">
        <v>0.6039460301399231</v>
      </c>
      <c r="F7" s="90">
        <v>0.53191143274307251</v>
      </c>
      <c r="G7" s="227">
        <v>0.48618674278259277</v>
      </c>
      <c r="H7" s="64">
        <v>0.48618674278259277</v>
      </c>
      <c r="I7" s="64">
        <v>0.56103616449732596</v>
      </c>
      <c r="J7" s="277">
        <v>363</v>
      </c>
      <c r="K7" s="51">
        <v>563.10099768638611</v>
      </c>
      <c r="L7" s="51">
        <v>548.06192088127136</v>
      </c>
      <c r="M7" s="222">
        <v>494.56653451919561</v>
      </c>
      <c r="N7" s="51">
        <v>494.56653451919561</v>
      </c>
      <c r="O7" s="51">
        <v>534.94686000000002</v>
      </c>
      <c r="P7" s="277">
        <v>225</v>
      </c>
      <c r="Q7" s="51">
        <v>173</v>
      </c>
      <c r="R7" s="51">
        <v>140</v>
      </c>
      <c r="S7" s="51">
        <v>93</v>
      </c>
      <c r="T7" s="51">
        <v>91</v>
      </c>
      <c r="U7" s="109">
        <v>0.20399999999999999</v>
      </c>
      <c r="V7" s="111">
        <v>0.50600000000000001</v>
      </c>
      <c r="W7" s="111">
        <v>0.32</v>
      </c>
      <c r="X7" s="8"/>
    </row>
    <row r="8" spans="1:24" x14ac:dyDescent="0.35">
      <c r="C8" s="8" t="s">
        <v>151</v>
      </c>
      <c r="D8" s="53">
        <v>0.21</v>
      </c>
      <c r="E8" s="90">
        <v>0.29022243618965149</v>
      </c>
      <c r="F8" s="90">
        <v>0.29684561491012568</v>
      </c>
      <c r="G8" s="227">
        <v>0.28470447659492493</v>
      </c>
      <c r="H8" s="64">
        <v>0.28470447659492493</v>
      </c>
      <c r="I8" s="64">
        <v>0.29714628614865601</v>
      </c>
      <c r="J8" s="277">
        <v>2910</v>
      </c>
      <c r="K8" s="51">
        <v>4314.7686219215393</v>
      </c>
      <c r="L8" s="51">
        <v>4359.2019424438477</v>
      </c>
      <c r="M8" s="222">
        <v>4200.9344344139099</v>
      </c>
      <c r="N8" s="51">
        <v>4200.9344344139099</v>
      </c>
      <c r="O8" s="51">
        <v>4298.9727499999999</v>
      </c>
      <c r="P8" s="277">
        <v>2552</v>
      </c>
      <c r="Q8" s="51">
        <v>2429</v>
      </c>
      <c r="R8" s="51">
        <v>2029</v>
      </c>
      <c r="S8" s="51">
        <v>1673</v>
      </c>
      <c r="T8" s="51">
        <v>1497</v>
      </c>
      <c r="U8" s="109">
        <v>0.63900000000000001</v>
      </c>
      <c r="V8" s="111">
        <v>0.433</v>
      </c>
      <c r="W8" s="111">
        <v>0.45300000000000001</v>
      </c>
      <c r="X8" s="8"/>
    </row>
    <row r="9" spans="1:24" x14ac:dyDescent="0.35">
      <c r="C9" s="9" t="s">
        <v>201</v>
      </c>
      <c r="D9" s="124">
        <v>0.23</v>
      </c>
      <c r="E9" s="64">
        <v>0.33471077680587769</v>
      </c>
      <c r="F9" s="64">
        <v>0.29730877280235291</v>
      </c>
      <c r="G9" s="310">
        <v>0.27370861172676092</v>
      </c>
      <c r="H9" s="64">
        <v>0.27206897735595703</v>
      </c>
      <c r="I9" s="64">
        <v>0.237966591784011</v>
      </c>
      <c r="J9" s="379" t="s">
        <v>202</v>
      </c>
      <c r="K9" s="380" t="s">
        <v>202</v>
      </c>
      <c r="L9" s="380" t="s">
        <v>202</v>
      </c>
      <c r="M9" s="380" t="s">
        <v>202</v>
      </c>
      <c r="N9" s="380" t="s">
        <v>202</v>
      </c>
      <c r="O9" s="380" t="s">
        <v>202</v>
      </c>
      <c r="P9" s="277">
        <v>3658</v>
      </c>
      <c r="Q9" s="51">
        <v>3671</v>
      </c>
      <c r="R9" s="51">
        <v>3360</v>
      </c>
      <c r="S9" s="51">
        <v>3278</v>
      </c>
      <c r="T9" s="51">
        <v>2450</v>
      </c>
      <c r="U9" s="109">
        <v>1E-3</v>
      </c>
      <c r="V9" s="111">
        <v>3.5999999999999997E-2</v>
      </c>
      <c r="W9" s="111">
        <v>4.0000000000000001E-3</v>
      </c>
      <c r="X9" s="8"/>
    </row>
    <row r="10" spans="1:24" x14ac:dyDescent="0.35">
      <c r="C10" s="9" t="s">
        <v>205</v>
      </c>
      <c r="D10" s="124">
        <v>0.25</v>
      </c>
      <c r="E10" s="64">
        <v>0.36562016606330872</v>
      </c>
      <c r="F10" s="64">
        <v>0.36192157864570618</v>
      </c>
      <c r="G10" s="310">
        <v>0.34471032023429871</v>
      </c>
      <c r="H10" s="64">
        <v>0.3407805860042572</v>
      </c>
      <c r="I10" s="64">
        <v>0.32205030560228098</v>
      </c>
      <c r="J10" s="379" t="s">
        <v>202</v>
      </c>
      <c r="K10" s="380" t="s">
        <v>202</v>
      </c>
      <c r="L10" s="380" t="s">
        <v>202</v>
      </c>
      <c r="M10" s="380" t="s">
        <v>202</v>
      </c>
      <c r="N10" s="380" t="s">
        <v>202</v>
      </c>
      <c r="O10" s="380" t="s">
        <v>202</v>
      </c>
      <c r="P10" s="277">
        <v>2094</v>
      </c>
      <c r="Q10" s="51">
        <v>1879</v>
      </c>
      <c r="R10" s="51">
        <v>1511</v>
      </c>
      <c r="S10" s="51">
        <v>1419</v>
      </c>
      <c r="T10" s="51">
        <v>1210</v>
      </c>
      <c r="U10" s="109">
        <v>0.82600000000000007</v>
      </c>
      <c r="V10" s="111">
        <v>0.33400000000000002</v>
      </c>
      <c r="W10" s="111">
        <v>0.316</v>
      </c>
      <c r="X10" s="8"/>
    </row>
    <row r="11" spans="1:24" x14ac:dyDescent="0.35">
      <c r="C11" s="8" t="s">
        <v>154</v>
      </c>
      <c r="D11" s="53">
        <v>0.24</v>
      </c>
      <c r="E11" s="90">
        <v>0.34329122304916382</v>
      </c>
      <c r="F11" s="90">
        <v>0.31860488653182978</v>
      </c>
      <c r="G11" s="227">
        <v>0.29542922973632813</v>
      </c>
      <c r="H11" s="64">
        <v>0.29486864805221558</v>
      </c>
      <c r="I11" s="64">
        <v>0.26822416073750699</v>
      </c>
      <c r="J11" s="277">
        <v>9364</v>
      </c>
      <c r="K11" s="51">
        <v>13397.53337097168</v>
      </c>
      <c r="L11" s="51">
        <v>11953.47375535965</v>
      </c>
      <c r="M11" s="222">
        <v>11009.07520484924</v>
      </c>
      <c r="N11" s="51">
        <v>10921.948515176773</v>
      </c>
      <c r="O11" s="51">
        <v>9658.5488600000008</v>
      </c>
      <c r="P11" s="277">
        <v>5933</v>
      </c>
      <c r="Q11" s="51">
        <v>5860</v>
      </c>
      <c r="R11" s="51">
        <v>5129</v>
      </c>
      <c r="S11" s="51">
        <v>4945</v>
      </c>
      <c r="T11" s="51">
        <v>3862</v>
      </c>
      <c r="U11" s="109">
        <v>7.0000000000000001E-3</v>
      </c>
      <c r="V11" s="111">
        <v>1.2999999999999999E-2</v>
      </c>
      <c r="W11" s="111">
        <v>7.0000000000000001E-3</v>
      </c>
      <c r="X11" s="8"/>
    </row>
    <row r="12" spans="1:24" x14ac:dyDescent="0.35">
      <c r="D12" s="8"/>
      <c r="E12" s="8"/>
      <c r="F12" s="8"/>
      <c r="G12" s="8"/>
      <c r="H12" s="8"/>
      <c r="I12" s="8"/>
      <c r="J12" s="125"/>
      <c r="K12" s="125"/>
      <c r="L12" s="125"/>
      <c r="M12" s="125"/>
      <c r="N12" s="125"/>
      <c r="O12" s="125"/>
      <c r="P12" s="125"/>
      <c r="Q12" s="125"/>
      <c r="R12" s="125"/>
      <c r="S12" s="125"/>
      <c r="T12" s="125"/>
      <c r="U12" s="8"/>
      <c r="V12" s="8"/>
    </row>
    <row r="14" spans="1:24" x14ac:dyDescent="0.35">
      <c r="C14" s="8" t="s">
        <v>406</v>
      </c>
    </row>
    <row r="15" spans="1:24" x14ac:dyDescent="0.35">
      <c r="C15" s="8" t="s">
        <v>399</v>
      </c>
    </row>
    <row r="17" spans="3:15" x14ac:dyDescent="0.35">
      <c r="C17" s="396" t="s">
        <v>158</v>
      </c>
    </row>
    <row r="18" spans="3:15" x14ac:dyDescent="0.35">
      <c r="C18" s="167" t="s">
        <v>159</v>
      </c>
    </row>
    <row r="19" spans="3:15" x14ac:dyDescent="0.35">
      <c r="C19" s="261" t="s">
        <v>407</v>
      </c>
      <c r="O19" s="8" t="s">
        <v>408</v>
      </c>
    </row>
    <row r="20" spans="3:15" x14ac:dyDescent="0.35">
      <c r="C20" s="332" t="s">
        <v>409</v>
      </c>
    </row>
    <row r="21" spans="3:15" x14ac:dyDescent="0.35">
      <c r="C21" s="331" t="s">
        <v>410</v>
      </c>
    </row>
  </sheetData>
  <mergeCells count="6">
    <mergeCell ref="D4:I4"/>
    <mergeCell ref="J4:O4"/>
    <mergeCell ref="P4:T4"/>
    <mergeCell ref="U4:U5"/>
    <mergeCell ref="W4:W5"/>
    <mergeCell ref="V4:V5"/>
  </mergeCells>
  <conditionalFormatting sqref="U6:W11">
    <cfRule type="cellIs" dxfId="30" priority="1" operator="between">
      <formula>0</formula>
      <formula>0.05</formula>
    </cfRule>
  </conditionalFormatting>
  <hyperlinks>
    <hyperlink ref="A1" location="Contents!A1" display="Contents" xr:uid="{00000000-0004-0000-1A00-000000000000}"/>
  </hyperlinks>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7"/>
  <dimension ref="A1:X21"/>
  <sheetViews>
    <sheetView showGridLines="0" zoomScaleNormal="100" workbookViewId="0"/>
  </sheetViews>
  <sheetFormatPr defaultColWidth="10.81640625" defaultRowHeight="14.5" x14ac:dyDescent="0.35"/>
  <cols>
    <col min="3" max="3" width="32.453125" customWidth="1"/>
    <col min="4" max="20" width="12.81640625" customWidth="1"/>
    <col min="21" max="21" width="18.54296875" customWidth="1"/>
    <col min="22" max="23" width="17.7265625" customWidth="1"/>
  </cols>
  <sheetData>
    <row r="1" spans="1:24" x14ac:dyDescent="0.35">
      <c r="A1" s="49" t="s">
        <v>146</v>
      </c>
    </row>
    <row r="2" spans="1:24" x14ac:dyDescent="0.35">
      <c r="B2" s="10" t="s">
        <v>411</v>
      </c>
    </row>
    <row r="3" spans="1:24" x14ac:dyDescent="0.35">
      <c r="B3" s="8" t="s">
        <v>148</v>
      </c>
      <c r="U3" s="411"/>
      <c r="V3" s="411"/>
      <c r="W3" s="411"/>
      <c r="X3" s="8"/>
    </row>
    <row r="4" spans="1:24" ht="33.75" customHeight="1" x14ac:dyDescent="0.35">
      <c r="C4" s="8"/>
      <c r="D4" s="417" t="s">
        <v>168</v>
      </c>
      <c r="E4" s="422"/>
      <c r="F4" s="422"/>
      <c r="G4" s="422"/>
      <c r="H4" s="422"/>
      <c r="I4" s="423"/>
      <c r="J4" s="417" t="s">
        <v>412</v>
      </c>
      <c r="K4" s="422"/>
      <c r="L4" s="422"/>
      <c r="M4" s="422"/>
      <c r="N4" s="422"/>
      <c r="O4" s="423"/>
      <c r="P4" s="417" t="s">
        <v>157</v>
      </c>
      <c r="Q4" s="422"/>
      <c r="R4" s="422"/>
      <c r="S4" s="422"/>
      <c r="T4" s="423"/>
      <c r="U4" s="417" t="s">
        <v>168</v>
      </c>
      <c r="V4" s="422"/>
      <c r="W4" s="422"/>
      <c r="X4" s="8"/>
    </row>
    <row r="5" spans="1:24" ht="24.75" customHeight="1" x14ac:dyDescent="0.35">
      <c r="C5" s="62"/>
      <c r="D5" s="97">
        <v>2021</v>
      </c>
      <c r="E5" s="37">
        <v>2022</v>
      </c>
      <c r="F5" s="37">
        <v>2023</v>
      </c>
      <c r="G5" s="66" t="s">
        <v>149</v>
      </c>
      <c r="H5" s="66" t="s">
        <v>150</v>
      </c>
      <c r="I5" s="37">
        <v>2025</v>
      </c>
      <c r="J5" s="97">
        <v>2021</v>
      </c>
      <c r="K5" s="37">
        <v>2022</v>
      </c>
      <c r="L5" s="37">
        <v>2023</v>
      </c>
      <c r="M5" s="66" t="s">
        <v>149</v>
      </c>
      <c r="N5" s="66" t="s">
        <v>150</v>
      </c>
      <c r="O5" s="37">
        <v>2025</v>
      </c>
      <c r="P5" s="97">
        <v>2021</v>
      </c>
      <c r="Q5" s="37">
        <v>2022</v>
      </c>
      <c r="R5" s="37">
        <v>2023</v>
      </c>
      <c r="S5" s="37">
        <v>2024</v>
      </c>
      <c r="T5" s="37">
        <v>2025</v>
      </c>
      <c r="U5" s="397" t="s">
        <v>284</v>
      </c>
      <c r="V5" s="130" t="s">
        <v>285</v>
      </c>
      <c r="W5" s="398" t="s">
        <v>286</v>
      </c>
      <c r="X5" s="8"/>
    </row>
    <row r="6" spans="1:24" ht="14.5" customHeight="1" x14ac:dyDescent="0.35">
      <c r="C6" s="8" t="s">
        <v>192</v>
      </c>
      <c r="D6" s="136">
        <v>0.1</v>
      </c>
      <c r="E6" s="135">
        <v>0.11118876188993454</v>
      </c>
      <c r="F6" s="135">
        <v>0.1148273795843124</v>
      </c>
      <c r="G6" s="228">
        <v>0.1056054532527924</v>
      </c>
      <c r="H6" s="123">
        <v>0.1056054532527924</v>
      </c>
      <c r="I6" s="123">
        <v>0.119610925678728</v>
      </c>
      <c r="J6" s="275">
        <v>1132</v>
      </c>
      <c r="K6" s="276">
        <v>1359.293527841568</v>
      </c>
      <c r="L6" s="276">
        <v>1428.1724126338961</v>
      </c>
      <c r="M6" s="286">
        <v>1338.621791362762</v>
      </c>
      <c r="N6" s="276">
        <v>1338.621791362762</v>
      </c>
      <c r="O6" s="276">
        <v>1391.9779599999999</v>
      </c>
      <c r="P6" s="275">
        <v>2324</v>
      </c>
      <c r="Q6" s="276">
        <v>2259</v>
      </c>
      <c r="R6" s="276">
        <v>1890</v>
      </c>
      <c r="S6" s="276">
        <v>1579</v>
      </c>
      <c r="T6" s="276">
        <v>1404</v>
      </c>
      <c r="U6" s="304">
        <v>0.72599999999999998</v>
      </c>
      <c r="V6" s="305">
        <v>0.40600000000000003</v>
      </c>
      <c r="W6" s="111">
        <v>0.23899999999999999</v>
      </c>
      <c r="X6" s="8"/>
    </row>
    <row r="7" spans="1:24" ht="14.5" customHeight="1" x14ac:dyDescent="0.35">
      <c r="C7" s="8" t="s">
        <v>232</v>
      </c>
      <c r="D7" s="53">
        <v>0.2</v>
      </c>
      <c r="E7" s="90">
        <v>0.31508100032806396</v>
      </c>
      <c r="F7" s="90">
        <v>0.31091552972793579</v>
      </c>
      <c r="G7" s="227">
        <v>0.3232111930847168</v>
      </c>
      <c r="H7" s="64">
        <v>0.3232111930847168</v>
      </c>
      <c r="I7" s="64">
        <v>0.38502326495957401</v>
      </c>
      <c r="J7" s="277">
        <v>132</v>
      </c>
      <c r="K7" s="51">
        <v>190.03746747970581</v>
      </c>
      <c r="L7" s="51">
        <v>225.56646108627319</v>
      </c>
      <c r="M7" s="222">
        <v>217.94665122032171</v>
      </c>
      <c r="N7" s="51">
        <v>217.94665122032171</v>
      </c>
      <c r="O7" s="51">
        <v>256.4787</v>
      </c>
      <c r="P7" s="277">
        <v>225</v>
      </c>
      <c r="Q7" s="51">
        <v>173</v>
      </c>
      <c r="R7" s="51">
        <v>140</v>
      </c>
      <c r="S7" s="51">
        <v>93</v>
      </c>
      <c r="T7" s="51">
        <v>91</v>
      </c>
      <c r="U7" s="109">
        <v>0.93800000000000006</v>
      </c>
      <c r="V7" s="306">
        <v>0.84799999999999998</v>
      </c>
      <c r="W7" s="121">
        <v>0.39100000000000001</v>
      </c>
      <c r="X7" s="8"/>
    </row>
    <row r="8" spans="1:24" ht="14.5" customHeight="1" x14ac:dyDescent="0.35">
      <c r="C8" s="8" t="s">
        <v>151</v>
      </c>
      <c r="D8" s="53">
        <v>0.11</v>
      </c>
      <c r="E8" s="90">
        <v>0.11930746585130692</v>
      </c>
      <c r="F8" s="90">
        <v>0.12254352867603301</v>
      </c>
      <c r="G8" s="227">
        <v>0.11409884691238401</v>
      </c>
      <c r="H8" s="64">
        <v>0.11409884691238401</v>
      </c>
      <c r="I8" s="64">
        <v>0.12971126457544599</v>
      </c>
      <c r="J8" s="277">
        <v>1264</v>
      </c>
      <c r="K8" s="51">
        <v>1549.3309953212738</v>
      </c>
      <c r="L8" s="51">
        <v>1653.7388737201691</v>
      </c>
      <c r="M8" s="222">
        <v>1556.5684425830841</v>
      </c>
      <c r="N8" s="51">
        <v>1556.5684425830841</v>
      </c>
      <c r="O8" s="51">
        <v>1648.4566600000001</v>
      </c>
      <c r="P8" s="277">
        <v>2549</v>
      </c>
      <c r="Q8" s="51">
        <v>2432</v>
      </c>
      <c r="R8" s="51">
        <v>2030</v>
      </c>
      <c r="S8" s="51">
        <v>1672</v>
      </c>
      <c r="T8" s="51">
        <v>1495</v>
      </c>
      <c r="U8" s="109">
        <v>0.752</v>
      </c>
      <c r="V8" s="306">
        <v>0.443</v>
      </c>
      <c r="W8" s="121">
        <v>0.188</v>
      </c>
      <c r="X8" s="8"/>
    </row>
    <row r="9" spans="1:24" ht="14.5" customHeight="1" x14ac:dyDescent="0.35">
      <c r="C9" s="9" t="s">
        <v>413</v>
      </c>
      <c r="D9" s="124">
        <v>0.51</v>
      </c>
      <c r="E9" s="64">
        <v>0.58973199129104614</v>
      </c>
      <c r="F9" s="64">
        <v>0.61126571893692017</v>
      </c>
      <c r="G9" s="310">
        <v>0.66861575841903687</v>
      </c>
      <c r="H9" s="64">
        <v>0.65450704097747803</v>
      </c>
      <c r="I9" s="64">
        <v>0.66088718275275204</v>
      </c>
      <c r="J9" s="379" t="s">
        <v>202</v>
      </c>
      <c r="K9" s="380" t="s">
        <v>202</v>
      </c>
      <c r="L9" s="380" t="s">
        <v>202</v>
      </c>
      <c r="M9" s="380" t="s">
        <v>202</v>
      </c>
      <c r="N9" s="380" t="s">
        <v>202</v>
      </c>
      <c r="O9" s="380" t="s">
        <v>202</v>
      </c>
      <c r="P9" s="277">
        <v>3658</v>
      </c>
      <c r="Q9" s="51">
        <v>3671</v>
      </c>
      <c r="R9" s="51">
        <v>3359</v>
      </c>
      <c r="S9" s="51">
        <v>3279</v>
      </c>
      <c r="T9" s="51">
        <v>2446</v>
      </c>
      <c r="U9" s="109">
        <v>6.9000000000000006E-2</v>
      </c>
      <c r="V9" s="306">
        <v>0</v>
      </c>
      <c r="W9" s="111">
        <v>0.626</v>
      </c>
      <c r="X9" s="8"/>
    </row>
    <row r="10" spans="1:24" ht="14.5" customHeight="1" x14ac:dyDescent="0.35">
      <c r="C10" s="9" t="s">
        <v>414</v>
      </c>
      <c r="D10" s="124">
        <v>0.21</v>
      </c>
      <c r="E10" s="64">
        <v>0.30403369665145874</v>
      </c>
      <c r="F10" s="64">
        <v>0.29792505502700811</v>
      </c>
      <c r="G10" s="310">
        <v>0.35322830080986017</v>
      </c>
      <c r="H10" s="64">
        <v>0.33678898215293884</v>
      </c>
      <c r="I10" s="64">
        <v>0.35960141371477899</v>
      </c>
      <c r="J10" s="379" t="s">
        <v>202</v>
      </c>
      <c r="K10" s="380" t="s">
        <v>202</v>
      </c>
      <c r="L10" s="380" t="s">
        <v>202</v>
      </c>
      <c r="M10" s="380" t="s">
        <v>202</v>
      </c>
      <c r="N10" s="380" t="s">
        <v>202</v>
      </c>
      <c r="O10" s="380" t="s">
        <v>202</v>
      </c>
      <c r="P10" s="277">
        <v>2094</v>
      </c>
      <c r="Q10" s="51">
        <v>1877</v>
      </c>
      <c r="R10" s="51">
        <v>1511</v>
      </c>
      <c r="S10" s="51">
        <v>1419</v>
      </c>
      <c r="T10" s="51">
        <v>1209</v>
      </c>
      <c r="U10" s="109">
        <v>0.70300000000000007</v>
      </c>
      <c r="V10" s="306">
        <v>2E-3</v>
      </c>
      <c r="W10" s="111">
        <v>0.22600000000000001</v>
      </c>
      <c r="X10" s="8"/>
    </row>
    <row r="11" spans="1:24" ht="14.5" customHeight="1" x14ac:dyDescent="0.35">
      <c r="C11" s="8" t="s">
        <v>154</v>
      </c>
      <c r="D11" s="53">
        <v>0.4</v>
      </c>
      <c r="E11" s="90">
        <v>0.488128662109375</v>
      </c>
      <c r="F11" s="90">
        <v>0.51052653789520264</v>
      </c>
      <c r="G11" s="227">
        <v>0.56968426704406738</v>
      </c>
      <c r="H11" s="64">
        <v>0.54622566699981689</v>
      </c>
      <c r="I11" s="64">
        <v>0.55277882324633398</v>
      </c>
      <c r="J11" s="277">
        <v>17380</v>
      </c>
      <c r="K11" s="51">
        <v>23067.682375431061</v>
      </c>
      <c r="L11" s="51">
        <v>24346.189959764481</v>
      </c>
      <c r="M11" s="222">
        <v>28918.225378036499</v>
      </c>
      <c r="N11" s="51">
        <v>26972.360836267471</v>
      </c>
      <c r="O11" s="51">
        <v>27510.41187</v>
      </c>
      <c r="P11" s="277">
        <v>5933</v>
      </c>
      <c r="Q11" s="51">
        <v>5858</v>
      </c>
      <c r="R11" s="51">
        <v>5128</v>
      </c>
      <c r="S11" s="51">
        <v>4946</v>
      </c>
      <c r="T11" s="51">
        <v>3857</v>
      </c>
      <c r="U11" s="109">
        <v>2.1000000000000001E-2</v>
      </c>
      <c r="V11" s="306">
        <v>0</v>
      </c>
      <c r="W11" s="121">
        <v>0.54800000000000004</v>
      </c>
      <c r="X11" s="8"/>
    </row>
    <row r="12" spans="1:24" x14ac:dyDescent="0.35">
      <c r="D12" s="61"/>
      <c r="E12" s="90"/>
      <c r="F12" s="90"/>
      <c r="G12" s="90"/>
      <c r="H12" s="90"/>
      <c r="I12" s="90"/>
      <c r="J12" s="29"/>
      <c r="K12" s="60"/>
      <c r="L12" s="60"/>
      <c r="M12" s="60"/>
      <c r="N12" s="60"/>
      <c r="O12" s="60"/>
      <c r="P12" s="29"/>
      <c r="Q12" s="60"/>
      <c r="R12" s="60"/>
      <c r="S12" s="60"/>
      <c r="T12" s="60"/>
      <c r="U12" s="85"/>
      <c r="V12" s="85"/>
    </row>
    <row r="13" spans="1:24" x14ac:dyDescent="0.35">
      <c r="D13" s="29"/>
      <c r="E13" s="29"/>
      <c r="F13" s="29"/>
      <c r="G13" s="29"/>
      <c r="H13" s="29"/>
      <c r="I13" s="29"/>
      <c r="J13" s="29"/>
      <c r="K13" s="29"/>
      <c r="L13" s="29"/>
      <c r="M13" s="29"/>
      <c r="N13" s="29"/>
      <c r="O13" s="29"/>
      <c r="P13" s="29"/>
      <c r="Q13" s="29"/>
      <c r="R13" s="29"/>
      <c r="S13" s="29"/>
      <c r="T13" s="29"/>
      <c r="U13" s="29"/>
      <c r="V13" s="29"/>
    </row>
    <row r="14" spans="1:24" x14ac:dyDescent="0.35">
      <c r="C14" s="8" t="s">
        <v>415</v>
      </c>
    </row>
    <row r="15" spans="1:24" x14ac:dyDescent="0.35">
      <c r="C15" s="8" t="s">
        <v>399</v>
      </c>
    </row>
    <row r="17" spans="3:3" x14ac:dyDescent="0.35">
      <c r="C17" s="396" t="s">
        <v>158</v>
      </c>
    </row>
    <row r="18" spans="3:3" x14ac:dyDescent="0.35">
      <c r="C18" s="167" t="s">
        <v>159</v>
      </c>
    </row>
    <row r="19" spans="3:3" x14ac:dyDescent="0.35">
      <c r="C19" s="167" t="s">
        <v>416</v>
      </c>
    </row>
    <row r="20" spans="3:3" x14ac:dyDescent="0.35">
      <c r="C20" s="332" t="s">
        <v>409</v>
      </c>
    </row>
    <row r="21" spans="3:3" x14ac:dyDescent="0.35">
      <c r="C21" s="331" t="s">
        <v>410</v>
      </c>
    </row>
  </sheetData>
  <mergeCells count="5">
    <mergeCell ref="U3:W3"/>
    <mergeCell ref="U4:W4"/>
    <mergeCell ref="D4:I4"/>
    <mergeCell ref="J4:O4"/>
    <mergeCell ref="P4:T4"/>
  </mergeCells>
  <conditionalFormatting sqref="U6:W11">
    <cfRule type="cellIs" dxfId="29" priority="1" operator="between">
      <formula>0</formula>
      <formula>0.05</formula>
    </cfRule>
  </conditionalFormatting>
  <hyperlinks>
    <hyperlink ref="A1" location="Contents!A1" display="Contents" xr:uid="{00000000-0004-0000-1B00-00000000000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8"/>
  <dimension ref="A1:W27"/>
  <sheetViews>
    <sheetView showGridLines="0" workbookViewId="0"/>
  </sheetViews>
  <sheetFormatPr defaultColWidth="10.81640625" defaultRowHeight="14.5" x14ac:dyDescent="0.35"/>
  <cols>
    <col min="3" max="3" width="32.453125" customWidth="1"/>
    <col min="4" max="22" width="12.81640625" customWidth="1"/>
  </cols>
  <sheetData>
    <row r="1" spans="1:23" x14ac:dyDescent="0.35">
      <c r="A1" s="49" t="s">
        <v>146</v>
      </c>
    </row>
    <row r="2" spans="1:23" x14ac:dyDescent="0.35">
      <c r="B2" s="10" t="s">
        <v>417</v>
      </c>
    </row>
    <row r="3" spans="1:23" x14ac:dyDescent="0.35">
      <c r="B3" s="8" t="s">
        <v>148</v>
      </c>
    </row>
    <row r="4" spans="1:23" ht="36.75" customHeight="1" x14ac:dyDescent="0.35">
      <c r="C4" s="8"/>
      <c r="D4" s="417" t="s">
        <v>418</v>
      </c>
      <c r="E4" s="417"/>
      <c r="F4" s="417"/>
      <c r="G4" s="417"/>
      <c r="H4" s="417"/>
      <c r="I4" s="417" t="s">
        <v>419</v>
      </c>
      <c r="J4" s="417"/>
      <c r="K4" s="417"/>
      <c r="L4" s="417"/>
      <c r="M4" s="417"/>
      <c r="N4" s="417" t="s">
        <v>420</v>
      </c>
      <c r="O4" s="417"/>
      <c r="P4" s="417"/>
      <c r="Q4" s="417"/>
      <c r="R4" s="417"/>
      <c r="S4" s="417" t="s">
        <v>157</v>
      </c>
      <c r="T4" s="417"/>
      <c r="U4" s="417"/>
      <c r="V4" s="417"/>
      <c r="W4" s="8"/>
    </row>
    <row r="5" spans="1:23" ht="31.5" customHeight="1" x14ac:dyDescent="0.35">
      <c r="C5" s="62"/>
      <c r="D5" s="93">
        <v>2022</v>
      </c>
      <c r="E5" s="34">
        <v>2023</v>
      </c>
      <c r="F5" s="66" t="s">
        <v>149</v>
      </c>
      <c r="G5" s="66" t="s">
        <v>150</v>
      </c>
      <c r="H5" s="34">
        <v>2025</v>
      </c>
      <c r="I5" s="93">
        <v>2022</v>
      </c>
      <c r="J5" s="34">
        <v>2023</v>
      </c>
      <c r="K5" s="66" t="s">
        <v>149</v>
      </c>
      <c r="L5" s="66" t="s">
        <v>150</v>
      </c>
      <c r="M5" s="129">
        <v>2025</v>
      </c>
      <c r="N5" s="34">
        <v>2022</v>
      </c>
      <c r="O5" s="34">
        <v>2023</v>
      </c>
      <c r="P5" s="66" t="s">
        <v>149</v>
      </c>
      <c r="Q5" s="66" t="s">
        <v>150</v>
      </c>
      <c r="R5" s="34">
        <v>2025</v>
      </c>
      <c r="S5" s="93">
        <v>2022</v>
      </c>
      <c r="T5" s="208">
        <v>2023</v>
      </c>
      <c r="U5" s="208">
        <v>2024</v>
      </c>
      <c r="V5" s="34">
        <v>2025</v>
      </c>
      <c r="W5" s="8"/>
    </row>
    <row r="6" spans="1:23" ht="14.5" customHeight="1" x14ac:dyDescent="0.35">
      <c r="C6" s="8" t="s">
        <v>192</v>
      </c>
      <c r="D6" s="124">
        <v>0.40883792158427401</v>
      </c>
      <c r="E6" s="64">
        <v>0.30224742584467601</v>
      </c>
      <c r="F6" s="307">
        <v>0.25633418560028082</v>
      </c>
      <c r="G6" s="307">
        <v>0.25633418560028082</v>
      </c>
      <c r="H6" s="64">
        <v>0.24564100480040099</v>
      </c>
      <c r="I6" s="124">
        <v>0.59116207841572599</v>
      </c>
      <c r="J6" s="64">
        <v>0.66778398531407102</v>
      </c>
      <c r="K6" s="307">
        <v>0.7253410816192627</v>
      </c>
      <c r="L6" s="64">
        <v>0.7253410816192627</v>
      </c>
      <c r="M6" s="255">
        <v>0.70721519178655501</v>
      </c>
      <c r="N6" s="64" t="s">
        <v>202</v>
      </c>
      <c r="O6" s="64">
        <v>2.99685888412537E-2</v>
      </c>
      <c r="P6" s="308" t="s">
        <v>258</v>
      </c>
      <c r="Q6" s="308" t="s">
        <v>258</v>
      </c>
      <c r="R6" s="64">
        <v>4.7143803413044298E-2</v>
      </c>
      <c r="S6" s="277">
        <v>211</v>
      </c>
      <c r="T6" s="51">
        <v>188</v>
      </c>
      <c r="U6" s="51">
        <v>156</v>
      </c>
      <c r="V6" s="51">
        <v>161</v>
      </c>
      <c r="W6" s="223"/>
    </row>
    <row r="7" spans="1:23" ht="14.5" customHeight="1" x14ac:dyDescent="0.35">
      <c r="C7" s="8" t="s">
        <v>232</v>
      </c>
      <c r="D7" s="124">
        <v>0.289667619238477</v>
      </c>
      <c r="E7" s="64">
        <v>0.28840129644201501</v>
      </c>
      <c r="F7" s="309">
        <v>0.33816292881965643</v>
      </c>
      <c r="G7" s="309">
        <v>0.33816292881965643</v>
      </c>
      <c r="H7" s="64">
        <v>0.30738833946917499</v>
      </c>
      <c r="I7" s="124">
        <v>0.71033238076152305</v>
      </c>
      <c r="J7" s="64">
        <v>0.68696812215715797</v>
      </c>
      <c r="K7" s="309">
        <v>0.66183704137802124</v>
      </c>
      <c r="L7" s="65">
        <v>0.66183704137802124</v>
      </c>
      <c r="M7" s="255">
        <v>0.61666623600431003</v>
      </c>
      <c r="N7" s="64" t="s">
        <v>202</v>
      </c>
      <c r="O7" s="64" t="s">
        <v>258</v>
      </c>
      <c r="P7" s="309" t="s">
        <v>258</v>
      </c>
      <c r="Q7" s="309" t="s">
        <v>258</v>
      </c>
      <c r="R7" s="64">
        <v>7.5945424526514496E-2</v>
      </c>
      <c r="S7" s="277">
        <v>47</v>
      </c>
      <c r="T7" s="51">
        <v>42</v>
      </c>
      <c r="U7" s="51">
        <v>30</v>
      </c>
      <c r="V7" s="51">
        <v>35</v>
      </c>
      <c r="W7" s="223"/>
    </row>
    <row r="8" spans="1:23" ht="14.5" customHeight="1" x14ac:dyDescent="0.35">
      <c r="C8" s="8" t="s">
        <v>151</v>
      </c>
      <c r="D8" s="124">
        <v>0.395942389528191</v>
      </c>
      <c r="E8" s="64">
        <v>0.300754564303506</v>
      </c>
      <c r="F8" s="310">
        <v>0.26604720950126648</v>
      </c>
      <c r="G8" s="310">
        <v>0.26604720950126648</v>
      </c>
      <c r="H8" s="64">
        <v>0.25283148281379703</v>
      </c>
      <c r="I8" s="124">
        <v>0.60405761047180895</v>
      </c>
      <c r="J8" s="64">
        <v>0.66985237997229696</v>
      </c>
      <c r="K8" s="310">
        <v>0.71780318021774292</v>
      </c>
      <c r="L8" s="64">
        <v>0.71780318021774292</v>
      </c>
      <c r="M8" s="255">
        <v>0.69667076457879196</v>
      </c>
      <c r="N8" s="64" t="s">
        <v>202</v>
      </c>
      <c r="O8" s="64">
        <v>2.93930557241967E-2</v>
      </c>
      <c r="P8" s="309" t="s">
        <v>258</v>
      </c>
      <c r="Q8" s="309" t="s">
        <v>258</v>
      </c>
      <c r="R8" s="64">
        <v>5.0497752607410303E-2</v>
      </c>
      <c r="S8" s="277">
        <v>258</v>
      </c>
      <c r="T8" s="51">
        <v>230</v>
      </c>
      <c r="U8" s="51">
        <v>186</v>
      </c>
      <c r="V8" s="51">
        <v>196</v>
      </c>
      <c r="W8" s="223"/>
    </row>
    <row r="9" spans="1:23" ht="14.5" customHeight="1" x14ac:dyDescent="0.35">
      <c r="C9" s="8" t="s">
        <v>413</v>
      </c>
      <c r="D9" s="124">
        <v>0.36377388852058201</v>
      </c>
      <c r="E9" s="64">
        <v>0.32369408846685099</v>
      </c>
      <c r="F9" s="310">
        <v>0.31034693121910101</v>
      </c>
      <c r="G9" s="64">
        <v>0.31032603514979101</v>
      </c>
      <c r="H9" s="64">
        <v>0.27918862711051001</v>
      </c>
      <c r="I9" s="124">
        <v>0.63622611147941799</v>
      </c>
      <c r="J9" s="64">
        <v>0.65015676512073195</v>
      </c>
      <c r="K9" s="310">
        <v>0.66652792692184448</v>
      </c>
      <c r="L9" s="64">
        <v>0.66699731106202598</v>
      </c>
      <c r="M9" s="255">
        <v>0.69656224080416995</v>
      </c>
      <c r="N9" s="64" t="s">
        <v>202</v>
      </c>
      <c r="O9" s="64">
        <v>2.6149146412416901E-2</v>
      </c>
      <c r="P9" s="310">
        <v>2.3125126957893372E-2</v>
      </c>
      <c r="Q9" s="64">
        <v>2.2676653788182701E-2</v>
      </c>
      <c r="R9" s="64">
        <v>2.42491320853199E-2</v>
      </c>
      <c r="S9" s="277">
        <v>2129</v>
      </c>
      <c r="T9" s="51">
        <v>2026</v>
      </c>
      <c r="U9" s="51">
        <v>2185</v>
      </c>
      <c r="V9" s="51">
        <v>1638</v>
      </c>
      <c r="W9" s="223"/>
    </row>
    <row r="10" spans="1:23" ht="14.5" customHeight="1" x14ac:dyDescent="0.35">
      <c r="C10" s="8" t="s">
        <v>414</v>
      </c>
      <c r="D10" s="124">
        <v>0.33980997017147602</v>
      </c>
      <c r="E10" s="64">
        <v>0.28155254737152202</v>
      </c>
      <c r="F10" s="310">
        <v>0.26487547159194952</v>
      </c>
      <c r="G10" s="64">
        <v>0.26178282707809297</v>
      </c>
      <c r="H10" s="64">
        <v>0.26290321411971801</v>
      </c>
      <c r="I10" s="124">
        <v>0.66019002982852404</v>
      </c>
      <c r="J10" s="64">
        <v>0.67822477175746199</v>
      </c>
      <c r="K10" s="310">
        <v>0.70010262727737427</v>
      </c>
      <c r="L10" s="64">
        <v>0.70200374579519298</v>
      </c>
      <c r="M10" s="255">
        <v>0.68739725885199898</v>
      </c>
      <c r="N10" s="64" t="s">
        <v>202</v>
      </c>
      <c r="O10" s="64">
        <v>4.02226808710162E-2</v>
      </c>
      <c r="P10" s="309">
        <v>3.5021867603063583E-2</v>
      </c>
      <c r="Q10" s="65">
        <v>3.6213427126713701E-2</v>
      </c>
      <c r="R10" s="64">
        <v>4.9699527028283903E-2</v>
      </c>
      <c r="S10" s="277">
        <v>548</v>
      </c>
      <c r="T10" s="51">
        <v>442</v>
      </c>
      <c r="U10" s="51">
        <v>493</v>
      </c>
      <c r="V10" s="51">
        <v>437</v>
      </c>
      <c r="W10" s="223"/>
    </row>
    <row r="11" spans="1:23" ht="14.5" customHeight="1" x14ac:dyDescent="0.35">
      <c r="C11" s="8" t="s">
        <v>154</v>
      </c>
      <c r="D11" s="124">
        <v>0.357840782836511</v>
      </c>
      <c r="E11" s="64">
        <v>0.31346367166117001</v>
      </c>
      <c r="F11" s="310">
        <v>0.30106797814369202</v>
      </c>
      <c r="G11" s="64">
        <v>0.29961166706004599</v>
      </c>
      <c r="H11" s="64">
        <v>0.27513942890749798</v>
      </c>
      <c r="I11" s="124">
        <v>0.64215921716348801</v>
      </c>
      <c r="J11" s="64">
        <v>0.65815182911912495</v>
      </c>
      <c r="K11" s="310">
        <v>0.67306888103485107</v>
      </c>
      <c r="L11" s="64">
        <v>0.67426296984501299</v>
      </c>
      <c r="M11" s="255">
        <v>0.69475025561093595</v>
      </c>
      <c r="N11" s="64" t="s">
        <v>202</v>
      </c>
      <c r="O11" s="64">
        <v>2.8384499219705001E-2</v>
      </c>
      <c r="P11" s="310">
        <v>2.5863135233521461E-2</v>
      </c>
      <c r="Q11" s="64">
        <v>2.6125363094941099E-2</v>
      </c>
      <c r="R11" s="64">
        <v>3.0110315481566001E-2</v>
      </c>
      <c r="S11" s="277">
        <v>2763</v>
      </c>
      <c r="T11" s="51">
        <v>2556</v>
      </c>
      <c r="U11" s="51">
        <v>2777</v>
      </c>
      <c r="V11" s="51">
        <v>2156</v>
      </c>
      <c r="W11" s="223"/>
    </row>
    <row r="12" spans="1:23" x14ac:dyDescent="0.35">
      <c r="D12" s="8"/>
      <c r="E12" s="8"/>
      <c r="F12" s="8"/>
      <c r="G12" s="8"/>
      <c r="H12" s="60"/>
      <c r="I12" s="8"/>
      <c r="J12" s="8"/>
      <c r="K12" s="8"/>
      <c r="L12" s="8"/>
      <c r="M12" s="60"/>
      <c r="N12" s="8"/>
      <c r="O12" s="8"/>
      <c r="P12" s="8"/>
      <c r="Q12" s="8"/>
      <c r="R12" s="60"/>
      <c r="S12" s="8"/>
      <c r="T12" s="8"/>
      <c r="U12" s="8"/>
      <c r="V12" s="8"/>
    </row>
    <row r="13" spans="1:23" x14ac:dyDescent="0.35">
      <c r="H13" s="400"/>
      <c r="M13" s="400"/>
      <c r="R13" s="400"/>
    </row>
    <row r="14" spans="1:23" x14ac:dyDescent="0.35">
      <c r="C14" s="8" t="s">
        <v>421</v>
      </c>
    </row>
    <row r="15" spans="1:23" x14ac:dyDescent="0.35">
      <c r="C15" s="8" t="s">
        <v>422</v>
      </c>
    </row>
    <row r="17" spans="3:3" x14ac:dyDescent="0.35">
      <c r="C17" s="8" t="s">
        <v>158</v>
      </c>
    </row>
    <row r="18" spans="3:3" x14ac:dyDescent="0.35">
      <c r="C18" s="167" t="s">
        <v>159</v>
      </c>
    </row>
    <row r="19" spans="3:3" x14ac:dyDescent="0.35">
      <c r="C19" s="167" t="s">
        <v>416</v>
      </c>
    </row>
    <row r="20" spans="3:3" x14ac:dyDescent="0.35">
      <c r="C20" s="332" t="s">
        <v>409</v>
      </c>
    </row>
    <row r="21" spans="3:3" x14ac:dyDescent="0.35">
      <c r="C21" s="167" t="s">
        <v>423</v>
      </c>
    </row>
    <row r="22" spans="3:3" x14ac:dyDescent="0.35">
      <c r="C22" s="8" t="s">
        <v>424</v>
      </c>
    </row>
    <row r="23" spans="3:3" x14ac:dyDescent="0.35">
      <c r="C23" s="8"/>
    </row>
    <row r="24" spans="3:3" x14ac:dyDescent="0.35">
      <c r="C24" s="205"/>
    </row>
    <row r="27" spans="3:3" ht="14.5" customHeight="1" x14ac:dyDescent="0.35"/>
  </sheetData>
  <mergeCells count="4">
    <mergeCell ref="S4:V4"/>
    <mergeCell ref="D4:H4"/>
    <mergeCell ref="I4:M4"/>
    <mergeCell ref="N4:R4"/>
  </mergeCells>
  <hyperlinks>
    <hyperlink ref="A1" location="Contents!A1" display="Contents" xr:uid="{00000000-0004-0000-1E00-00000000000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F56"/>
  <sheetViews>
    <sheetView showGridLines="0" zoomScaleNormal="100" workbookViewId="0"/>
  </sheetViews>
  <sheetFormatPr defaultColWidth="10.81640625" defaultRowHeight="14.5" x14ac:dyDescent="0.35"/>
  <cols>
    <col min="3" max="3" width="34.1796875" customWidth="1"/>
    <col min="4" max="11" width="12.26953125" customWidth="1"/>
  </cols>
  <sheetData>
    <row r="1" spans="1:13" x14ac:dyDescent="0.35">
      <c r="A1" s="49" t="s">
        <v>146</v>
      </c>
      <c r="B1" s="8"/>
      <c r="C1" s="8"/>
      <c r="D1" s="8"/>
      <c r="E1" s="8"/>
      <c r="F1" s="8"/>
      <c r="H1" s="8"/>
      <c r="I1" s="8"/>
      <c r="K1" s="8"/>
    </row>
    <row r="2" spans="1:13" x14ac:dyDescent="0.35">
      <c r="A2" s="8"/>
      <c r="B2" s="10" t="s">
        <v>147</v>
      </c>
      <c r="C2" s="8"/>
      <c r="D2" s="8"/>
      <c r="E2" s="8"/>
      <c r="F2" s="8"/>
      <c r="H2" s="29"/>
      <c r="I2" s="29"/>
      <c r="J2" s="29"/>
      <c r="K2" s="29"/>
    </row>
    <row r="3" spans="1:13" x14ac:dyDescent="0.35">
      <c r="A3" s="8"/>
      <c r="B3" s="8" t="s">
        <v>148</v>
      </c>
      <c r="C3" s="8"/>
      <c r="D3" s="8"/>
      <c r="E3" s="8"/>
      <c r="F3" s="8"/>
      <c r="H3" s="29"/>
      <c r="I3" s="29"/>
      <c r="J3" s="29"/>
      <c r="K3" s="29"/>
      <c r="L3" s="9"/>
    </row>
    <row r="4" spans="1:13" x14ac:dyDescent="0.35">
      <c r="C4" s="9"/>
      <c r="H4" s="164"/>
      <c r="I4" s="164"/>
      <c r="J4" s="226"/>
    </row>
    <row r="5" spans="1:13" ht="41.25" customHeight="1" x14ac:dyDescent="0.35">
      <c r="A5" s="8"/>
      <c r="B5" s="8"/>
      <c r="C5" s="8"/>
      <c r="D5" s="32">
        <v>2018</v>
      </c>
      <c r="E5" s="29">
        <v>2019</v>
      </c>
      <c r="F5" s="29">
        <v>2021</v>
      </c>
      <c r="G5" s="29">
        <v>2022</v>
      </c>
      <c r="H5" s="63">
        <v>2023</v>
      </c>
      <c r="I5" s="63" t="s">
        <v>149</v>
      </c>
      <c r="J5" s="63" t="s">
        <v>150</v>
      </c>
      <c r="K5" s="34">
        <v>2025</v>
      </c>
    </row>
    <row r="6" spans="1:13" ht="14.5" customHeight="1" x14ac:dyDescent="0.35">
      <c r="A6" s="8"/>
      <c r="B6" s="8"/>
      <c r="C6" s="30" t="s">
        <v>151</v>
      </c>
      <c r="D6" s="33">
        <v>8589</v>
      </c>
      <c r="E6" s="46">
        <v>8920</v>
      </c>
      <c r="F6" s="46">
        <v>9484</v>
      </c>
      <c r="G6" s="46">
        <v>9631.2387090921402</v>
      </c>
      <c r="H6" s="45">
        <v>9739.6631824970245</v>
      </c>
      <c r="I6" s="230">
        <v>9718.4330847263336</v>
      </c>
      <c r="J6" s="230">
        <v>9718.4330847263336</v>
      </c>
      <c r="K6" s="276">
        <v>9901.7508707046509</v>
      </c>
      <c r="L6" s="250"/>
      <c r="M6" s="399"/>
    </row>
    <row r="7" spans="1:13" x14ac:dyDescent="0.35">
      <c r="A7" s="8"/>
      <c r="B7" s="8"/>
      <c r="C7" s="8" t="s">
        <v>152</v>
      </c>
      <c r="D7" s="38">
        <v>8191</v>
      </c>
      <c r="E7" s="45">
        <v>8531</v>
      </c>
      <c r="F7" s="45">
        <v>9099</v>
      </c>
      <c r="G7" s="45">
        <v>9248.2647213935852</v>
      </c>
      <c r="H7" s="45">
        <v>9357.721531867981</v>
      </c>
      <c r="I7" s="231">
        <v>9339.8747153282166</v>
      </c>
      <c r="J7" s="231">
        <v>9339.8747153282166</v>
      </c>
      <c r="K7" s="51">
        <v>9526.8351120948792</v>
      </c>
      <c r="L7" s="250"/>
      <c r="M7" s="399"/>
    </row>
    <row r="8" spans="1:13" x14ac:dyDescent="0.35">
      <c r="A8" s="8"/>
      <c r="B8" s="8"/>
      <c r="C8" s="8" t="s">
        <v>153</v>
      </c>
      <c r="D8" s="38">
        <v>398</v>
      </c>
      <c r="E8" s="45">
        <v>389</v>
      </c>
      <c r="F8" s="45">
        <v>384</v>
      </c>
      <c r="G8" s="45">
        <v>382.97398769855499</v>
      </c>
      <c r="H8" s="45">
        <v>381.94165062904358</v>
      </c>
      <c r="I8" s="231">
        <v>378.55836939811707</v>
      </c>
      <c r="J8" s="231">
        <v>378.55836939811707</v>
      </c>
      <c r="K8" s="51">
        <v>374.91575860977201</v>
      </c>
      <c r="L8" s="250"/>
      <c r="M8" s="399"/>
    </row>
    <row r="9" spans="1:13" ht="14.5" customHeight="1" x14ac:dyDescent="0.35">
      <c r="A9" s="8"/>
      <c r="B9" s="8"/>
      <c r="C9" s="8" t="s">
        <v>154</v>
      </c>
      <c r="D9" s="38">
        <v>21452</v>
      </c>
      <c r="E9" s="45">
        <v>21932</v>
      </c>
      <c r="F9" s="45">
        <v>21346</v>
      </c>
      <c r="G9" s="45">
        <v>21638.189256906509</v>
      </c>
      <c r="H9" s="45">
        <v>21177.152304649349</v>
      </c>
      <c r="I9" s="231">
        <v>21260.616075754166</v>
      </c>
      <c r="J9" s="231">
        <v>21277.975484848022</v>
      </c>
      <c r="K9" s="51">
        <v>21437.376944541898</v>
      </c>
      <c r="L9" s="250"/>
      <c r="M9" s="399"/>
    </row>
    <row r="10" spans="1:13" ht="14.5" customHeight="1" x14ac:dyDescent="0.35">
      <c r="A10" s="8"/>
      <c r="B10" s="8"/>
      <c r="C10" s="8" t="s">
        <v>155</v>
      </c>
      <c r="D10" s="38">
        <v>36521</v>
      </c>
      <c r="E10" s="45">
        <v>35118</v>
      </c>
      <c r="F10" s="45">
        <v>31161</v>
      </c>
      <c r="G10" s="45">
        <v>28156.886703491211</v>
      </c>
      <c r="H10" s="45">
        <v>25341.78336143494</v>
      </c>
      <c r="I10" s="231">
        <v>23373.878509521484</v>
      </c>
      <c r="J10" s="231">
        <v>23373.878509521484</v>
      </c>
      <c r="K10" s="51">
        <v>22304.8202111721</v>
      </c>
      <c r="L10" s="250"/>
      <c r="M10" s="399"/>
    </row>
    <row r="11" spans="1:13" ht="14.5" customHeight="1" x14ac:dyDescent="0.35">
      <c r="A11" s="8"/>
      <c r="B11" s="8"/>
      <c r="C11" s="8" t="s">
        <v>156</v>
      </c>
      <c r="D11" s="47">
        <v>66562</v>
      </c>
      <c r="E11" s="48">
        <v>65970</v>
      </c>
      <c r="F11" s="48">
        <v>61991</v>
      </c>
      <c r="G11" s="48">
        <f>G10+G9+G6</f>
        <v>59426.314669489861</v>
      </c>
      <c r="H11" s="48">
        <v>56258.598848581314</v>
      </c>
      <c r="I11" s="231">
        <f>SUM(I6,I9,I10)</f>
        <v>54352.927670001984</v>
      </c>
      <c r="J11" s="231">
        <f>SUM(J6,J9,J10)</f>
        <v>54370.28707909584</v>
      </c>
      <c r="K11" s="354">
        <f>SUM(K6,K9,K10)</f>
        <v>53643.94802641865</v>
      </c>
      <c r="L11" s="250"/>
      <c r="M11" s="399"/>
    </row>
    <row r="12" spans="1:13" ht="14.5" customHeight="1" x14ac:dyDescent="0.35">
      <c r="A12" s="8"/>
      <c r="B12" s="8"/>
      <c r="C12" s="30" t="s">
        <v>157</v>
      </c>
      <c r="D12" s="38">
        <v>7327</v>
      </c>
      <c r="E12" s="45">
        <v>9951</v>
      </c>
      <c r="F12" s="45">
        <v>10194</v>
      </c>
      <c r="G12" s="45">
        <v>9720</v>
      </c>
      <c r="H12" s="45">
        <v>8478</v>
      </c>
      <c r="I12" s="230">
        <v>7905</v>
      </c>
      <c r="J12" s="230">
        <v>7905</v>
      </c>
      <c r="K12" s="51">
        <v>9064</v>
      </c>
      <c r="M12" s="399"/>
    </row>
    <row r="13" spans="1:13" x14ac:dyDescent="0.35">
      <c r="D13" s="37"/>
      <c r="E13" s="37"/>
      <c r="F13" s="37"/>
      <c r="G13" s="35"/>
      <c r="H13" s="35"/>
      <c r="I13" s="35"/>
      <c r="J13" s="35"/>
      <c r="K13" s="35"/>
    </row>
    <row r="14" spans="1:13" x14ac:dyDescent="0.35">
      <c r="D14" s="37"/>
      <c r="E14" s="37"/>
      <c r="F14" s="37"/>
      <c r="G14" s="35"/>
      <c r="H14" s="35"/>
      <c r="I14" s="256"/>
      <c r="J14" s="256"/>
      <c r="K14" s="256"/>
    </row>
    <row r="15" spans="1:13" x14ac:dyDescent="0.35">
      <c r="C15" s="31" t="s">
        <v>158</v>
      </c>
      <c r="D15" s="37"/>
      <c r="E15" s="37"/>
      <c r="F15" s="37"/>
      <c r="G15" s="35"/>
      <c r="H15" s="35"/>
      <c r="I15" s="256"/>
      <c r="J15" s="256"/>
      <c r="K15" s="256"/>
    </row>
    <row r="16" spans="1:13" x14ac:dyDescent="0.35">
      <c r="C16" s="167" t="s">
        <v>159</v>
      </c>
      <c r="D16" s="37"/>
      <c r="E16" s="37"/>
      <c r="F16" s="37"/>
      <c r="G16" s="35"/>
      <c r="H16" s="35"/>
      <c r="I16" s="256"/>
      <c r="J16" s="256"/>
      <c r="K16" s="256"/>
    </row>
    <row r="17" spans="2:32" x14ac:dyDescent="0.35">
      <c r="C17" s="209" t="s">
        <v>726</v>
      </c>
      <c r="D17" s="226"/>
      <c r="E17" s="226"/>
      <c r="F17" s="226"/>
      <c r="G17" s="226"/>
      <c r="H17" s="226"/>
      <c r="I17" s="226"/>
      <c r="J17" s="226"/>
      <c r="K17" s="226"/>
      <c r="L17" s="226"/>
    </row>
    <row r="18" spans="2:32" x14ac:dyDescent="0.35">
      <c r="C18" s="209" t="s">
        <v>160</v>
      </c>
      <c r="D18" s="226"/>
      <c r="E18" s="226"/>
      <c r="F18" s="226"/>
      <c r="G18" s="226"/>
      <c r="H18" s="226"/>
      <c r="I18" s="226"/>
      <c r="J18" s="8"/>
      <c r="K18" s="226"/>
      <c r="L18" s="226"/>
      <c r="U18" s="17"/>
      <c r="V18" s="8"/>
      <c r="W18" s="8"/>
      <c r="X18" s="8"/>
      <c r="Y18" s="8"/>
      <c r="Z18" s="8"/>
      <c r="AA18" s="8"/>
      <c r="AB18" s="8"/>
      <c r="AC18" s="8"/>
      <c r="AD18" s="8"/>
      <c r="AE18" s="8"/>
      <c r="AF18" s="8"/>
    </row>
    <row r="19" spans="2:32" ht="14.5" customHeight="1" x14ac:dyDescent="0.35">
      <c r="B19" s="39"/>
      <c r="C19" s="205" t="s">
        <v>161</v>
      </c>
      <c r="E19" s="8"/>
      <c r="F19" s="8"/>
      <c r="G19" s="8"/>
      <c r="H19" s="8"/>
      <c r="I19" s="8"/>
      <c r="K19" s="8"/>
      <c r="L19" s="8"/>
      <c r="M19" s="8"/>
      <c r="N19" s="8"/>
      <c r="O19" s="8"/>
      <c r="P19" s="8"/>
      <c r="Q19" s="8"/>
      <c r="R19" s="8"/>
    </row>
    <row r="20" spans="2:32" x14ac:dyDescent="0.35">
      <c r="B20" s="39"/>
      <c r="C20" s="332" t="s">
        <v>162</v>
      </c>
      <c r="F20" s="9"/>
    </row>
    <row r="21" spans="2:32" x14ac:dyDescent="0.35">
      <c r="B21" s="39"/>
      <c r="C21" s="332" t="s">
        <v>163</v>
      </c>
      <c r="F21" s="9"/>
    </row>
    <row r="22" spans="2:32" x14ac:dyDescent="0.35">
      <c r="B22" s="39"/>
      <c r="C22" s="333" t="s">
        <v>164</v>
      </c>
      <c r="F22" s="9"/>
    </row>
    <row r="23" spans="2:32" x14ac:dyDescent="0.35">
      <c r="B23" s="39"/>
      <c r="C23" s="333" t="s">
        <v>165</v>
      </c>
      <c r="F23" s="8"/>
    </row>
    <row r="24" spans="2:32" ht="14.5" customHeight="1" x14ac:dyDescent="0.35">
      <c r="C24" s="8"/>
      <c r="D24" s="8"/>
      <c r="E24" s="8"/>
      <c r="F24" s="8"/>
      <c r="G24" s="8"/>
      <c r="H24" s="8"/>
      <c r="I24" s="8"/>
      <c r="K24" s="8"/>
      <c r="L24" s="8"/>
      <c r="M24" s="8"/>
      <c r="N24" s="8"/>
      <c r="O24" s="8"/>
      <c r="P24" s="8"/>
      <c r="Q24" s="8"/>
      <c r="R24" s="8"/>
    </row>
    <row r="25" spans="2:32" x14ac:dyDescent="0.35">
      <c r="B25" s="39"/>
      <c r="F25" s="8"/>
      <c r="H25" s="251"/>
      <c r="I25" s="251"/>
    </row>
    <row r="26" spans="2:32" x14ac:dyDescent="0.35">
      <c r="B26" s="39"/>
      <c r="F26" s="8"/>
      <c r="H26" s="251"/>
      <c r="I26" s="251"/>
    </row>
    <row r="27" spans="2:32" x14ac:dyDescent="0.35">
      <c r="B27" s="39"/>
      <c r="H27" s="251"/>
      <c r="I27" s="251"/>
    </row>
    <row r="28" spans="2:32" x14ac:dyDescent="0.35">
      <c r="B28" s="39"/>
      <c r="H28" s="251"/>
      <c r="I28" s="251"/>
    </row>
    <row r="29" spans="2:32" x14ac:dyDescent="0.35">
      <c r="H29" s="251"/>
      <c r="I29" s="251"/>
    </row>
    <row r="30" spans="2:32" x14ac:dyDescent="0.35">
      <c r="B30" s="40"/>
      <c r="D30" s="39"/>
      <c r="E30" s="39"/>
      <c r="F30" s="39"/>
      <c r="G30" s="39"/>
      <c r="H30" s="251"/>
      <c r="I30" s="251"/>
      <c r="J30" s="41"/>
      <c r="K30" s="41"/>
      <c r="M30" s="8"/>
      <c r="N30" s="8"/>
      <c r="O30" s="8"/>
      <c r="P30" s="8"/>
      <c r="Q30" s="8"/>
      <c r="R30" s="8"/>
    </row>
    <row r="31" spans="2:32" x14ac:dyDescent="0.35">
      <c r="B31" s="39"/>
      <c r="D31" s="39"/>
      <c r="E31" s="39"/>
      <c r="F31" s="39"/>
      <c r="G31" s="39"/>
      <c r="H31" s="251"/>
      <c r="I31" s="251"/>
      <c r="J31" s="41"/>
      <c r="K31" s="41"/>
      <c r="M31" s="8"/>
      <c r="N31" s="8"/>
      <c r="O31" s="8"/>
      <c r="P31" s="8"/>
      <c r="Q31" s="8"/>
      <c r="R31" s="8"/>
    </row>
    <row r="32" spans="2:32" x14ac:dyDescent="0.35">
      <c r="B32" s="39"/>
      <c r="C32" s="42"/>
      <c r="D32" s="39"/>
      <c r="E32" s="39"/>
      <c r="F32" s="39"/>
      <c r="G32" s="39"/>
      <c r="H32" s="251"/>
      <c r="I32" s="251"/>
      <c r="J32" s="39"/>
      <c r="K32" s="39"/>
      <c r="M32" s="8"/>
      <c r="N32" s="8"/>
      <c r="O32" s="8"/>
      <c r="P32" s="8"/>
      <c r="Q32" s="8"/>
      <c r="R32" s="8"/>
    </row>
    <row r="33" spans="2:18" x14ac:dyDescent="0.35">
      <c r="B33" s="39"/>
      <c r="C33" s="39"/>
      <c r="D33" s="41"/>
      <c r="E33" s="41"/>
      <c r="F33" s="41"/>
      <c r="G33" s="41"/>
      <c r="H33" s="41"/>
      <c r="I33" s="41"/>
      <c r="J33" s="41"/>
      <c r="K33" s="41"/>
      <c r="M33" s="8"/>
      <c r="N33" s="8"/>
      <c r="O33" s="8"/>
      <c r="P33" s="8"/>
      <c r="Q33" s="8"/>
      <c r="R33" s="8"/>
    </row>
    <row r="34" spans="2:18" x14ac:dyDescent="0.35">
      <c r="B34" s="39"/>
      <c r="C34" s="39"/>
      <c r="D34" s="44"/>
      <c r="E34" s="44"/>
      <c r="F34" s="44"/>
      <c r="G34" s="43"/>
      <c r="H34" s="43"/>
      <c r="I34" s="43"/>
      <c r="J34" s="43"/>
      <c r="K34" s="43"/>
      <c r="M34" s="8"/>
      <c r="N34" s="8"/>
      <c r="O34" s="8"/>
      <c r="P34" s="8"/>
      <c r="Q34" s="8"/>
      <c r="R34" s="8"/>
    </row>
    <row r="35" spans="2:18" x14ac:dyDescent="0.35">
      <c r="B35" s="39"/>
      <c r="C35" s="39"/>
      <c r="D35" s="44"/>
      <c r="E35" s="44"/>
      <c r="F35" s="44"/>
      <c r="G35" s="43"/>
      <c r="H35" s="43"/>
      <c r="I35" s="43"/>
      <c r="J35" s="43"/>
      <c r="K35" s="43"/>
      <c r="M35" s="8"/>
      <c r="N35" s="8"/>
      <c r="O35" s="8"/>
      <c r="P35" s="8"/>
      <c r="Q35" s="8"/>
      <c r="R35" s="8"/>
    </row>
    <row r="36" spans="2:18" x14ac:dyDescent="0.35">
      <c r="B36" s="39"/>
      <c r="C36" s="39"/>
      <c r="D36" s="44"/>
      <c r="E36" s="44"/>
      <c r="F36" s="44"/>
      <c r="G36" s="43"/>
      <c r="H36" s="43"/>
      <c r="I36" s="43"/>
      <c r="J36" s="43"/>
      <c r="K36" s="43"/>
      <c r="M36" s="8"/>
      <c r="N36" s="8"/>
      <c r="O36" s="8"/>
      <c r="P36" s="8"/>
      <c r="Q36" s="8"/>
      <c r="R36" s="8"/>
    </row>
    <row r="37" spans="2:18" x14ac:dyDescent="0.35">
      <c r="B37" s="39"/>
      <c r="C37" s="39"/>
      <c r="D37" s="44"/>
      <c r="E37" s="44"/>
      <c r="F37" s="44"/>
      <c r="G37" s="43"/>
      <c r="H37" s="43"/>
      <c r="I37" s="43"/>
      <c r="J37" s="43"/>
      <c r="K37" s="43"/>
      <c r="M37" s="8"/>
      <c r="N37" s="8"/>
      <c r="O37" s="8"/>
      <c r="P37" s="8"/>
      <c r="Q37" s="8"/>
      <c r="R37" s="8"/>
    </row>
    <row r="38" spans="2:18" x14ac:dyDescent="0.35">
      <c r="B38" s="39"/>
      <c r="C38" s="39"/>
      <c r="D38" s="44"/>
      <c r="E38" s="44"/>
      <c r="F38" s="44"/>
      <c r="G38" s="43"/>
      <c r="H38" s="43"/>
      <c r="I38" s="43"/>
      <c r="J38" s="43"/>
      <c r="K38" s="43"/>
      <c r="M38" s="8"/>
      <c r="N38" s="8"/>
      <c r="O38" s="8"/>
      <c r="P38" s="8"/>
      <c r="Q38" s="8"/>
      <c r="R38" s="8"/>
    </row>
    <row r="39" spans="2:18" x14ac:dyDescent="0.35">
      <c r="B39" s="39"/>
      <c r="C39" s="39"/>
      <c r="D39" s="44"/>
      <c r="E39" s="44"/>
      <c r="F39" s="44"/>
      <c r="G39" s="43"/>
      <c r="H39" s="43"/>
      <c r="I39" s="43"/>
      <c r="J39" s="43"/>
      <c r="K39" s="43"/>
      <c r="M39" s="8"/>
      <c r="N39" s="8"/>
      <c r="O39" s="8"/>
      <c r="P39" s="8"/>
      <c r="Q39" s="8"/>
      <c r="R39" s="8"/>
    </row>
    <row r="40" spans="2:18" x14ac:dyDescent="0.35">
      <c r="B40" s="39"/>
      <c r="C40" s="39"/>
      <c r="D40" s="44"/>
      <c r="E40" s="44"/>
      <c r="F40" s="44"/>
      <c r="G40" s="43"/>
      <c r="H40" s="43"/>
      <c r="I40" s="43"/>
      <c r="J40" s="43"/>
      <c r="K40" s="43"/>
      <c r="M40" s="8"/>
      <c r="N40" s="8"/>
      <c r="O40" s="8"/>
      <c r="P40" s="8"/>
      <c r="Q40" s="8"/>
      <c r="R40" s="8"/>
    </row>
    <row r="41" spans="2:18" x14ac:dyDescent="0.35">
      <c r="B41" s="39"/>
      <c r="C41" s="39"/>
      <c r="D41" s="44"/>
      <c r="E41" s="44"/>
      <c r="F41" s="44"/>
      <c r="G41" s="43"/>
      <c r="H41" s="43"/>
      <c r="I41" s="43"/>
      <c r="J41" s="43"/>
      <c r="K41" s="43"/>
      <c r="M41" s="8"/>
      <c r="N41" s="8"/>
      <c r="O41" s="8"/>
      <c r="P41" s="8"/>
      <c r="Q41" s="8"/>
      <c r="R41" s="8"/>
    </row>
    <row r="42" spans="2:18" x14ac:dyDescent="0.35">
      <c r="B42" s="39"/>
      <c r="C42" s="39"/>
      <c r="D42" s="43"/>
      <c r="E42" s="43"/>
      <c r="F42" s="43"/>
      <c r="G42" s="43"/>
      <c r="H42" s="43"/>
      <c r="I42" s="43"/>
      <c r="J42" s="43"/>
      <c r="K42" s="43"/>
      <c r="L42" s="8"/>
    </row>
    <row r="43" spans="2:18" x14ac:dyDescent="0.35">
      <c r="B43" s="39"/>
      <c r="C43" s="39"/>
      <c r="D43" s="44"/>
      <c r="E43" s="44"/>
      <c r="F43" s="44"/>
      <c r="G43" s="43"/>
      <c r="H43" s="43"/>
      <c r="I43" s="43"/>
      <c r="J43" s="43"/>
      <c r="K43" s="43"/>
      <c r="L43" s="8"/>
    </row>
    <row r="56" spans="2:11" x14ac:dyDescent="0.35">
      <c r="B56" s="8"/>
      <c r="C56" s="8"/>
      <c r="D56" s="29"/>
      <c r="E56" s="29"/>
      <c r="F56" s="29"/>
      <c r="G56" s="29"/>
      <c r="H56" s="29"/>
      <c r="I56" s="29"/>
      <c r="J56" s="29"/>
      <c r="K56" s="8"/>
    </row>
  </sheetData>
  <hyperlinks>
    <hyperlink ref="A1" location="Contents!A1" display="Contents" xr:uid="{00000000-0004-0000-0200-000000000000}"/>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dimension ref="A1:N17"/>
  <sheetViews>
    <sheetView showGridLines="0" workbookViewId="0"/>
  </sheetViews>
  <sheetFormatPr defaultColWidth="10.81640625" defaultRowHeight="14.5" x14ac:dyDescent="0.35"/>
  <cols>
    <col min="3" max="3" width="21.453125" customWidth="1"/>
    <col min="4" max="11" width="11.1796875" customWidth="1"/>
    <col min="12" max="13" width="15.1796875" customWidth="1"/>
    <col min="14" max="14" width="13.54296875" customWidth="1"/>
  </cols>
  <sheetData>
    <row r="1" spans="1:14" x14ac:dyDescent="0.35">
      <c r="A1" s="49" t="s">
        <v>146</v>
      </c>
      <c r="B1" s="8"/>
      <c r="C1" s="8"/>
      <c r="D1" s="8"/>
      <c r="E1" s="8"/>
      <c r="H1" s="8"/>
      <c r="I1" s="8"/>
    </row>
    <row r="2" spans="1:14" x14ac:dyDescent="0.35">
      <c r="A2" s="8"/>
      <c r="B2" s="10" t="s">
        <v>425</v>
      </c>
      <c r="C2" s="8"/>
      <c r="D2" s="8"/>
      <c r="E2" s="8"/>
      <c r="H2" s="8"/>
      <c r="I2" s="8"/>
    </row>
    <row r="3" spans="1:14" x14ac:dyDescent="0.35">
      <c r="A3" s="8"/>
      <c r="B3" s="8" t="s">
        <v>148</v>
      </c>
      <c r="C3" s="8"/>
      <c r="D3" s="8"/>
      <c r="E3" s="8"/>
      <c r="H3" s="8"/>
      <c r="I3" s="8"/>
    </row>
    <row r="5" spans="1:14" ht="36" customHeight="1" x14ac:dyDescent="0.35">
      <c r="A5" s="8"/>
      <c r="B5" s="8"/>
      <c r="C5" s="29"/>
      <c r="D5" s="410" t="s">
        <v>426</v>
      </c>
      <c r="E5" s="411"/>
      <c r="F5" s="411"/>
      <c r="G5" s="412"/>
      <c r="H5" s="433" t="s">
        <v>157</v>
      </c>
      <c r="I5" s="433"/>
      <c r="J5" s="433"/>
      <c r="K5" s="433"/>
      <c r="L5" s="417" t="s">
        <v>284</v>
      </c>
      <c r="M5" s="422" t="s">
        <v>285</v>
      </c>
      <c r="N5" s="422" t="s">
        <v>286</v>
      </c>
    </row>
    <row r="6" spans="1:14" x14ac:dyDescent="0.35">
      <c r="A6" s="8"/>
      <c r="B6" s="8"/>
      <c r="C6" s="34"/>
      <c r="D6" s="58">
        <v>2022</v>
      </c>
      <c r="E6" s="63">
        <v>2023</v>
      </c>
      <c r="F6" s="63">
        <v>2024</v>
      </c>
      <c r="G6" s="59">
        <v>2025</v>
      </c>
      <c r="H6" s="127">
        <v>2022</v>
      </c>
      <c r="I6" s="127">
        <v>2023</v>
      </c>
      <c r="J6" s="127">
        <v>2024</v>
      </c>
      <c r="K6" s="127">
        <v>2025</v>
      </c>
      <c r="L6" s="418"/>
      <c r="M6" s="422"/>
      <c r="N6" s="435"/>
    </row>
    <row r="7" spans="1:14" ht="14.5" customHeight="1" x14ac:dyDescent="0.35">
      <c r="A7" s="8"/>
      <c r="B7" s="8"/>
      <c r="C7" s="29" t="s">
        <v>155</v>
      </c>
      <c r="D7" s="54">
        <v>0.15507480502128601</v>
      </c>
      <c r="E7" s="52">
        <v>0.1864586919546127</v>
      </c>
      <c r="F7" s="123">
        <v>0.200103759765625</v>
      </c>
      <c r="G7" s="123">
        <v>0.18564670653565701</v>
      </c>
      <c r="H7" s="276">
        <v>1420</v>
      </c>
      <c r="I7" s="276">
        <v>1312</v>
      </c>
      <c r="J7" s="276">
        <v>1276</v>
      </c>
      <c r="K7" s="276">
        <v>3686</v>
      </c>
      <c r="L7" s="311">
        <v>4.4999999999999998E-2</v>
      </c>
      <c r="M7" s="110">
        <v>0.44600000000000001</v>
      </c>
      <c r="N7" s="111">
        <v>0.35399999999999998</v>
      </c>
    </row>
    <row r="8" spans="1:14" ht="14.5" customHeight="1" x14ac:dyDescent="0.35">
      <c r="A8" s="8"/>
      <c r="B8" s="8"/>
      <c r="C8" s="29"/>
      <c r="D8" s="29"/>
      <c r="E8" s="29"/>
      <c r="F8" s="29"/>
      <c r="G8" s="29"/>
      <c r="H8" s="29"/>
      <c r="I8" s="29"/>
      <c r="J8" s="29"/>
      <c r="K8" s="29"/>
    </row>
    <row r="9" spans="1:14" x14ac:dyDescent="0.35">
      <c r="A9" s="8"/>
      <c r="B9" s="8"/>
      <c r="D9" s="29"/>
      <c r="E9" s="29"/>
      <c r="F9" s="29"/>
      <c r="G9" s="29"/>
      <c r="H9" s="8"/>
      <c r="I9" s="8"/>
    </row>
    <row r="10" spans="1:14" x14ac:dyDescent="0.35">
      <c r="A10" s="8"/>
      <c r="B10" s="8"/>
      <c r="C10" s="8" t="s">
        <v>427</v>
      </c>
      <c r="D10" s="29"/>
      <c r="E10" s="29"/>
      <c r="F10" s="29"/>
      <c r="G10" s="29"/>
      <c r="H10" s="8"/>
      <c r="I10" s="8"/>
    </row>
    <row r="11" spans="1:14" x14ac:dyDescent="0.35">
      <c r="C11" s="8" t="s">
        <v>428</v>
      </c>
    </row>
    <row r="12" spans="1:14" x14ac:dyDescent="0.35">
      <c r="C12" s="8"/>
    </row>
    <row r="13" spans="1:14" x14ac:dyDescent="0.35">
      <c r="C13" s="8" t="s">
        <v>379</v>
      </c>
    </row>
    <row r="14" spans="1:14" x14ac:dyDescent="0.35">
      <c r="C14" s="167" t="s">
        <v>429</v>
      </c>
    </row>
    <row r="15" spans="1:14" x14ac:dyDescent="0.35">
      <c r="C15" s="8"/>
    </row>
    <row r="16" spans="1:14" x14ac:dyDescent="0.35">
      <c r="C16" s="8"/>
    </row>
    <row r="17" spans="3:3" x14ac:dyDescent="0.35">
      <c r="C17" s="39"/>
    </row>
  </sheetData>
  <mergeCells count="5">
    <mergeCell ref="D5:G5"/>
    <mergeCell ref="H5:K5"/>
    <mergeCell ref="L5:L6"/>
    <mergeCell ref="N5:N6"/>
    <mergeCell ref="M5:M6"/>
  </mergeCells>
  <conditionalFormatting sqref="L7:N7">
    <cfRule type="cellIs" dxfId="28" priority="1" operator="between">
      <formula>0</formula>
      <formula>0.05</formula>
    </cfRule>
  </conditionalFormatting>
  <hyperlinks>
    <hyperlink ref="A1" location="Contents!A1" display="Contents" xr:uid="{00000000-0004-0000-1C00-00000000000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dimension ref="A1:K17"/>
  <sheetViews>
    <sheetView showGridLines="0" workbookViewId="0"/>
  </sheetViews>
  <sheetFormatPr defaultColWidth="10.81640625" defaultRowHeight="14.5" x14ac:dyDescent="0.35"/>
  <cols>
    <col min="3" max="3" width="21.453125" customWidth="1"/>
    <col min="4" max="4" width="10.1796875" customWidth="1"/>
    <col min="5" max="9" width="15.1796875" customWidth="1"/>
    <col min="10" max="11" width="14.54296875" customWidth="1"/>
  </cols>
  <sheetData>
    <row r="1" spans="1:11" x14ac:dyDescent="0.35">
      <c r="A1" s="49" t="s">
        <v>146</v>
      </c>
      <c r="B1" s="8"/>
      <c r="C1" s="8"/>
      <c r="E1" s="8"/>
      <c r="F1" s="8"/>
      <c r="G1" s="8"/>
      <c r="H1" s="8"/>
      <c r="I1" s="8"/>
    </row>
    <row r="2" spans="1:11" x14ac:dyDescent="0.35">
      <c r="A2" s="8"/>
      <c r="B2" s="10" t="s">
        <v>430</v>
      </c>
      <c r="C2" s="8"/>
      <c r="E2" s="8"/>
      <c r="F2" s="8"/>
      <c r="G2" s="8"/>
      <c r="H2" s="8"/>
      <c r="I2" s="8"/>
    </row>
    <row r="3" spans="1:11" x14ac:dyDescent="0.35">
      <c r="A3" s="8"/>
      <c r="B3" s="8" t="s">
        <v>148</v>
      </c>
      <c r="C3" s="8"/>
      <c r="E3" s="8"/>
      <c r="F3" s="8"/>
      <c r="G3" s="8"/>
      <c r="H3" s="8"/>
      <c r="I3" s="8"/>
      <c r="J3" s="411"/>
      <c r="K3" s="411"/>
    </row>
    <row r="4" spans="1:11" ht="37.5" customHeight="1" x14ac:dyDescent="0.35">
      <c r="E4" s="96"/>
      <c r="I4" s="142"/>
      <c r="J4" s="417" t="s">
        <v>200</v>
      </c>
      <c r="K4" s="422"/>
    </row>
    <row r="5" spans="1:11" ht="91" customHeight="1" x14ac:dyDescent="0.35">
      <c r="A5" s="8"/>
      <c r="B5" s="8"/>
      <c r="C5" s="62"/>
      <c r="D5" s="129" t="s">
        <v>189</v>
      </c>
      <c r="E5" s="70" t="s">
        <v>431</v>
      </c>
      <c r="F5" s="70" t="s">
        <v>432</v>
      </c>
      <c r="G5" s="70" t="s">
        <v>433</v>
      </c>
      <c r="H5" s="70" t="s">
        <v>434</v>
      </c>
      <c r="I5" s="145" t="s">
        <v>435</v>
      </c>
      <c r="J5" s="68" t="s">
        <v>431</v>
      </c>
      <c r="K5" s="70" t="s">
        <v>433</v>
      </c>
    </row>
    <row r="6" spans="1:11" ht="14.5" customHeight="1" x14ac:dyDescent="0.35">
      <c r="A6" s="8"/>
      <c r="B6" s="8"/>
      <c r="C6" s="8" t="s">
        <v>155</v>
      </c>
      <c r="D6" s="29">
        <v>2022</v>
      </c>
      <c r="E6" s="54">
        <v>0.1146110817790031</v>
      </c>
      <c r="F6" s="74">
        <v>3227.0912399291992</v>
      </c>
      <c r="G6" s="113">
        <v>1.18019700050354</v>
      </c>
      <c r="H6" s="94">
        <v>1</v>
      </c>
      <c r="I6" s="143">
        <v>175</v>
      </c>
      <c r="J6" s="92"/>
      <c r="K6" s="94"/>
    </row>
    <row r="7" spans="1:11" ht="14.5" customHeight="1" x14ac:dyDescent="0.35">
      <c r="A7" s="8"/>
      <c r="B7" s="8"/>
      <c r="C7" s="8" t="s">
        <v>155</v>
      </c>
      <c r="D7" s="50">
        <v>2023</v>
      </c>
      <c r="E7" s="90">
        <v>0.1261621564626694</v>
      </c>
      <c r="F7" s="76">
        <v>3192.564102172852</v>
      </c>
      <c r="G7" s="117">
        <v>1.241832494735718</v>
      </c>
      <c r="H7" s="389">
        <v>1</v>
      </c>
      <c r="I7" s="144">
        <v>165</v>
      </c>
      <c r="J7" s="85">
        <v>0.39500000000000002</v>
      </c>
      <c r="K7" s="85">
        <v>0.34399999999999997</v>
      </c>
    </row>
    <row r="8" spans="1:11" ht="14.5" customHeight="1" x14ac:dyDescent="0.35">
      <c r="C8" s="8" t="s">
        <v>155</v>
      </c>
      <c r="D8" s="50">
        <v>2024</v>
      </c>
      <c r="E8" s="90">
        <v>0.1092780083417892</v>
      </c>
      <c r="F8" s="76">
        <v>2554.2509336471562</v>
      </c>
      <c r="G8" s="117">
        <v>1.270041823387146</v>
      </c>
      <c r="H8" s="60">
        <v>1</v>
      </c>
      <c r="I8" s="144">
        <v>150</v>
      </c>
      <c r="J8" s="109">
        <v>0.25</v>
      </c>
      <c r="K8" s="85">
        <v>0.70599999999999996</v>
      </c>
    </row>
    <row r="9" spans="1:11" ht="14.5" customHeight="1" x14ac:dyDescent="0.35">
      <c r="C9" s="8" t="s">
        <v>155</v>
      </c>
      <c r="D9" s="50">
        <v>2025</v>
      </c>
      <c r="E9" s="64">
        <v>0.113602964910336</v>
      </c>
      <c r="F9" s="51">
        <v>2533.3438000000001</v>
      </c>
      <c r="G9" s="282">
        <v>1.3173996557435299</v>
      </c>
      <c r="H9" s="390">
        <v>1</v>
      </c>
      <c r="I9" s="312">
        <v>422</v>
      </c>
      <c r="J9" s="111">
        <v>0.72799999999999998</v>
      </c>
      <c r="K9" s="111">
        <v>0.443</v>
      </c>
    </row>
    <row r="10" spans="1:11" x14ac:dyDescent="0.35">
      <c r="A10" s="8"/>
      <c r="B10" s="8"/>
      <c r="D10" s="8"/>
      <c r="E10" s="17"/>
      <c r="F10" s="8"/>
      <c r="G10" s="8"/>
      <c r="H10" s="8"/>
      <c r="I10" s="8"/>
    </row>
    <row r="11" spans="1:11" x14ac:dyDescent="0.35">
      <c r="C11" s="8" t="s">
        <v>436</v>
      </c>
    </row>
    <row r="12" spans="1:11" x14ac:dyDescent="0.35">
      <c r="C12" s="8" t="s">
        <v>428</v>
      </c>
    </row>
    <row r="14" spans="1:11" x14ac:dyDescent="0.35">
      <c r="C14" s="8" t="s">
        <v>158</v>
      </c>
    </row>
    <row r="15" spans="1:11" x14ac:dyDescent="0.35">
      <c r="C15" s="167" t="s">
        <v>429</v>
      </c>
    </row>
    <row r="16" spans="1:11" x14ac:dyDescent="0.35">
      <c r="C16" s="8" t="s">
        <v>437</v>
      </c>
    </row>
    <row r="17" spans="3:3" x14ac:dyDescent="0.35">
      <c r="C17" s="8" t="s">
        <v>438</v>
      </c>
    </row>
  </sheetData>
  <mergeCells count="2">
    <mergeCell ref="J4:K4"/>
    <mergeCell ref="J3:K3"/>
  </mergeCells>
  <conditionalFormatting sqref="J6:K9">
    <cfRule type="cellIs" dxfId="27" priority="1" operator="between">
      <formula>0</formula>
      <formula>0.05</formula>
    </cfRule>
  </conditionalFormatting>
  <hyperlinks>
    <hyperlink ref="A1" location="Contents!A1" display="Contents" xr:uid="{00000000-0004-0000-1D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1"/>
  <dimension ref="A1:H21"/>
  <sheetViews>
    <sheetView showGridLines="0" workbookViewId="0"/>
  </sheetViews>
  <sheetFormatPr defaultColWidth="10.81640625" defaultRowHeight="14.5" x14ac:dyDescent="0.35"/>
  <cols>
    <col min="3" max="3" width="32.453125" customWidth="1"/>
    <col min="4" max="6" width="14.81640625" customWidth="1"/>
    <col min="7" max="7" width="9.1796875" customWidth="1"/>
  </cols>
  <sheetData>
    <row r="1" spans="1:8" x14ac:dyDescent="0.35">
      <c r="A1" s="49" t="s">
        <v>146</v>
      </c>
    </row>
    <row r="2" spans="1:8" x14ac:dyDescent="0.35">
      <c r="B2" s="10" t="s">
        <v>439</v>
      </c>
    </row>
    <row r="3" spans="1:8" x14ac:dyDescent="0.35">
      <c r="B3" s="8" t="s">
        <v>148</v>
      </c>
    </row>
    <row r="4" spans="1:8" x14ac:dyDescent="0.35">
      <c r="C4" s="8"/>
      <c r="D4" s="8"/>
      <c r="E4" s="8"/>
      <c r="F4" s="8"/>
      <c r="G4" s="8"/>
      <c r="H4" s="8"/>
    </row>
    <row r="5" spans="1:8" ht="14.5" customHeight="1" x14ac:dyDescent="0.35">
      <c r="C5" s="62"/>
      <c r="D5" s="67" t="s">
        <v>218</v>
      </c>
      <c r="E5" s="88" t="s">
        <v>219</v>
      </c>
      <c r="F5" s="66" t="s">
        <v>157</v>
      </c>
      <c r="G5" s="8"/>
      <c r="H5" s="8"/>
    </row>
    <row r="6" spans="1:8" ht="14.5" customHeight="1" x14ac:dyDescent="0.35">
      <c r="C6" s="8" t="s">
        <v>192</v>
      </c>
      <c r="D6" s="124">
        <v>7.54509879278078E-2</v>
      </c>
      <c r="E6" s="64">
        <v>0</v>
      </c>
      <c r="F6" s="277">
        <v>692</v>
      </c>
      <c r="G6" s="8"/>
      <c r="H6" s="8"/>
    </row>
    <row r="7" spans="1:8" ht="14.5" customHeight="1" x14ac:dyDescent="0.35">
      <c r="C7" s="8" t="s">
        <v>232</v>
      </c>
      <c r="D7" s="124">
        <v>6.29732429642096E-2</v>
      </c>
      <c r="E7" s="64">
        <v>5.8823529411764698E-2</v>
      </c>
      <c r="F7" s="277">
        <v>39</v>
      </c>
      <c r="G7" s="8"/>
      <c r="H7" s="8"/>
    </row>
    <row r="8" spans="1:8" ht="14.5" customHeight="1" x14ac:dyDescent="0.35">
      <c r="C8" s="8" t="s">
        <v>151</v>
      </c>
      <c r="D8" s="124">
        <v>7.4991768947249599E-2</v>
      </c>
      <c r="E8" s="64">
        <v>0</v>
      </c>
      <c r="F8" s="277">
        <v>731</v>
      </c>
      <c r="G8" s="8"/>
      <c r="H8" s="8"/>
    </row>
    <row r="9" spans="1:8" ht="14.5" customHeight="1" x14ac:dyDescent="0.35">
      <c r="C9" s="8" t="s">
        <v>413</v>
      </c>
      <c r="D9" s="124">
        <v>0.15624679664651001</v>
      </c>
      <c r="E9" s="64">
        <v>0.11111111111111099</v>
      </c>
      <c r="F9" s="277">
        <v>1148</v>
      </c>
      <c r="G9" s="8"/>
      <c r="H9" s="8"/>
    </row>
    <row r="10" spans="1:8" ht="14.5" customHeight="1" x14ac:dyDescent="0.35">
      <c r="C10" s="8" t="s">
        <v>414</v>
      </c>
      <c r="D10" s="124">
        <v>0.11637701238939401</v>
      </c>
      <c r="E10" s="64">
        <v>7.69230769230769E-2</v>
      </c>
      <c r="F10" s="277">
        <v>605</v>
      </c>
      <c r="G10" s="8"/>
      <c r="H10" s="8"/>
    </row>
    <row r="11" spans="1:8" ht="14.5" customHeight="1" x14ac:dyDescent="0.35">
      <c r="C11" s="8" t="s">
        <v>154</v>
      </c>
      <c r="D11" s="124">
        <v>0.14126235832607201</v>
      </c>
      <c r="E11" s="64">
        <v>0.1</v>
      </c>
      <c r="F11" s="277">
        <v>1849</v>
      </c>
      <c r="G11" s="8"/>
      <c r="H11" s="8"/>
    </row>
    <row r="12" spans="1:8" ht="14.5" customHeight="1" x14ac:dyDescent="0.35">
      <c r="C12" s="8"/>
      <c r="D12" s="302"/>
      <c r="E12" s="302"/>
      <c r="F12" s="302"/>
      <c r="G12" s="8"/>
      <c r="H12" s="8"/>
    </row>
    <row r="13" spans="1:8" x14ac:dyDescent="0.35">
      <c r="C13" s="8"/>
      <c r="D13" s="8"/>
      <c r="E13" s="8"/>
      <c r="F13" s="8"/>
      <c r="G13" s="8"/>
      <c r="H13" s="8"/>
    </row>
    <row r="14" spans="1:8" x14ac:dyDescent="0.35">
      <c r="C14" s="8" t="s">
        <v>440</v>
      </c>
      <c r="D14" s="8"/>
      <c r="E14" s="8"/>
      <c r="F14" s="8"/>
      <c r="G14" s="8"/>
      <c r="H14" s="8"/>
    </row>
    <row r="15" spans="1:8" x14ac:dyDescent="0.35">
      <c r="C15" s="8" t="s">
        <v>441</v>
      </c>
      <c r="D15" s="8"/>
      <c r="E15" s="8"/>
      <c r="F15" s="8"/>
      <c r="G15" s="8"/>
      <c r="H15" s="8"/>
    </row>
    <row r="16" spans="1:8" x14ac:dyDescent="0.35">
      <c r="D16" s="8"/>
      <c r="E16" s="8"/>
      <c r="F16" s="8"/>
      <c r="G16" s="8"/>
      <c r="H16" s="8"/>
    </row>
    <row r="17" spans="3:8" x14ac:dyDescent="0.35">
      <c r="C17" s="8" t="s">
        <v>158</v>
      </c>
      <c r="D17" s="8"/>
      <c r="E17" s="8"/>
      <c r="F17" s="8"/>
      <c r="G17" s="8"/>
      <c r="H17" s="8"/>
    </row>
    <row r="18" spans="3:8" x14ac:dyDescent="0.35">
      <c r="C18" s="167" t="s">
        <v>159</v>
      </c>
      <c r="D18" s="8"/>
      <c r="E18" s="8"/>
      <c r="F18" s="8"/>
      <c r="G18" s="8"/>
      <c r="H18" s="8"/>
    </row>
    <row r="19" spans="3:8" x14ac:dyDescent="0.35">
      <c r="C19" s="167" t="s">
        <v>442</v>
      </c>
    </row>
    <row r="20" spans="3:8" x14ac:dyDescent="0.35">
      <c r="C20" s="167" t="s">
        <v>443</v>
      </c>
    </row>
    <row r="21" spans="3:8" x14ac:dyDescent="0.35">
      <c r="C21" s="39"/>
    </row>
  </sheetData>
  <hyperlinks>
    <hyperlink ref="A1" location="Contents!A1" display="Contents" xr:uid="{00000000-0004-0000-21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7"/>
  <dimension ref="A1:P20"/>
  <sheetViews>
    <sheetView showGridLines="0" workbookViewId="0"/>
  </sheetViews>
  <sheetFormatPr defaultColWidth="10.81640625" defaultRowHeight="14.5" x14ac:dyDescent="0.35"/>
  <cols>
    <col min="3" max="3" width="33.453125" customWidth="1"/>
    <col min="4" max="13" width="14.81640625" customWidth="1"/>
    <col min="14" max="14" width="9.1796875" customWidth="1"/>
  </cols>
  <sheetData>
    <row r="1" spans="1:16" x14ac:dyDescent="0.35">
      <c r="A1" s="49" t="s">
        <v>146</v>
      </c>
    </row>
    <row r="2" spans="1:16" x14ac:dyDescent="0.35">
      <c r="B2" s="10" t="s">
        <v>444</v>
      </c>
      <c r="C2" s="8"/>
    </row>
    <row r="3" spans="1:16" x14ac:dyDescent="0.35">
      <c r="B3" s="8" t="s">
        <v>148</v>
      </c>
    </row>
    <row r="4" spans="1:16" x14ac:dyDescent="0.35">
      <c r="D4" s="410" t="s">
        <v>445</v>
      </c>
      <c r="E4" s="411"/>
      <c r="F4" s="411"/>
      <c r="G4" s="412"/>
      <c r="H4" s="411" t="s">
        <v>91</v>
      </c>
      <c r="I4" s="411"/>
      <c r="J4" s="411"/>
      <c r="K4" s="411"/>
      <c r="L4" s="411"/>
      <c r="M4" s="96"/>
      <c r="N4" s="8"/>
      <c r="P4" s="8"/>
    </row>
    <row r="5" spans="1:16" ht="39" customHeight="1" x14ac:dyDescent="0.35">
      <c r="C5" s="62"/>
      <c r="D5" s="68" t="s">
        <v>446</v>
      </c>
      <c r="E5" s="70" t="s">
        <v>447</v>
      </c>
      <c r="F5" s="70" t="s">
        <v>448</v>
      </c>
      <c r="G5" s="95" t="s">
        <v>449</v>
      </c>
      <c r="H5" s="70" t="s">
        <v>450</v>
      </c>
      <c r="I5" s="70" t="s">
        <v>451</v>
      </c>
      <c r="J5" s="70" t="s">
        <v>452</v>
      </c>
      <c r="K5" s="70" t="s">
        <v>448</v>
      </c>
      <c r="L5" s="70" t="s">
        <v>449</v>
      </c>
      <c r="M5" s="67" t="s">
        <v>157</v>
      </c>
      <c r="N5" s="8"/>
      <c r="P5" s="8"/>
    </row>
    <row r="6" spans="1:16" ht="14.5" customHeight="1" x14ac:dyDescent="0.35">
      <c r="C6" s="8" t="s">
        <v>192</v>
      </c>
      <c r="D6" s="313" t="s">
        <v>202</v>
      </c>
      <c r="E6" s="314" t="s">
        <v>202</v>
      </c>
      <c r="F6" s="314" t="s">
        <v>202</v>
      </c>
      <c r="G6" s="314" t="s">
        <v>202</v>
      </c>
      <c r="H6" s="315">
        <v>32.052011319960599</v>
      </c>
      <c r="I6" s="316">
        <v>30.657605982639701</v>
      </c>
      <c r="J6" s="316">
        <v>31.652824271011699</v>
      </c>
      <c r="K6" s="316">
        <v>31.6262653522944</v>
      </c>
      <c r="L6" s="316">
        <v>27.037291077036599</v>
      </c>
      <c r="M6" s="295">
        <v>2023</v>
      </c>
      <c r="N6" s="8"/>
      <c r="P6" s="8"/>
    </row>
    <row r="7" spans="1:16" x14ac:dyDescent="0.35">
      <c r="C7" s="8" t="s">
        <v>232</v>
      </c>
      <c r="D7" s="317" t="s">
        <v>202</v>
      </c>
      <c r="E7" s="318" t="s">
        <v>202</v>
      </c>
      <c r="F7" s="318" t="s">
        <v>202</v>
      </c>
      <c r="G7" s="318" t="s">
        <v>202</v>
      </c>
      <c r="H7" s="319">
        <v>32.659933986684202</v>
      </c>
      <c r="I7" s="320">
        <v>30.575403957994599</v>
      </c>
      <c r="J7" s="320">
        <v>31.531807385754199</v>
      </c>
      <c r="K7" s="320">
        <v>32.568954635115901</v>
      </c>
      <c r="L7" s="320">
        <v>29.027055117082899</v>
      </c>
      <c r="M7" s="296">
        <v>161</v>
      </c>
      <c r="N7" s="8"/>
      <c r="P7" s="8"/>
    </row>
    <row r="8" spans="1:16" x14ac:dyDescent="0.35">
      <c r="C8" s="8" t="s">
        <v>151</v>
      </c>
      <c r="D8" s="317" t="s">
        <v>202</v>
      </c>
      <c r="E8" s="318" t="s">
        <v>202</v>
      </c>
      <c r="F8" s="318" t="s">
        <v>202</v>
      </c>
      <c r="G8" s="318" t="s">
        <v>202</v>
      </c>
      <c r="H8" s="319">
        <v>32.072859355304303</v>
      </c>
      <c r="I8" s="320">
        <v>30.648579525471899</v>
      </c>
      <c r="J8" s="320">
        <v>31.642035543163601</v>
      </c>
      <c r="K8" s="320">
        <v>31.777448280924499</v>
      </c>
      <c r="L8" s="320">
        <v>27.4121603957331</v>
      </c>
      <c r="M8" s="296">
        <v>2184</v>
      </c>
      <c r="N8" s="8"/>
      <c r="P8" s="8"/>
    </row>
    <row r="9" spans="1:16" ht="14.5" customHeight="1" x14ac:dyDescent="0.35">
      <c r="C9" s="8" t="s">
        <v>413</v>
      </c>
      <c r="D9" s="319">
        <v>38.915010633875902</v>
      </c>
      <c r="E9" s="320">
        <v>34.687831135875001</v>
      </c>
      <c r="F9" s="320">
        <v>36.4369649136341</v>
      </c>
      <c r="G9" s="320">
        <v>32.641764389687999</v>
      </c>
      <c r="H9" s="317" t="s">
        <v>202</v>
      </c>
      <c r="I9" s="318" t="s">
        <v>202</v>
      </c>
      <c r="J9" s="318" t="s">
        <v>202</v>
      </c>
      <c r="K9" s="318" t="s">
        <v>202</v>
      </c>
      <c r="L9" s="321" t="s">
        <v>202</v>
      </c>
      <c r="M9" s="296">
        <v>5259</v>
      </c>
      <c r="N9" s="8"/>
      <c r="P9" s="8"/>
    </row>
    <row r="10" spans="1:16" x14ac:dyDescent="0.35">
      <c r="C10" s="8" t="s">
        <v>414</v>
      </c>
      <c r="D10" s="319">
        <v>34.1957516188208</v>
      </c>
      <c r="E10" s="320">
        <v>28.646212857368202</v>
      </c>
      <c r="F10" s="320">
        <v>29.660974630919601</v>
      </c>
      <c r="G10" s="320">
        <v>25.482706075577401</v>
      </c>
      <c r="H10" s="317" t="s">
        <v>202</v>
      </c>
      <c r="I10" s="318" t="s">
        <v>202</v>
      </c>
      <c r="J10" s="318" t="s">
        <v>202</v>
      </c>
      <c r="K10" s="318" t="s">
        <v>202</v>
      </c>
      <c r="L10" s="318" t="s">
        <v>202</v>
      </c>
      <c r="M10" s="296">
        <v>2485</v>
      </c>
      <c r="N10" s="8"/>
      <c r="P10" s="8"/>
    </row>
    <row r="11" spans="1:16" x14ac:dyDescent="0.35">
      <c r="C11" s="8" t="s">
        <v>154</v>
      </c>
      <c r="D11" s="319">
        <v>37.4968505893927</v>
      </c>
      <c r="E11" s="320">
        <v>33.064329824347503</v>
      </c>
      <c r="F11" s="320">
        <v>34.614425260124797</v>
      </c>
      <c r="G11" s="320">
        <v>30.899973635404699</v>
      </c>
      <c r="H11" s="317" t="s">
        <v>202</v>
      </c>
      <c r="I11" s="318" t="s">
        <v>202</v>
      </c>
      <c r="J11" s="318" t="s">
        <v>202</v>
      </c>
      <c r="K11" s="318" t="s">
        <v>202</v>
      </c>
      <c r="L11" s="318" t="s">
        <v>202</v>
      </c>
      <c r="M11" s="296">
        <v>8171</v>
      </c>
      <c r="N11" s="8"/>
      <c r="P11" s="8"/>
    </row>
    <row r="12" spans="1:16" x14ac:dyDescent="0.35">
      <c r="D12" s="8"/>
      <c r="E12" s="8"/>
      <c r="F12" s="8"/>
      <c r="G12" s="8"/>
      <c r="H12" s="8"/>
      <c r="I12" s="8"/>
      <c r="J12" s="8"/>
      <c r="K12" s="8"/>
      <c r="L12" s="8"/>
      <c r="M12" s="8"/>
      <c r="N12" s="8"/>
      <c r="O12" s="8"/>
      <c r="P12" s="8"/>
    </row>
    <row r="13" spans="1:16" x14ac:dyDescent="0.35">
      <c r="C13" s="8" t="s">
        <v>453</v>
      </c>
      <c r="D13" s="8"/>
      <c r="E13" s="8"/>
      <c r="F13" s="8"/>
      <c r="G13" s="8"/>
      <c r="H13" s="8"/>
      <c r="I13" s="8"/>
      <c r="J13" s="8"/>
      <c r="K13" s="8"/>
      <c r="L13" s="8"/>
      <c r="M13" s="8"/>
      <c r="N13" s="8"/>
      <c r="O13" s="8"/>
      <c r="P13" s="8"/>
    </row>
    <row r="14" spans="1:16" x14ac:dyDescent="0.35">
      <c r="C14" s="8" t="s">
        <v>441</v>
      </c>
      <c r="D14" s="8"/>
      <c r="E14" s="8"/>
      <c r="F14" s="8"/>
      <c r="G14" s="8"/>
      <c r="H14" s="8"/>
      <c r="I14" s="8"/>
      <c r="J14" s="8"/>
      <c r="K14" s="8"/>
      <c r="L14" s="8"/>
      <c r="M14" s="8"/>
      <c r="N14" s="8"/>
      <c r="P14" s="8"/>
    </row>
    <row r="15" spans="1:16" x14ac:dyDescent="0.35">
      <c r="D15" s="8"/>
      <c r="E15" s="8"/>
      <c r="F15" s="8"/>
      <c r="G15" s="8"/>
      <c r="H15" s="8"/>
      <c r="I15" s="8"/>
      <c r="J15" s="8"/>
      <c r="K15" s="8"/>
      <c r="L15" s="8"/>
      <c r="M15" s="8"/>
      <c r="N15" s="8"/>
      <c r="P15" s="8"/>
    </row>
    <row r="16" spans="1:16" x14ac:dyDescent="0.35">
      <c r="C16" s="8" t="s">
        <v>158</v>
      </c>
      <c r="D16" s="8"/>
      <c r="E16" s="8"/>
      <c r="F16" s="8"/>
      <c r="G16" s="8"/>
      <c r="H16" s="8"/>
      <c r="I16" s="8"/>
      <c r="J16" s="8"/>
      <c r="K16" s="8"/>
      <c r="L16" s="8"/>
      <c r="M16" s="8"/>
      <c r="N16" s="8"/>
      <c r="P16" s="8"/>
    </row>
    <row r="17" spans="3:16" x14ac:dyDescent="0.35">
      <c r="C17" s="167" t="s">
        <v>159</v>
      </c>
      <c r="D17" s="8"/>
      <c r="E17" s="8"/>
      <c r="F17" s="8"/>
      <c r="G17" s="8"/>
      <c r="H17" s="8"/>
      <c r="I17" s="8"/>
      <c r="J17" s="8"/>
      <c r="K17" s="8"/>
      <c r="L17" s="8"/>
      <c r="M17" s="8"/>
      <c r="N17" s="8"/>
      <c r="P17" s="8"/>
    </row>
    <row r="18" spans="3:16" x14ac:dyDescent="0.35">
      <c r="C18" s="261" t="s">
        <v>454</v>
      </c>
      <c r="D18" s="8"/>
      <c r="E18" s="8"/>
      <c r="F18" s="8"/>
      <c r="G18" s="8"/>
      <c r="H18" s="8"/>
      <c r="I18" s="8"/>
      <c r="J18" s="8"/>
      <c r="K18" s="8"/>
      <c r="L18" s="8"/>
      <c r="M18" s="8"/>
      <c r="N18" s="8"/>
      <c r="P18" s="8"/>
    </row>
    <row r="19" spans="3:16" x14ac:dyDescent="0.35">
      <c r="C19" s="391" t="s">
        <v>455</v>
      </c>
      <c r="D19" s="8"/>
      <c r="E19" s="8"/>
      <c r="F19" s="8"/>
      <c r="G19" s="8"/>
      <c r="H19" s="8"/>
      <c r="I19" s="8"/>
      <c r="J19" s="8"/>
      <c r="K19" s="8"/>
      <c r="L19" s="8"/>
      <c r="M19" s="8"/>
      <c r="N19" s="8"/>
      <c r="P19" s="8"/>
    </row>
    <row r="20" spans="3:16" x14ac:dyDescent="0.35">
      <c r="C20" s="167" t="s">
        <v>456</v>
      </c>
    </row>
  </sheetData>
  <mergeCells count="2">
    <mergeCell ref="D4:G4"/>
    <mergeCell ref="H4:L4"/>
  </mergeCells>
  <hyperlinks>
    <hyperlink ref="A1" location="Contents!A1" display="Contents" xr:uid="{00000000-0004-0000-22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85"/>
  <dimension ref="A1:Y210"/>
  <sheetViews>
    <sheetView showGridLines="0" zoomScale="85" zoomScaleNormal="85" workbookViewId="0"/>
  </sheetViews>
  <sheetFormatPr defaultColWidth="10.81640625" defaultRowHeight="14.5" x14ac:dyDescent="0.35"/>
  <cols>
    <col min="3" max="3" width="32.453125" customWidth="1"/>
    <col min="4" max="4" width="19.54296875" customWidth="1"/>
    <col min="5" max="5" width="26.1796875" customWidth="1"/>
    <col min="6" max="13" width="14.1796875" customWidth="1"/>
  </cols>
  <sheetData>
    <row r="1" spans="1:25" x14ac:dyDescent="0.35">
      <c r="A1" s="49" t="s">
        <v>146</v>
      </c>
    </row>
    <row r="2" spans="1:25" x14ac:dyDescent="0.35">
      <c r="B2" s="10" t="s">
        <v>457</v>
      </c>
    </row>
    <row r="3" spans="1:25" x14ac:dyDescent="0.35">
      <c r="B3" s="8" t="s">
        <v>148</v>
      </c>
    </row>
    <row r="4" spans="1:25" x14ac:dyDescent="0.35">
      <c r="F4" s="410" t="s">
        <v>458</v>
      </c>
      <c r="G4" s="411"/>
      <c r="H4" s="411"/>
      <c r="I4" s="411"/>
      <c r="J4" s="411"/>
      <c r="K4" s="411"/>
      <c r="L4" s="411"/>
      <c r="M4" s="411"/>
    </row>
    <row r="5" spans="1:25" ht="26" x14ac:dyDescent="0.35">
      <c r="D5" s="62"/>
      <c r="E5" s="62"/>
      <c r="F5" s="58">
        <v>2018</v>
      </c>
      <c r="G5" s="63">
        <v>2019</v>
      </c>
      <c r="H5" s="63">
        <v>2021</v>
      </c>
      <c r="I5" s="63">
        <v>2022</v>
      </c>
      <c r="J5" s="63">
        <v>2023</v>
      </c>
      <c r="K5" s="66" t="s">
        <v>149</v>
      </c>
      <c r="L5" s="224" t="s">
        <v>150</v>
      </c>
      <c r="M5" s="322">
        <v>2025</v>
      </c>
    </row>
    <row r="6" spans="1:25" ht="14.5" customHeight="1" x14ac:dyDescent="0.35">
      <c r="C6" s="30" t="s">
        <v>192</v>
      </c>
      <c r="D6" s="8" t="s">
        <v>156</v>
      </c>
      <c r="E6" s="29" t="s">
        <v>459</v>
      </c>
      <c r="F6" s="140">
        <v>0.04</v>
      </c>
      <c r="G6" s="71">
        <v>0.05</v>
      </c>
      <c r="H6" s="71">
        <v>0.06</v>
      </c>
      <c r="I6" s="71">
        <v>5.9698063880205154E-2</v>
      </c>
      <c r="J6" s="90" t="s">
        <v>202</v>
      </c>
      <c r="K6" s="90">
        <v>4.3799743056297302E-2</v>
      </c>
      <c r="L6" s="64">
        <v>4.3799743056297302E-2</v>
      </c>
      <c r="M6" s="64">
        <v>4.9004079658796697E-2</v>
      </c>
      <c r="N6" s="17"/>
      <c r="O6" s="393"/>
      <c r="P6" s="393"/>
      <c r="Q6" s="393"/>
      <c r="R6" s="393"/>
      <c r="S6" s="393"/>
      <c r="T6" s="393"/>
      <c r="U6" s="393"/>
      <c r="V6" s="393"/>
      <c r="W6" s="393"/>
      <c r="X6" s="393"/>
      <c r="Y6" s="393"/>
    </row>
    <row r="7" spans="1:25" x14ac:dyDescent="0.35">
      <c r="C7" s="8" t="s">
        <v>192</v>
      </c>
      <c r="D7" s="8" t="s">
        <v>156</v>
      </c>
      <c r="E7" s="29" t="s">
        <v>460</v>
      </c>
      <c r="F7" s="138">
        <v>2.0000000000000018E-2</v>
      </c>
      <c r="G7" s="71">
        <v>3.9999999999999925E-2</v>
      </c>
      <c r="H7" s="71">
        <v>1.0000000000000009E-2</v>
      </c>
      <c r="I7" s="71">
        <v>2.2290755063295364E-2</v>
      </c>
      <c r="J7" s="90" t="s">
        <v>202</v>
      </c>
      <c r="K7" s="90">
        <v>1.1860860511660579E-2</v>
      </c>
      <c r="L7" s="64">
        <v>1.1860860511660579E-2</v>
      </c>
      <c r="M7" s="64">
        <v>1.09111257626171E-2</v>
      </c>
      <c r="N7" s="17"/>
      <c r="O7" s="393"/>
      <c r="P7" s="393"/>
      <c r="Q7" s="393"/>
      <c r="R7" s="393"/>
      <c r="S7" s="393"/>
      <c r="T7" s="393"/>
      <c r="U7" s="393"/>
      <c r="V7" s="393"/>
    </row>
    <row r="8" spans="1:25" x14ac:dyDescent="0.35">
      <c r="C8" s="8" t="s">
        <v>192</v>
      </c>
      <c r="D8" s="8" t="s">
        <v>156</v>
      </c>
      <c r="E8" s="29" t="s">
        <v>461</v>
      </c>
      <c r="F8" s="138">
        <v>0.12</v>
      </c>
      <c r="G8" s="71">
        <v>9.9999999999999978E-2</v>
      </c>
      <c r="H8" s="71">
        <v>0.10000000000000009</v>
      </c>
      <c r="I8" s="71">
        <v>0.10780683904886246</v>
      </c>
      <c r="J8" s="90" t="s">
        <v>202</v>
      </c>
      <c r="K8" s="90">
        <v>8.32253098487854E-2</v>
      </c>
      <c r="L8" s="64">
        <v>8.32253098487854E-2</v>
      </c>
      <c r="M8" s="64">
        <v>8.9848237517237806E-2</v>
      </c>
      <c r="N8" s="17"/>
      <c r="O8" s="393"/>
      <c r="P8" s="393"/>
      <c r="Q8" s="393"/>
      <c r="R8" s="393"/>
      <c r="S8" s="393"/>
      <c r="T8" s="393"/>
      <c r="U8" s="393"/>
      <c r="V8" s="393"/>
    </row>
    <row r="9" spans="1:25" x14ac:dyDescent="0.35">
      <c r="C9" s="8" t="s">
        <v>192</v>
      </c>
      <c r="D9" s="8" t="s">
        <v>156</v>
      </c>
      <c r="E9" s="29" t="s">
        <v>462</v>
      </c>
      <c r="F9" s="138">
        <v>0.39999999999999997</v>
      </c>
      <c r="G9" s="71">
        <v>0.38000000000000006</v>
      </c>
      <c r="H9" s="71">
        <v>0.37999999999999995</v>
      </c>
      <c r="I9" s="71">
        <v>0.36179441213607788</v>
      </c>
      <c r="J9" s="90" t="s">
        <v>202</v>
      </c>
      <c r="K9" s="90">
        <v>0.36144182085990911</v>
      </c>
      <c r="L9" s="64">
        <v>0.36144182085990911</v>
      </c>
      <c r="M9" s="64">
        <v>0.35085832110000598</v>
      </c>
      <c r="N9" s="17"/>
      <c r="O9" s="393"/>
      <c r="P9" s="393"/>
      <c r="Q9" s="393"/>
      <c r="R9" s="393"/>
      <c r="S9" s="393"/>
      <c r="T9" s="393"/>
      <c r="U9" s="393"/>
      <c r="V9" s="393"/>
    </row>
    <row r="10" spans="1:25" x14ac:dyDescent="0.35">
      <c r="C10" s="8" t="s">
        <v>192</v>
      </c>
      <c r="D10" s="8" t="s">
        <v>156</v>
      </c>
      <c r="E10" s="29" t="s">
        <v>463</v>
      </c>
      <c r="F10" s="138">
        <v>4.9999999999999989E-2</v>
      </c>
      <c r="G10" s="71">
        <v>4.9999999999999989E-2</v>
      </c>
      <c r="H10" s="71">
        <v>0.06</v>
      </c>
      <c r="I10" s="71">
        <v>5.6940380483865738E-2</v>
      </c>
      <c r="J10" s="90" t="s">
        <v>202</v>
      </c>
      <c r="K10" s="90">
        <v>4.6310815960168839E-2</v>
      </c>
      <c r="L10" s="64">
        <v>4.6310815960168839E-2</v>
      </c>
      <c r="M10" s="64">
        <v>4.8003982758814699E-2</v>
      </c>
      <c r="N10" s="17"/>
      <c r="O10" s="393"/>
      <c r="P10" s="393"/>
      <c r="Q10" s="393"/>
      <c r="R10" s="393"/>
      <c r="S10" s="393"/>
      <c r="T10" s="393"/>
      <c r="U10" s="393"/>
      <c r="V10" s="393"/>
    </row>
    <row r="11" spans="1:25" x14ac:dyDescent="0.35">
      <c r="C11" s="8" t="s">
        <v>192</v>
      </c>
      <c r="D11" s="8" t="s">
        <v>156</v>
      </c>
      <c r="E11" s="29" t="s">
        <v>464</v>
      </c>
      <c r="F11" s="138">
        <v>3.999999999999998E-2</v>
      </c>
      <c r="G11" s="71">
        <v>3.999999999999998E-2</v>
      </c>
      <c r="H11" s="71">
        <v>3.999999999999998E-2</v>
      </c>
      <c r="I11" s="71">
        <v>4.4306773692369461E-2</v>
      </c>
      <c r="J11" s="90" t="s">
        <v>202</v>
      </c>
      <c r="K11" s="90">
        <v>3.2152161002159119E-2</v>
      </c>
      <c r="L11" s="64">
        <v>3.2152161002159119E-2</v>
      </c>
      <c r="M11" s="64">
        <v>3.9404861399705601E-2</v>
      </c>
      <c r="N11" s="17"/>
      <c r="O11" s="393"/>
      <c r="P11" s="393"/>
      <c r="Q11" s="393"/>
      <c r="R11" s="393"/>
      <c r="S11" s="393"/>
      <c r="T11" s="393"/>
      <c r="U11" s="393"/>
      <c r="V11" s="393"/>
    </row>
    <row r="12" spans="1:25" x14ac:dyDescent="0.35">
      <c r="C12" s="8" t="s">
        <v>192</v>
      </c>
      <c r="D12" s="8" t="s">
        <v>156</v>
      </c>
      <c r="E12" s="29" t="s">
        <v>465</v>
      </c>
      <c r="F12" s="138">
        <v>0.33</v>
      </c>
      <c r="G12" s="71">
        <v>0.34</v>
      </c>
      <c r="H12" s="71">
        <v>0.34</v>
      </c>
      <c r="I12" s="71">
        <v>0.34716278314590454</v>
      </c>
      <c r="J12" s="90" t="s">
        <v>202</v>
      </c>
      <c r="K12" s="90">
        <v>0.42120930552482599</v>
      </c>
      <c r="L12" s="64">
        <v>0.42120930552482599</v>
      </c>
      <c r="M12" s="64">
        <v>0.41196939180282199</v>
      </c>
      <c r="N12" s="17"/>
      <c r="O12" s="393"/>
      <c r="P12" s="393"/>
      <c r="Q12" s="393"/>
      <c r="R12" s="393"/>
      <c r="S12" s="393"/>
      <c r="T12" s="393"/>
      <c r="U12" s="393"/>
      <c r="V12" s="393"/>
    </row>
    <row r="13" spans="1:25" ht="14.5" customHeight="1" x14ac:dyDescent="0.35">
      <c r="C13" s="8" t="s">
        <v>192</v>
      </c>
      <c r="D13" s="8" t="s">
        <v>156</v>
      </c>
      <c r="E13" s="29" t="s">
        <v>157</v>
      </c>
      <c r="F13" s="38">
        <v>1216</v>
      </c>
      <c r="G13" s="45">
        <v>2268</v>
      </c>
      <c r="H13" s="45">
        <v>3195</v>
      </c>
      <c r="I13" s="45">
        <v>4018</v>
      </c>
      <c r="J13" s="133" t="s">
        <v>202</v>
      </c>
      <c r="K13" s="76">
        <v>1548</v>
      </c>
      <c r="L13" s="51">
        <v>1548</v>
      </c>
      <c r="M13" s="51">
        <v>1387</v>
      </c>
      <c r="N13" s="17"/>
      <c r="O13" s="393"/>
      <c r="P13" s="393"/>
      <c r="Q13" s="393"/>
      <c r="R13" s="393"/>
      <c r="S13" s="393"/>
      <c r="T13" s="393"/>
      <c r="U13" s="393"/>
      <c r="V13" s="393"/>
    </row>
    <row r="14" spans="1:25" x14ac:dyDescent="0.35">
      <c r="E14" s="29"/>
      <c r="F14" s="97"/>
      <c r="G14" s="37"/>
      <c r="H14" s="37"/>
      <c r="I14" s="35"/>
      <c r="J14" s="90"/>
      <c r="K14" s="60"/>
      <c r="L14" s="302"/>
      <c r="M14" s="302"/>
      <c r="N14" s="17"/>
      <c r="O14" s="393"/>
      <c r="P14" s="393"/>
      <c r="Q14" s="393"/>
      <c r="R14" s="393"/>
      <c r="S14" s="393"/>
      <c r="T14" s="393"/>
      <c r="U14" s="393"/>
      <c r="V14" s="393"/>
    </row>
    <row r="15" spans="1:25" ht="14.5" customHeight="1" x14ac:dyDescent="0.35">
      <c r="C15" s="8" t="s">
        <v>192</v>
      </c>
      <c r="D15" s="8" t="s">
        <v>466</v>
      </c>
      <c r="E15" s="29" t="s">
        <v>459</v>
      </c>
      <c r="F15" s="138">
        <v>0.01</v>
      </c>
      <c r="G15" s="71">
        <v>0</v>
      </c>
      <c r="H15" s="71">
        <v>0.01</v>
      </c>
      <c r="I15" s="71">
        <v>1.4555990695953369E-2</v>
      </c>
      <c r="J15" s="90" t="s">
        <v>202</v>
      </c>
      <c r="K15" s="90">
        <v>6.7695104517042637E-3</v>
      </c>
      <c r="L15" s="64">
        <v>6.7695104517042637E-3</v>
      </c>
      <c r="M15" s="64">
        <v>3.0922998742366498E-3</v>
      </c>
      <c r="N15" s="17"/>
      <c r="O15" s="393"/>
      <c r="P15" s="393"/>
      <c r="Q15" s="393"/>
      <c r="R15" s="393"/>
      <c r="S15" s="393"/>
      <c r="T15" s="393"/>
      <c r="U15" s="393"/>
      <c r="V15" s="393"/>
    </row>
    <row r="16" spans="1:25" x14ac:dyDescent="0.35">
      <c r="C16" s="8" t="s">
        <v>192</v>
      </c>
      <c r="D16" s="8" t="s">
        <v>466</v>
      </c>
      <c r="E16" s="29" t="s">
        <v>460</v>
      </c>
      <c r="F16" s="138">
        <v>0</v>
      </c>
      <c r="G16" s="71">
        <v>0</v>
      </c>
      <c r="H16" s="71">
        <v>0</v>
      </c>
      <c r="I16" s="71">
        <v>0</v>
      </c>
      <c r="J16" s="90" t="s">
        <v>202</v>
      </c>
      <c r="K16" s="90">
        <v>1.345352968201041E-3</v>
      </c>
      <c r="L16" s="64">
        <v>1.345352968201041E-3</v>
      </c>
      <c r="M16" s="64">
        <v>8.9421157502974497E-4</v>
      </c>
      <c r="N16" s="17"/>
      <c r="O16" s="393"/>
      <c r="P16" s="393"/>
      <c r="Q16" s="393"/>
      <c r="R16" s="393"/>
      <c r="S16" s="393"/>
      <c r="T16" s="393"/>
      <c r="U16" s="393"/>
      <c r="V16" s="393"/>
    </row>
    <row r="17" spans="3:22" x14ac:dyDescent="0.35">
      <c r="C17" s="8" t="s">
        <v>192</v>
      </c>
      <c r="D17" s="8" t="s">
        <v>466</v>
      </c>
      <c r="E17" s="29" t="s">
        <v>461</v>
      </c>
      <c r="F17" s="138">
        <v>0</v>
      </c>
      <c r="G17" s="71">
        <v>0</v>
      </c>
      <c r="H17" s="71">
        <v>0</v>
      </c>
      <c r="I17" s="71">
        <v>1.2402905849739909E-3</v>
      </c>
      <c r="J17" s="90" t="s">
        <v>202</v>
      </c>
      <c r="K17" s="90">
        <v>0</v>
      </c>
      <c r="L17" s="64">
        <v>0</v>
      </c>
      <c r="M17" s="64">
        <v>2.3239736720770902E-3</v>
      </c>
      <c r="N17" s="17"/>
      <c r="O17" s="393"/>
      <c r="P17" s="393"/>
      <c r="Q17" s="393"/>
      <c r="R17" s="393"/>
      <c r="S17" s="393"/>
      <c r="T17" s="393"/>
      <c r="U17" s="393"/>
      <c r="V17" s="393"/>
    </row>
    <row r="18" spans="3:22" x14ac:dyDescent="0.35">
      <c r="C18" s="8" t="s">
        <v>192</v>
      </c>
      <c r="D18" s="8" t="s">
        <v>466</v>
      </c>
      <c r="E18" s="29" t="s">
        <v>462</v>
      </c>
      <c r="F18" s="138">
        <v>3.0000000000000027E-2</v>
      </c>
      <c r="G18" s="71">
        <v>2.0000000000000018E-2</v>
      </c>
      <c r="H18" s="71">
        <v>3.0000000000000027E-2</v>
      </c>
      <c r="I18" s="71">
        <v>1.507647056132555E-2</v>
      </c>
      <c r="J18" s="90" t="s">
        <v>202</v>
      </c>
      <c r="K18" s="90">
        <v>3.394714742898941E-2</v>
      </c>
      <c r="L18" s="64">
        <v>3.394714742898941E-2</v>
      </c>
      <c r="M18" s="64">
        <v>2.6732854051020102E-2</v>
      </c>
      <c r="N18" s="17"/>
      <c r="O18" s="393"/>
      <c r="P18" s="393"/>
      <c r="Q18" s="393"/>
      <c r="R18" s="393"/>
      <c r="S18" s="393"/>
      <c r="T18" s="393"/>
      <c r="U18" s="393"/>
      <c r="V18" s="393"/>
    </row>
    <row r="19" spans="3:22" x14ac:dyDescent="0.35">
      <c r="C19" s="8" t="s">
        <v>192</v>
      </c>
      <c r="D19" s="8" t="s">
        <v>466</v>
      </c>
      <c r="E19" s="29" t="s">
        <v>463</v>
      </c>
      <c r="F19" s="138">
        <v>2.0000000000000018E-2</v>
      </c>
      <c r="G19" s="71">
        <v>1.0000000000000009E-2</v>
      </c>
      <c r="H19" s="71">
        <v>1.0000000000000009E-2</v>
      </c>
      <c r="I19" s="71">
        <v>3.0165817588567734E-3</v>
      </c>
      <c r="J19" s="90" t="s">
        <v>202</v>
      </c>
      <c r="K19" s="90">
        <v>9.73470788449049E-3</v>
      </c>
      <c r="L19" s="64">
        <v>9.73470788449049E-3</v>
      </c>
      <c r="M19" s="64">
        <v>3.4684813773247299E-3</v>
      </c>
      <c r="N19" s="17"/>
      <c r="O19" s="393"/>
      <c r="P19" s="393"/>
      <c r="Q19" s="393"/>
      <c r="R19" s="393"/>
      <c r="S19" s="393"/>
      <c r="T19" s="393"/>
      <c r="U19" s="393"/>
      <c r="V19" s="393"/>
    </row>
    <row r="20" spans="3:22" x14ac:dyDescent="0.35">
      <c r="C20" s="8" t="s">
        <v>192</v>
      </c>
      <c r="D20" s="8" t="s">
        <v>466</v>
      </c>
      <c r="E20" s="29" t="s">
        <v>464</v>
      </c>
      <c r="F20" s="138">
        <v>9.9999999999998979E-3</v>
      </c>
      <c r="G20" s="71">
        <v>2.0000000000000018E-2</v>
      </c>
      <c r="H20" s="71">
        <v>1.0000000000000009E-2</v>
      </c>
      <c r="I20" s="71">
        <v>1.8454067409038544E-2</v>
      </c>
      <c r="J20" s="90" t="s">
        <v>202</v>
      </c>
      <c r="K20" s="90">
        <v>2.184575796127319E-2</v>
      </c>
      <c r="L20" s="64">
        <v>2.184575796127319E-2</v>
      </c>
      <c r="M20" s="64">
        <v>2.3883610309683601E-2</v>
      </c>
      <c r="N20" s="17"/>
      <c r="O20" s="393"/>
      <c r="P20" s="393"/>
      <c r="Q20" s="393"/>
      <c r="R20" s="393"/>
      <c r="S20" s="393"/>
      <c r="T20" s="393"/>
      <c r="U20" s="393"/>
      <c r="V20" s="393"/>
    </row>
    <row r="21" spans="3:22" x14ac:dyDescent="0.35">
      <c r="C21" s="8" t="s">
        <v>192</v>
      </c>
      <c r="D21" s="8" t="s">
        <v>466</v>
      </c>
      <c r="E21" s="29" t="s">
        <v>465</v>
      </c>
      <c r="F21" s="138">
        <v>0.93</v>
      </c>
      <c r="G21" s="71">
        <v>0.94</v>
      </c>
      <c r="H21" s="71">
        <v>0.94</v>
      </c>
      <c r="I21" s="71">
        <v>0.94765657186508179</v>
      </c>
      <c r="J21" s="90" t="s">
        <v>202</v>
      </c>
      <c r="K21" s="90">
        <v>0.92635750770568848</v>
      </c>
      <c r="L21" s="64">
        <v>0.92635750770568848</v>
      </c>
      <c r="M21" s="64">
        <v>0.93960456914062795</v>
      </c>
      <c r="N21" s="17"/>
      <c r="O21" s="393"/>
      <c r="P21" s="393"/>
      <c r="Q21" s="393"/>
      <c r="R21" s="393"/>
      <c r="S21" s="393"/>
      <c r="T21" s="393"/>
      <c r="U21" s="393"/>
      <c r="V21" s="393"/>
    </row>
    <row r="22" spans="3:22" ht="14.5" customHeight="1" x14ac:dyDescent="0.35">
      <c r="C22" s="8" t="s">
        <v>192</v>
      </c>
      <c r="D22" s="8" t="s">
        <v>466</v>
      </c>
      <c r="E22" s="29" t="s">
        <v>157</v>
      </c>
      <c r="F22" s="38">
        <v>343</v>
      </c>
      <c r="G22" s="45">
        <v>745</v>
      </c>
      <c r="H22" s="45">
        <v>1086</v>
      </c>
      <c r="I22" s="45">
        <v>1129</v>
      </c>
      <c r="J22" s="133" t="s">
        <v>202</v>
      </c>
      <c r="K22" s="76">
        <v>1514</v>
      </c>
      <c r="L22" s="51">
        <v>1514</v>
      </c>
      <c r="M22" s="51">
        <v>1380</v>
      </c>
      <c r="N22" s="17"/>
      <c r="O22" s="393"/>
      <c r="P22" s="393"/>
      <c r="Q22" s="393"/>
      <c r="R22" s="393"/>
      <c r="S22" s="393"/>
      <c r="T22" s="393"/>
      <c r="U22" s="393"/>
      <c r="V22" s="393"/>
    </row>
    <row r="23" spans="3:22" x14ac:dyDescent="0.35">
      <c r="E23" s="29"/>
      <c r="F23" s="138"/>
      <c r="G23" s="71"/>
      <c r="H23" s="71"/>
      <c r="I23" s="71"/>
      <c r="J23" s="90"/>
      <c r="K23" s="61"/>
      <c r="L23" s="64"/>
      <c r="M23" s="64"/>
      <c r="N23" s="17"/>
      <c r="O23" s="393"/>
      <c r="P23" s="393"/>
      <c r="Q23" s="393"/>
      <c r="R23" s="393"/>
      <c r="S23" s="393"/>
      <c r="T23" s="393"/>
      <c r="U23" s="393"/>
      <c r="V23" s="393"/>
    </row>
    <row r="24" spans="3:22" ht="14.5" customHeight="1" x14ac:dyDescent="0.35">
      <c r="C24" s="8" t="s">
        <v>192</v>
      </c>
      <c r="D24" s="8" t="s">
        <v>467</v>
      </c>
      <c r="E24" s="29" t="s">
        <v>459</v>
      </c>
      <c r="F24" s="138">
        <v>0.05</v>
      </c>
      <c r="G24" s="71">
        <v>0.06</v>
      </c>
      <c r="H24" s="71">
        <v>0.08</v>
      </c>
      <c r="I24" s="71">
        <v>6.6350914537906647E-2</v>
      </c>
      <c r="J24" s="90" t="s">
        <v>202</v>
      </c>
      <c r="K24" s="90">
        <v>5.4698746651411063E-2</v>
      </c>
      <c r="L24" s="64">
        <v>5.4698746651411063E-2</v>
      </c>
      <c r="M24" s="64">
        <v>6.1821999777979302E-2</v>
      </c>
      <c r="N24" s="17"/>
      <c r="O24" s="393"/>
      <c r="P24" s="393"/>
      <c r="Q24" s="393"/>
      <c r="R24" s="393"/>
      <c r="S24" s="393"/>
      <c r="T24" s="393"/>
      <c r="U24" s="393"/>
      <c r="V24" s="393"/>
    </row>
    <row r="25" spans="3:22" x14ac:dyDescent="0.35">
      <c r="C25" s="8" t="s">
        <v>192</v>
      </c>
      <c r="D25" s="8" t="s">
        <v>467</v>
      </c>
      <c r="E25" s="29" t="s">
        <v>460</v>
      </c>
      <c r="F25" s="138">
        <v>1.9999999999999907E-2</v>
      </c>
      <c r="G25" s="71">
        <v>4.9999999999999933E-2</v>
      </c>
      <c r="H25" s="71">
        <v>2.0000000000000018E-2</v>
      </c>
      <c r="I25" s="71">
        <v>2.5575876235961914E-2</v>
      </c>
      <c r="J25" s="90" t="s">
        <v>202</v>
      </c>
      <c r="K25" s="90">
        <v>1.58414077013731E-2</v>
      </c>
      <c r="L25" s="64">
        <v>1.58414077013731E-2</v>
      </c>
      <c r="M25" s="64">
        <v>1.4480496620058601E-2</v>
      </c>
      <c r="N25" s="17"/>
      <c r="O25" s="393"/>
      <c r="P25" s="393"/>
      <c r="Q25" s="393"/>
      <c r="R25" s="393"/>
      <c r="S25" s="393"/>
      <c r="T25" s="393"/>
      <c r="U25" s="393"/>
      <c r="V25" s="393"/>
    </row>
    <row r="26" spans="3:22" x14ac:dyDescent="0.35">
      <c r="C26" s="8" t="s">
        <v>192</v>
      </c>
      <c r="D26" s="8" t="s">
        <v>467</v>
      </c>
      <c r="E26" s="29" t="s">
        <v>461</v>
      </c>
      <c r="F26" s="138">
        <v>0.14000000000000001</v>
      </c>
      <c r="G26" s="71">
        <v>0.12</v>
      </c>
      <c r="H26" s="71">
        <v>0.12</v>
      </c>
      <c r="I26" s="71">
        <v>0.12351217865943909</v>
      </c>
      <c r="J26" s="90" t="s">
        <v>202</v>
      </c>
      <c r="K26" s="90">
        <v>0.1159171462059021</v>
      </c>
      <c r="L26" s="64">
        <v>0.1159171462059021</v>
      </c>
      <c r="M26" s="64">
        <v>0.120880201554506</v>
      </c>
      <c r="N26" s="17"/>
      <c r="O26" s="393"/>
      <c r="P26" s="393"/>
      <c r="Q26" s="393"/>
      <c r="R26" s="393"/>
      <c r="S26" s="393"/>
      <c r="T26" s="393"/>
      <c r="U26" s="393"/>
      <c r="V26" s="393"/>
    </row>
    <row r="27" spans="3:22" x14ac:dyDescent="0.35">
      <c r="C27" s="8" t="s">
        <v>192</v>
      </c>
      <c r="D27" s="8" t="s">
        <v>467</v>
      </c>
      <c r="E27" s="29" t="s">
        <v>462</v>
      </c>
      <c r="F27" s="138">
        <v>0.49000000000000005</v>
      </c>
      <c r="G27" s="71">
        <v>0.46</v>
      </c>
      <c r="H27" s="71">
        <v>0.47000000000000003</v>
      </c>
      <c r="I27" s="71">
        <v>0.41289228200912476</v>
      </c>
      <c r="J27" s="90" t="s">
        <v>202</v>
      </c>
      <c r="K27" s="90">
        <v>0.48856547474861151</v>
      </c>
      <c r="L27" s="64">
        <v>0.48856547474861151</v>
      </c>
      <c r="M27" s="64">
        <v>0.48063678251321201</v>
      </c>
      <c r="N27" s="17"/>
      <c r="O27" s="393"/>
      <c r="P27" s="393"/>
      <c r="Q27" s="393"/>
      <c r="R27" s="393"/>
      <c r="S27" s="393"/>
      <c r="T27" s="393"/>
      <c r="U27" s="393"/>
      <c r="V27" s="393"/>
    </row>
    <row r="28" spans="3:22" x14ac:dyDescent="0.35">
      <c r="C28" s="8" t="s">
        <v>192</v>
      </c>
      <c r="D28" s="8" t="s">
        <v>467</v>
      </c>
      <c r="E28" s="29" t="s">
        <v>463</v>
      </c>
      <c r="F28" s="138">
        <v>6.9999999999999979E-2</v>
      </c>
      <c r="G28" s="71">
        <v>0.06</v>
      </c>
      <c r="H28" s="71">
        <v>0.06</v>
      </c>
      <c r="I28" s="71">
        <v>6.4887449145317078E-2</v>
      </c>
      <c r="J28" s="90" t="s">
        <v>202</v>
      </c>
      <c r="K28" s="90">
        <v>6.2507480382919312E-2</v>
      </c>
      <c r="L28" s="64">
        <v>6.2507480382919312E-2</v>
      </c>
      <c r="M28" s="64">
        <v>6.7746308221127302E-2</v>
      </c>
      <c r="N28" s="17"/>
      <c r="O28" s="393"/>
      <c r="P28" s="393"/>
      <c r="Q28" s="393"/>
      <c r="R28" s="393"/>
      <c r="S28" s="393"/>
      <c r="T28" s="393"/>
      <c r="U28" s="393"/>
      <c r="V28" s="393"/>
    </row>
    <row r="29" spans="3:22" x14ac:dyDescent="0.35">
      <c r="C29" s="8" t="s">
        <v>192</v>
      </c>
      <c r="D29" s="8" t="s">
        <v>467</v>
      </c>
      <c r="E29" s="29" t="s">
        <v>464</v>
      </c>
      <c r="F29" s="138">
        <v>0.03</v>
      </c>
      <c r="G29" s="71">
        <v>4.9999999999999989E-2</v>
      </c>
      <c r="H29" s="71">
        <v>4.9999999999999989E-2</v>
      </c>
      <c r="I29" s="71">
        <v>4.8116836696863174E-2</v>
      </c>
      <c r="J29" s="90" t="s">
        <v>202</v>
      </c>
      <c r="K29" s="90">
        <v>3.6659620702266693E-2</v>
      </c>
      <c r="L29" s="64">
        <v>3.6659620702266693E-2</v>
      </c>
      <c r="M29" s="64">
        <v>4.7130253131083003E-2</v>
      </c>
      <c r="N29" s="17"/>
      <c r="O29" s="393"/>
      <c r="P29" s="393"/>
      <c r="Q29" s="393"/>
      <c r="R29" s="393"/>
      <c r="S29" s="393"/>
      <c r="T29" s="393"/>
      <c r="U29" s="393"/>
      <c r="V29" s="393"/>
    </row>
    <row r="30" spans="3:22" x14ac:dyDescent="0.35">
      <c r="C30" s="8" t="s">
        <v>192</v>
      </c>
      <c r="D30" s="8" t="s">
        <v>467</v>
      </c>
      <c r="E30" s="29" t="s">
        <v>465</v>
      </c>
      <c r="F30" s="138">
        <v>0.2</v>
      </c>
      <c r="G30" s="71">
        <v>0.2</v>
      </c>
      <c r="H30" s="71">
        <v>0.2</v>
      </c>
      <c r="I30" s="71">
        <v>0.25866445899009705</v>
      </c>
      <c r="J30" s="90" t="s">
        <v>202</v>
      </c>
      <c r="K30" s="90">
        <v>0.24836923182010651</v>
      </c>
      <c r="L30" s="64">
        <v>0.24836923182010651</v>
      </c>
      <c r="M30" s="64">
        <v>0.229849186510827</v>
      </c>
      <c r="N30" s="17"/>
      <c r="O30" s="393"/>
      <c r="P30" s="393"/>
      <c r="Q30" s="393"/>
      <c r="R30" s="393"/>
      <c r="S30" s="393"/>
      <c r="T30" s="393"/>
      <c r="U30" s="393"/>
      <c r="V30" s="393"/>
    </row>
    <row r="31" spans="3:22" ht="14.5" customHeight="1" x14ac:dyDescent="0.35">
      <c r="C31" s="8" t="s">
        <v>192</v>
      </c>
      <c r="D31" s="8" t="s">
        <v>467</v>
      </c>
      <c r="E31" s="29" t="s">
        <v>157</v>
      </c>
      <c r="F31" s="38">
        <v>873</v>
      </c>
      <c r="G31" s="45">
        <v>1523</v>
      </c>
      <c r="H31" s="45">
        <v>2109</v>
      </c>
      <c r="I31" s="45">
        <v>2889</v>
      </c>
      <c r="J31" s="133" t="s">
        <v>202</v>
      </c>
      <c r="K31" s="76">
        <v>1494</v>
      </c>
      <c r="L31" s="51">
        <v>1494</v>
      </c>
      <c r="M31" s="51">
        <v>1363</v>
      </c>
      <c r="N31" s="17"/>
      <c r="O31" s="393"/>
      <c r="P31" s="393"/>
      <c r="Q31" s="393"/>
      <c r="R31" s="393"/>
      <c r="S31" s="393"/>
      <c r="T31" s="393"/>
      <c r="U31" s="393"/>
      <c r="V31" s="393"/>
    </row>
    <row r="32" spans="3:22" x14ac:dyDescent="0.35">
      <c r="E32" s="29"/>
      <c r="F32" s="138"/>
      <c r="G32" s="71"/>
      <c r="H32" s="71"/>
      <c r="I32" s="71"/>
      <c r="J32" s="90"/>
      <c r="K32" s="61"/>
      <c r="L32" s="64"/>
      <c r="M32" s="64"/>
      <c r="N32" s="17"/>
      <c r="O32" s="393"/>
      <c r="P32" s="393"/>
      <c r="Q32" s="393"/>
      <c r="R32" s="393"/>
      <c r="S32" s="393"/>
      <c r="T32" s="393"/>
      <c r="U32" s="393"/>
      <c r="V32" s="393"/>
    </row>
    <row r="33" spans="3:22" ht="14.5" customHeight="1" x14ac:dyDescent="0.35">
      <c r="C33" s="8" t="s">
        <v>232</v>
      </c>
      <c r="D33" s="8" t="s">
        <v>156</v>
      </c>
      <c r="E33" s="29" t="s">
        <v>459</v>
      </c>
      <c r="F33" s="138">
        <v>0.03</v>
      </c>
      <c r="G33" s="71">
        <v>0.04</v>
      </c>
      <c r="H33" s="71">
        <v>0.06</v>
      </c>
      <c r="I33" s="71">
        <v>5.6555386632680893E-2</v>
      </c>
      <c r="J33" s="90" t="s">
        <v>202</v>
      </c>
      <c r="K33" s="90">
        <v>7.1045733988285065E-2</v>
      </c>
      <c r="L33" s="64">
        <v>7.1045733988285065E-2</v>
      </c>
      <c r="M33" s="64">
        <v>8.3912858215890299E-2</v>
      </c>
      <c r="N33" s="17"/>
      <c r="O33" s="393"/>
      <c r="P33" s="393"/>
      <c r="Q33" s="393"/>
      <c r="R33" s="393"/>
      <c r="S33" s="393"/>
      <c r="T33" s="393"/>
      <c r="U33" s="393"/>
      <c r="V33" s="393"/>
    </row>
    <row r="34" spans="3:22" x14ac:dyDescent="0.35">
      <c r="C34" s="8" t="s">
        <v>232</v>
      </c>
      <c r="D34" s="8" t="s">
        <v>156</v>
      </c>
      <c r="E34" s="29" t="s">
        <v>460</v>
      </c>
      <c r="F34" s="138">
        <v>3.9999999999999925E-2</v>
      </c>
      <c r="G34" s="71">
        <v>2.9999999999999916E-2</v>
      </c>
      <c r="H34" s="71">
        <v>1.9999999999999907E-2</v>
      </c>
      <c r="I34" s="71">
        <v>4.5396503992378712E-3</v>
      </c>
      <c r="J34" s="90" t="s">
        <v>202</v>
      </c>
      <c r="K34" s="90">
        <v>2.9975119978189468E-2</v>
      </c>
      <c r="L34" s="64">
        <v>2.9975119978189468E-2</v>
      </c>
      <c r="M34" s="64">
        <v>1.1191015928634101E-2</v>
      </c>
      <c r="N34" s="17"/>
      <c r="O34" s="393"/>
      <c r="P34" s="393"/>
      <c r="Q34" s="393"/>
      <c r="R34" s="393"/>
      <c r="S34" s="393"/>
      <c r="T34" s="393"/>
      <c r="U34" s="393"/>
      <c r="V34" s="393"/>
    </row>
    <row r="35" spans="3:22" x14ac:dyDescent="0.35">
      <c r="C35" s="8" t="s">
        <v>232</v>
      </c>
      <c r="D35" s="8" t="s">
        <v>156</v>
      </c>
      <c r="E35" s="29" t="s">
        <v>461</v>
      </c>
      <c r="F35" s="138">
        <v>0.1100000000000001</v>
      </c>
      <c r="G35" s="71">
        <v>0.10000000000000009</v>
      </c>
      <c r="H35" s="71">
        <v>0.13</v>
      </c>
      <c r="I35" s="71">
        <v>7.6557621359825134E-2</v>
      </c>
      <c r="J35" s="90" t="s">
        <v>202</v>
      </c>
      <c r="K35" s="90">
        <v>7.8832976520061493E-2</v>
      </c>
      <c r="L35" s="64">
        <v>7.8832976520061493E-2</v>
      </c>
      <c r="M35" s="64">
        <v>0.12540205797675499</v>
      </c>
      <c r="N35" s="17"/>
      <c r="O35" s="393"/>
      <c r="P35" s="393"/>
      <c r="Q35" s="393"/>
      <c r="R35" s="393"/>
      <c r="S35" s="393"/>
      <c r="T35" s="393"/>
      <c r="U35" s="393"/>
      <c r="V35" s="393"/>
    </row>
    <row r="36" spans="3:22" x14ac:dyDescent="0.35">
      <c r="C36" s="8" t="s">
        <v>232</v>
      </c>
      <c r="D36" s="8" t="s">
        <v>156</v>
      </c>
      <c r="E36" s="29" t="s">
        <v>462</v>
      </c>
      <c r="F36" s="138">
        <v>0.51</v>
      </c>
      <c r="G36" s="71">
        <v>0.48999999999999994</v>
      </c>
      <c r="H36" s="71">
        <v>0.47000000000000003</v>
      </c>
      <c r="I36" s="71">
        <v>0.44763457775115967</v>
      </c>
      <c r="J36" s="90" t="s">
        <v>202</v>
      </c>
      <c r="K36" s="90">
        <v>0.46442404389381409</v>
      </c>
      <c r="L36" s="64">
        <v>0.46442404389381409</v>
      </c>
      <c r="M36" s="64">
        <v>0.45816154919493901</v>
      </c>
      <c r="N36" s="17"/>
      <c r="O36" s="393"/>
      <c r="P36" s="393"/>
      <c r="Q36" s="393"/>
      <c r="R36" s="393"/>
      <c r="S36" s="393"/>
      <c r="T36" s="393"/>
      <c r="U36" s="393"/>
      <c r="V36" s="393"/>
    </row>
    <row r="37" spans="3:22" x14ac:dyDescent="0.35">
      <c r="C37" s="8" t="s">
        <v>232</v>
      </c>
      <c r="D37" s="8" t="s">
        <v>156</v>
      </c>
      <c r="E37" s="29" t="s">
        <v>463</v>
      </c>
      <c r="F37" s="138">
        <v>2.0000000000000018E-2</v>
      </c>
      <c r="G37" s="71">
        <v>5.0000000000000044E-2</v>
      </c>
      <c r="H37" s="71">
        <v>3.999999999999998E-2</v>
      </c>
      <c r="I37" s="71">
        <v>4.2133834213018417E-2</v>
      </c>
      <c r="J37" s="90" t="s">
        <v>202</v>
      </c>
      <c r="K37" s="90">
        <v>3.4443221986293793E-2</v>
      </c>
      <c r="L37" s="64">
        <v>3.4443221986293793E-2</v>
      </c>
      <c r="M37" s="64">
        <v>2.8372219502708702E-2</v>
      </c>
      <c r="N37" s="17"/>
      <c r="O37" s="393"/>
      <c r="P37" s="393"/>
      <c r="Q37" s="393"/>
      <c r="R37" s="393"/>
      <c r="S37" s="393"/>
      <c r="T37" s="393"/>
      <c r="U37" s="393"/>
      <c r="V37" s="393"/>
    </row>
    <row r="38" spans="3:22" x14ac:dyDescent="0.35">
      <c r="C38" s="8" t="s">
        <v>232</v>
      </c>
      <c r="D38" s="8" t="s">
        <v>156</v>
      </c>
      <c r="E38" s="29" t="s">
        <v>464</v>
      </c>
      <c r="F38" s="138">
        <v>3.999999999999998E-2</v>
      </c>
      <c r="G38" s="71">
        <v>3.999999999999998E-2</v>
      </c>
      <c r="H38" s="71">
        <v>4.0000000000000036E-2</v>
      </c>
      <c r="I38" s="71">
        <v>8.4822088479995728E-2</v>
      </c>
      <c r="J38" s="90" t="s">
        <v>202</v>
      </c>
      <c r="K38" s="90">
        <v>4.9773033708333969E-2</v>
      </c>
      <c r="L38" s="64">
        <v>4.9773033708333969E-2</v>
      </c>
      <c r="M38" s="64">
        <v>3.6073544451109801E-2</v>
      </c>
      <c r="N38" s="17"/>
      <c r="O38" s="393"/>
      <c r="P38" s="393"/>
      <c r="Q38" s="393"/>
      <c r="R38" s="393"/>
      <c r="S38" s="393"/>
      <c r="T38" s="393"/>
      <c r="U38" s="393"/>
      <c r="V38" s="393"/>
    </row>
    <row r="39" spans="3:22" x14ac:dyDescent="0.35">
      <c r="C39" s="8" t="s">
        <v>232</v>
      </c>
      <c r="D39" s="8" t="s">
        <v>156</v>
      </c>
      <c r="E39" s="29" t="s">
        <v>465</v>
      </c>
      <c r="F39" s="138">
        <v>0.25</v>
      </c>
      <c r="G39" s="71">
        <v>0.25</v>
      </c>
      <c r="H39" s="71">
        <v>0.24</v>
      </c>
      <c r="I39" s="71">
        <v>0.28775683045387268</v>
      </c>
      <c r="J39" s="90" t="s">
        <v>202</v>
      </c>
      <c r="K39" s="90">
        <v>0.27150589227676392</v>
      </c>
      <c r="L39" s="64">
        <v>0.27150589227676392</v>
      </c>
      <c r="M39" s="64">
        <v>0.25688675472996297</v>
      </c>
      <c r="N39" s="17"/>
      <c r="O39" s="393"/>
      <c r="P39" s="393"/>
      <c r="Q39" s="393"/>
      <c r="R39" s="393"/>
      <c r="S39" s="393"/>
      <c r="T39" s="393"/>
      <c r="U39" s="393"/>
      <c r="V39" s="393"/>
    </row>
    <row r="40" spans="3:22" x14ac:dyDescent="0.35">
      <c r="C40" s="8" t="s">
        <v>232</v>
      </c>
      <c r="D40" s="8" t="s">
        <v>156</v>
      </c>
      <c r="E40" s="29" t="s">
        <v>157</v>
      </c>
      <c r="F40" s="38">
        <v>408</v>
      </c>
      <c r="G40" s="45">
        <v>311</v>
      </c>
      <c r="H40" s="45">
        <v>445</v>
      </c>
      <c r="I40" s="45">
        <v>231</v>
      </c>
      <c r="J40" s="133" t="s">
        <v>202</v>
      </c>
      <c r="K40" s="76">
        <v>89</v>
      </c>
      <c r="L40" s="51">
        <v>89</v>
      </c>
      <c r="M40" s="51">
        <v>90</v>
      </c>
      <c r="N40" s="17"/>
      <c r="O40" s="393"/>
      <c r="P40" s="393"/>
      <c r="Q40" s="393"/>
      <c r="R40" s="393"/>
      <c r="S40" s="393"/>
      <c r="T40" s="393"/>
      <c r="U40" s="393"/>
      <c r="V40" s="393"/>
    </row>
    <row r="41" spans="3:22" x14ac:dyDescent="0.35">
      <c r="E41" s="29"/>
      <c r="F41" s="138"/>
      <c r="G41" s="71"/>
      <c r="H41" s="71"/>
      <c r="I41" s="71"/>
      <c r="J41" s="90"/>
      <c r="K41" s="61"/>
      <c r="L41" s="64"/>
      <c r="M41" s="64"/>
      <c r="N41" s="17"/>
      <c r="O41" s="393"/>
      <c r="P41" s="393"/>
      <c r="Q41" s="393"/>
      <c r="R41" s="393"/>
      <c r="S41" s="393"/>
      <c r="T41" s="393"/>
      <c r="U41" s="393"/>
      <c r="V41" s="393"/>
    </row>
    <row r="42" spans="3:22" ht="14.5" customHeight="1" x14ac:dyDescent="0.35">
      <c r="C42" s="8" t="s">
        <v>232</v>
      </c>
      <c r="D42" s="8" t="s">
        <v>466</v>
      </c>
      <c r="E42" s="29" t="s">
        <v>459</v>
      </c>
      <c r="F42" s="138">
        <v>0.01</v>
      </c>
      <c r="G42" s="71">
        <v>0</v>
      </c>
      <c r="H42" s="71">
        <v>0</v>
      </c>
      <c r="I42" s="71">
        <v>0</v>
      </c>
      <c r="J42" s="90" t="s">
        <v>202</v>
      </c>
      <c r="K42" s="90">
        <v>0</v>
      </c>
      <c r="L42" s="64">
        <v>0</v>
      </c>
      <c r="M42" s="64">
        <v>2.2567776499924901E-2</v>
      </c>
      <c r="N42" s="17"/>
      <c r="O42" s="393"/>
      <c r="P42" s="393"/>
      <c r="Q42" s="393"/>
      <c r="R42" s="393"/>
      <c r="S42" s="393"/>
      <c r="T42" s="393"/>
      <c r="U42" s="393"/>
      <c r="V42" s="393"/>
    </row>
    <row r="43" spans="3:22" x14ac:dyDescent="0.35">
      <c r="C43" s="8" t="s">
        <v>232</v>
      </c>
      <c r="D43" s="8" t="s">
        <v>466</v>
      </c>
      <c r="E43" s="29" t="s">
        <v>460</v>
      </c>
      <c r="F43" s="138">
        <v>0</v>
      </c>
      <c r="G43" s="71">
        <v>0</v>
      </c>
      <c r="H43" s="71">
        <v>0</v>
      </c>
      <c r="I43" s="71">
        <v>0</v>
      </c>
      <c r="J43" s="90" t="s">
        <v>202</v>
      </c>
      <c r="K43" s="90">
        <v>0</v>
      </c>
      <c r="L43" s="64">
        <v>0</v>
      </c>
      <c r="M43" s="64">
        <v>0</v>
      </c>
      <c r="N43" s="17"/>
      <c r="O43" s="393"/>
      <c r="P43" s="393"/>
      <c r="Q43" s="393"/>
      <c r="R43" s="393"/>
      <c r="S43" s="393"/>
      <c r="T43" s="393"/>
      <c r="U43" s="393"/>
      <c r="V43" s="393"/>
    </row>
    <row r="44" spans="3:22" x14ac:dyDescent="0.35">
      <c r="C44" s="8" t="s">
        <v>232</v>
      </c>
      <c r="D44" s="8" t="s">
        <v>466</v>
      </c>
      <c r="E44" s="29" t="s">
        <v>461</v>
      </c>
      <c r="F44" s="138">
        <v>0</v>
      </c>
      <c r="G44" s="71">
        <v>0</v>
      </c>
      <c r="H44" s="71">
        <v>0</v>
      </c>
      <c r="I44" s="71">
        <v>0</v>
      </c>
      <c r="J44" s="90" t="s">
        <v>202</v>
      </c>
      <c r="K44" s="90">
        <v>0</v>
      </c>
      <c r="L44" s="64">
        <v>0</v>
      </c>
      <c r="M44" s="64">
        <v>0</v>
      </c>
      <c r="N44" s="17"/>
      <c r="O44" s="393"/>
      <c r="P44" s="393"/>
      <c r="Q44" s="393"/>
      <c r="R44" s="393"/>
      <c r="S44" s="393"/>
      <c r="T44" s="393"/>
      <c r="U44" s="393"/>
      <c r="V44" s="393"/>
    </row>
    <row r="45" spans="3:22" x14ac:dyDescent="0.35">
      <c r="C45" s="8" t="s">
        <v>232</v>
      </c>
      <c r="D45" s="8" t="s">
        <v>466</v>
      </c>
      <c r="E45" s="29" t="s">
        <v>462</v>
      </c>
      <c r="F45" s="138">
        <v>2.0000000000000018E-2</v>
      </c>
      <c r="G45" s="71">
        <v>1.0000000000000009E-2</v>
      </c>
      <c r="H45" s="71">
        <v>4.0000000000000036E-2</v>
      </c>
      <c r="I45" s="71">
        <v>7.672920823097229E-2</v>
      </c>
      <c r="J45" s="90" t="s">
        <v>202</v>
      </c>
      <c r="K45" s="90">
        <v>0</v>
      </c>
      <c r="L45" s="64">
        <v>0</v>
      </c>
      <c r="M45" s="64">
        <v>0</v>
      </c>
      <c r="N45" s="17"/>
      <c r="O45" s="393"/>
      <c r="P45" s="393"/>
      <c r="Q45" s="393"/>
      <c r="R45" s="393"/>
      <c r="S45" s="393"/>
      <c r="T45" s="393"/>
      <c r="U45" s="393"/>
      <c r="V45" s="393"/>
    </row>
    <row r="46" spans="3:22" x14ac:dyDescent="0.35">
      <c r="C46" s="8" t="s">
        <v>232</v>
      </c>
      <c r="D46" s="8" t="s">
        <v>466</v>
      </c>
      <c r="E46" s="29" t="s">
        <v>463</v>
      </c>
      <c r="F46" s="138">
        <v>0</v>
      </c>
      <c r="G46" s="71">
        <v>0</v>
      </c>
      <c r="H46" s="71">
        <v>2.0000000000000018E-2</v>
      </c>
      <c r="I46" s="71">
        <v>4.1666768491268158E-2</v>
      </c>
      <c r="J46" s="90" t="s">
        <v>202</v>
      </c>
      <c r="K46" s="90">
        <v>0</v>
      </c>
      <c r="L46" s="64">
        <v>0</v>
      </c>
      <c r="M46" s="64">
        <v>0</v>
      </c>
      <c r="N46" s="17"/>
      <c r="O46" s="393"/>
      <c r="P46" s="393"/>
      <c r="Q46" s="393"/>
      <c r="R46" s="393"/>
      <c r="S46" s="393"/>
      <c r="T46" s="393"/>
      <c r="U46" s="393"/>
      <c r="V46" s="393"/>
    </row>
    <row r="47" spans="3:22" x14ac:dyDescent="0.35">
      <c r="C47" s="8" t="s">
        <v>232</v>
      </c>
      <c r="D47" s="8" t="s">
        <v>466</v>
      </c>
      <c r="E47" s="29" t="s">
        <v>464</v>
      </c>
      <c r="F47" s="138">
        <v>0</v>
      </c>
      <c r="G47" s="71">
        <v>0</v>
      </c>
      <c r="H47" s="71">
        <v>0</v>
      </c>
      <c r="I47" s="71">
        <v>0</v>
      </c>
      <c r="J47" s="90" t="s">
        <v>202</v>
      </c>
      <c r="K47" s="90">
        <v>1.155193615704775E-2</v>
      </c>
      <c r="L47" s="64">
        <v>1.155193615704775E-2</v>
      </c>
      <c r="M47" s="64">
        <v>1.09699000119263E-2</v>
      </c>
      <c r="N47" s="17"/>
      <c r="O47" s="393"/>
      <c r="P47" s="393"/>
      <c r="Q47" s="393"/>
      <c r="R47" s="393"/>
      <c r="S47" s="393"/>
      <c r="T47" s="393"/>
      <c r="U47" s="393"/>
      <c r="V47" s="393"/>
    </row>
    <row r="48" spans="3:22" x14ac:dyDescent="0.35">
      <c r="C48" s="8" t="s">
        <v>232</v>
      </c>
      <c r="D48" s="8" t="s">
        <v>466</v>
      </c>
      <c r="E48" s="29" t="s">
        <v>465</v>
      </c>
      <c r="F48" s="138">
        <v>0.97</v>
      </c>
      <c r="G48" s="71">
        <v>0.99</v>
      </c>
      <c r="H48" s="71">
        <v>0.94</v>
      </c>
      <c r="I48" s="71">
        <v>0.88160405308008194</v>
      </c>
      <c r="J48" s="90" t="s">
        <v>202</v>
      </c>
      <c r="K48" s="90">
        <v>0.98844808340072632</v>
      </c>
      <c r="L48" s="64">
        <v>0.98844808340072632</v>
      </c>
      <c r="M48" s="64">
        <v>0.96646232348814898</v>
      </c>
      <c r="N48" s="17"/>
      <c r="O48" s="393"/>
      <c r="P48" s="393"/>
      <c r="Q48" s="393"/>
      <c r="R48" s="393"/>
      <c r="S48" s="393"/>
      <c r="T48" s="393"/>
      <c r="U48" s="393"/>
      <c r="V48" s="393"/>
    </row>
    <row r="49" spans="3:22" x14ac:dyDescent="0.35">
      <c r="C49" s="8" t="s">
        <v>232</v>
      </c>
      <c r="D49" s="8" t="s">
        <v>466</v>
      </c>
      <c r="E49" s="29" t="s">
        <v>157</v>
      </c>
      <c r="F49" s="38">
        <v>100</v>
      </c>
      <c r="G49" s="45">
        <v>73</v>
      </c>
      <c r="H49" s="45">
        <v>104</v>
      </c>
      <c r="I49" s="45">
        <v>66</v>
      </c>
      <c r="J49" s="133" t="s">
        <v>202</v>
      </c>
      <c r="K49" s="76">
        <v>89</v>
      </c>
      <c r="L49" s="51">
        <v>89</v>
      </c>
      <c r="M49" s="51">
        <v>90</v>
      </c>
      <c r="N49" s="17"/>
      <c r="O49" s="393"/>
      <c r="P49" s="393"/>
      <c r="Q49" s="393"/>
      <c r="R49" s="393"/>
      <c r="S49" s="393"/>
      <c r="T49" s="393"/>
      <c r="U49" s="393"/>
      <c r="V49" s="393"/>
    </row>
    <row r="50" spans="3:22" x14ac:dyDescent="0.35">
      <c r="E50" s="29"/>
      <c r="F50" s="138"/>
      <c r="G50" s="71"/>
      <c r="H50" s="71"/>
      <c r="I50" s="71"/>
      <c r="J50" s="90"/>
      <c r="K50" s="61"/>
      <c r="L50" s="64"/>
      <c r="M50" s="64"/>
      <c r="N50" s="17"/>
      <c r="O50" s="393"/>
      <c r="P50" s="393"/>
      <c r="Q50" s="393"/>
      <c r="R50" s="393"/>
      <c r="S50" s="393"/>
      <c r="T50" s="393"/>
      <c r="U50" s="393"/>
      <c r="V50" s="393"/>
    </row>
    <row r="51" spans="3:22" ht="14.5" customHeight="1" x14ac:dyDescent="0.35">
      <c r="C51" s="8" t="s">
        <v>232</v>
      </c>
      <c r="D51" s="8" t="s">
        <v>467</v>
      </c>
      <c r="E51" s="29" t="s">
        <v>459</v>
      </c>
      <c r="F51" s="138">
        <v>0.03</v>
      </c>
      <c r="G51" s="71">
        <v>0.04</v>
      </c>
      <c r="H51" s="71">
        <v>0.06</v>
      </c>
      <c r="I51" s="71">
        <v>6.3536666333675385E-2</v>
      </c>
      <c r="J51" s="90" t="s">
        <v>202</v>
      </c>
      <c r="K51" s="90">
        <v>8.0613963305950165E-2</v>
      </c>
      <c r="L51" s="64">
        <v>8.0613963305950165E-2</v>
      </c>
      <c r="M51" s="64">
        <v>8.8797469974035106E-2</v>
      </c>
      <c r="N51" s="17"/>
      <c r="O51" s="393"/>
      <c r="P51" s="393"/>
      <c r="Q51" s="393"/>
      <c r="R51" s="393"/>
      <c r="S51" s="393"/>
      <c r="T51" s="393"/>
      <c r="U51" s="393"/>
      <c r="V51" s="393"/>
    </row>
    <row r="52" spans="3:22" x14ac:dyDescent="0.35">
      <c r="C52" s="8" t="s">
        <v>232</v>
      </c>
      <c r="D52" s="8" t="s">
        <v>467</v>
      </c>
      <c r="E52" s="29" t="s">
        <v>460</v>
      </c>
      <c r="F52" s="138">
        <v>3.9999999999999925E-2</v>
      </c>
      <c r="G52" s="71">
        <v>3.9999999999999925E-2</v>
      </c>
      <c r="H52" s="71">
        <v>2.9999999999999916E-2</v>
      </c>
      <c r="I52" s="71">
        <v>5.1000318489968777E-3</v>
      </c>
      <c r="J52" s="90" t="s">
        <v>202</v>
      </c>
      <c r="K52" s="90">
        <v>3.3616025000810623E-2</v>
      </c>
      <c r="L52" s="64">
        <v>3.3616025000810623E-2</v>
      </c>
      <c r="M52" s="64">
        <v>1.2362118001595901E-2</v>
      </c>
      <c r="N52" s="17"/>
      <c r="O52" s="393"/>
      <c r="P52" s="393"/>
      <c r="Q52" s="393"/>
      <c r="R52" s="393"/>
      <c r="S52" s="393"/>
      <c r="T52" s="393"/>
      <c r="U52" s="393"/>
      <c r="V52" s="393"/>
    </row>
    <row r="53" spans="3:22" x14ac:dyDescent="0.35">
      <c r="C53" s="8" t="s">
        <v>232</v>
      </c>
      <c r="D53" s="8" t="s">
        <v>467</v>
      </c>
      <c r="E53" s="29" t="s">
        <v>461</v>
      </c>
      <c r="F53" s="138">
        <v>0.12</v>
      </c>
      <c r="G53" s="71">
        <v>0.10000000000000009</v>
      </c>
      <c r="H53" s="71">
        <v>0.14000000000000001</v>
      </c>
      <c r="I53" s="71">
        <v>8.6008012294769287E-2</v>
      </c>
      <c r="J53" s="90" t="s">
        <v>202</v>
      </c>
      <c r="K53" s="90">
        <v>9.0055599808692932E-2</v>
      </c>
      <c r="L53" s="64">
        <v>9.0055599808692932E-2</v>
      </c>
      <c r="M53" s="64">
        <v>0.140136478675601</v>
      </c>
      <c r="N53" s="17"/>
      <c r="O53" s="393"/>
      <c r="P53" s="393"/>
      <c r="Q53" s="393"/>
      <c r="R53" s="393"/>
      <c r="S53" s="393"/>
      <c r="T53" s="393"/>
      <c r="U53" s="393"/>
      <c r="V53" s="393"/>
    </row>
    <row r="54" spans="3:22" x14ac:dyDescent="0.35">
      <c r="C54" s="8" t="s">
        <v>232</v>
      </c>
      <c r="D54" s="8" t="s">
        <v>467</v>
      </c>
      <c r="E54" s="29" t="s">
        <v>462</v>
      </c>
      <c r="F54" s="138">
        <v>0.54</v>
      </c>
      <c r="G54" s="71">
        <v>0.52</v>
      </c>
      <c r="H54" s="71">
        <v>0.49</v>
      </c>
      <c r="I54" s="71">
        <v>0.49341970682144165</v>
      </c>
      <c r="J54" s="90" t="s">
        <v>202</v>
      </c>
      <c r="K54" s="90">
        <v>0.52044069766998291</v>
      </c>
      <c r="L54" s="64">
        <v>0.52044069766998291</v>
      </c>
      <c r="M54" s="64">
        <v>0.50044653090184499</v>
      </c>
      <c r="N54" s="17"/>
      <c r="O54" s="393"/>
      <c r="P54" s="393"/>
      <c r="Q54" s="393"/>
      <c r="R54" s="393"/>
      <c r="S54" s="393"/>
      <c r="T54" s="393"/>
      <c r="U54" s="393"/>
      <c r="V54" s="393"/>
    </row>
    <row r="55" spans="3:22" x14ac:dyDescent="0.35">
      <c r="C55" s="8" t="s">
        <v>232</v>
      </c>
      <c r="D55" s="8" t="s">
        <v>467</v>
      </c>
      <c r="E55" s="29" t="s">
        <v>463</v>
      </c>
      <c r="F55" s="138">
        <v>3.0000000000000027E-2</v>
      </c>
      <c r="G55" s="71">
        <v>0.06</v>
      </c>
      <c r="H55" s="71">
        <v>4.0000000000000036E-2</v>
      </c>
      <c r="I55" s="71">
        <v>4.2191486805677414E-2</v>
      </c>
      <c r="J55" s="90" t="s">
        <v>202</v>
      </c>
      <c r="K55" s="90">
        <v>4.1228741407394409E-2</v>
      </c>
      <c r="L55" s="64">
        <v>4.1228741407394409E-2</v>
      </c>
      <c r="M55" s="64">
        <v>3.1166235616087602E-2</v>
      </c>
      <c r="N55" s="17"/>
      <c r="O55" s="393"/>
      <c r="P55" s="393"/>
      <c r="Q55" s="393"/>
      <c r="R55" s="393"/>
      <c r="S55" s="393"/>
      <c r="T55" s="393"/>
      <c r="U55" s="393"/>
      <c r="V55" s="393"/>
    </row>
    <row r="56" spans="3:22" x14ac:dyDescent="0.35">
      <c r="C56" s="8" t="s">
        <v>232</v>
      </c>
      <c r="D56" s="8" t="s">
        <v>467</v>
      </c>
      <c r="E56" s="29" t="s">
        <v>464</v>
      </c>
      <c r="F56" s="138">
        <v>3.999999999999998E-2</v>
      </c>
      <c r="G56" s="71">
        <v>3.999999999999998E-2</v>
      </c>
      <c r="H56" s="71">
        <v>3.999999999999998E-2</v>
      </c>
      <c r="I56" s="71">
        <v>8.3381719887256622E-2</v>
      </c>
      <c r="J56" s="90" t="s">
        <v>202</v>
      </c>
      <c r="K56" s="90">
        <v>5.7968024164438248E-2</v>
      </c>
      <c r="L56" s="64">
        <v>5.7968024164438248E-2</v>
      </c>
      <c r="M56" s="64">
        <v>3.9703111766415597E-2</v>
      </c>
      <c r="N56" s="17"/>
      <c r="O56" s="393"/>
      <c r="P56" s="393"/>
      <c r="Q56" s="393"/>
      <c r="R56" s="393"/>
      <c r="S56" s="393"/>
      <c r="T56" s="393"/>
      <c r="U56" s="393"/>
      <c r="V56" s="393"/>
    </row>
    <row r="57" spans="3:22" x14ac:dyDescent="0.35">
      <c r="C57" s="8" t="s">
        <v>232</v>
      </c>
      <c r="D57" s="8" t="s">
        <v>467</v>
      </c>
      <c r="E57" s="29" t="s">
        <v>465</v>
      </c>
      <c r="F57" s="138">
        <v>0.2</v>
      </c>
      <c r="G57" s="71">
        <v>0.2</v>
      </c>
      <c r="H57" s="71">
        <v>0.2</v>
      </c>
      <c r="I57" s="71">
        <v>0.22636236250400543</v>
      </c>
      <c r="J57" s="90" t="s">
        <v>202</v>
      </c>
      <c r="K57" s="90">
        <v>0.1935221403837204</v>
      </c>
      <c r="L57" s="64">
        <v>0.1935221403837204</v>
      </c>
      <c r="M57" s="64">
        <v>0.200657513350671</v>
      </c>
      <c r="N57" s="17"/>
      <c r="O57" s="393"/>
      <c r="P57" s="393"/>
      <c r="Q57" s="393"/>
      <c r="R57" s="393"/>
      <c r="S57" s="393"/>
      <c r="T57" s="393"/>
      <c r="U57" s="393"/>
      <c r="V57" s="393"/>
    </row>
    <row r="58" spans="3:22" x14ac:dyDescent="0.35">
      <c r="C58" s="8" t="s">
        <v>232</v>
      </c>
      <c r="D58" s="8" t="s">
        <v>467</v>
      </c>
      <c r="E58" s="29" t="s">
        <v>157</v>
      </c>
      <c r="F58" s="38">
        <v>308</v>
      </c>
      <c r="G58" s="45">
        <v>238</v>
      </c>
      <c r="H58" s="45">
        <v>341</v>
      </c>
      <c r="I58" s="45">
        <v>165</v>
      </c>
      <c r="J58" s="133" t="s">
        <v>202</v>
      </c>
      <c r="K58" s="76">
        <v>86</v>
      </c>
      <c r="L58" s="51">
        <v>86</v>
      </c>
      <c r="M58" s="51">
        <v>91</v>
      </c>
      <c r="N58" s="17"/>
      <c r="O58" s="393"/>
      <c r="P58" s="393"/>
      <c r="Q58" s="393"/>
      <c r="R58" s="393"/>
      <c r="S58" s="393"/>
      <c r="T58" s="393"/>
      <c r="U58" s="393"/>
      <c r="V58" s="393"/>
    </row>
    <row r="59" spans="3:22" x14ac:dyDescent="0.35">
      <c r="E59" s="29"/>
      <c r="F59" s="138"/>
      <c r="G59" s="71"/>
      <c r="H59" s="71"/>
      <c r="I59" s="71"/>
      <c r="J59" s="90"/>
      <c r="K59" s="61"/>
      <c r="L59" s="64"/>
      <c r="M59" s="64"/>
      <c r="N59" s="17"/>
      <c r="O59" s="393"/>
      <c r="P59" s="393"/>
      <c r="Q59" s="393"/>
      <c r="R59" s="393"/>
      <c r="S59" s="393"/>
      <c r="T59" s="393"/>
      <c r="U59" s="393"/>
      <c r="V59" s="393"/>
    </row>
    <row r="60" spans="3:22" ht="14.5" customHeight="1" x14ac:dyDescent="0.35">
      <c r="C60" s="8" t="s">
        <v>151</v>
      </c>
      <c r="D60" s="8" t="s">
        <v>156</v>
      </c>
      <c r="E60" s="29" t="s">
        <v>459</v>
      </c>
      <c r="F60" s="138">
        <v>0.04</v>
      </c>
      <c r="G60" s="71">
        <v>0.05</v>
      </c>
      <c r="H60" s="71">
        <v>0.06</v>
      </c>
      <c r="I60" s="71">
        <v>5.9358332306146622E-2</v>
      </c>
      <c r="J60" s="90" t="s">
        <v>202</v>
      </c>
      <c r="K60" s="90">
        <v>4.4836714863777161E-2</v>
      </c>
      <c r="L60" s="64">
        <v>4.4836714863777161E-2</v>
      </c>
      <c r="M60" s="64">
        <v>5.0333880227309599E-2</v>
      </c>
      <c r="N60" s="17"/>
      <c r="O60" s="393"/>
      <c r="P60" s="393"/>
      <c r="Q60" s="393"/>
      <c r="R60" s="393"/>
      <c r="S60" s="393"/>
      <c r="T60" s="393"/>
      <c r="U60" s="393"/>
      <c r="V60" s="393"/>
    </row>
    <row r="61" spans="3:22" x14ac:dyDescent="0.35">
      <c r="C61" s="8" t="s">
        <v>151</v>
      </c>
      <c r="D61" s="8" t="s">
        <v>156</v>
      </c>
      <c r="E61" s="29" t="s">
        <v>460</v>
      </c>
      <c r="F61" s="138">
        <v>2.0000000000000018E-2</v>
      </c>
      <c r="G61" s="71">
        <v>3.9999999999999925E-2</v>
      </c>
      <c r="H61" s="71">
        <v>1.9999999999999907E-2</v>
      </c>
      <c r="I61" s="71">
        <v>2.0371811464428902E-2</v>
      </c>
      <c r="J61" s="90" t="s">
        <v>202</v>
      </c>
      <c r="K61" s="90">
        <v>1.255028136074543E-2</v>
      </c>
      <c r="L61" s="64">
        <v>1.255028136074543E-2</v>
      </c>
      <c r="M61" s="64">
        <v>1.09217877828101E-2</v>
      </c>
      <c r="N61" s="17"/>
      <c r="O61" s="393"/>
      <c r="P61" s="393"/>
      <c r="Q61" s="393"/>
      <c r="R61" s="393"/>
      <c r="S61" s="393"/>
      <c r="T61" s="393"/>
      <c r="U61" s="393"/>
      <c r="V61" s="393"/>
    </row>
    <row r="62" spans="3:22" x14ac:dyDescent="0.35">
      <c r="C62" s="8" t="s">
        <v>151</v>
      </c>
      <c r="D62" s="8" t="s">
        <v>156</v>
      </c>
      <c r="E62" s="29" t="s">
        <v>461</v>
      </c>
      <c r="F62" s="138">
        <v>0.12</v>
      </c>
      <c r="G62" s="71">
        <v>9.9999999999999978E-2</v>
      </c>
      <c r="H62" s="71">
        <v>0.10000000000000009</v>
      </c>
      <c r="I62" s="71">
        <v>0.10442870855331421</v>
      </c>
      <c r="J62" s="90" t="s">
        <v>202</v>
      </c>
      <c r="K62" s="90">
        <v>8.305814117193222E-2</v>
      </c>
      <c r="L62" s="64">
        <v>8.305814117193222E-2</v>
      </c>
      <c r="M62" s="64">
        <v>9.1202610045126406E-2</v>
      </c>
      <c r="N62" s="17"/>
      <c r="O62" s="393"/>
      <c r="P62" s="393"/>
      <c r="Q62" s="393"/>
      <c r="R62" s="393"/>
      <c r="S62" s="393"/>
      <c r="T62" s="393"/>
      <c r="U62" s="393"/>
      <c r="V62" s="393"/>
    </row>
    <row r="63" spans="3:22" x14ac:dyDescent="0.35">
      <c r="C63" s="8" t="s">
        <v>151</v>
      </c>
      <c r="D63" s="8" t="s">
        <v>156</v>
      </c>
      <c r="E63" s="29" t="s">
        <v>462</v>
      </c>
      <c r="F63" s="138">
        <v>0.41</v>
      </c>
      <c r="G63" s="71">
        <v>0.39000000000000007</v>
      </c>
      <c r="H63" s="71">
        <v>0.39999999999999997</v>
      </c>
      <c r="I63" s="71">
        <v>0.37107396125793457</v>
      </c>
      <c r="J63" s="90" t="s">
        <v>202</v>
      </c>
      <c r="K63" s="90">
        <v>0.36536130309104919</v>
      </c>
      <c r="L63" s="64">
        <v>0.36536130309104919</v>
      </c>
      <c r="M63" s="64">
        <v>0.35494588587946502</v>
      </c>
      <c r="N63" s="17"/>
      <c r="O63" s="393"/>
      <c r="P63" s="393"/>
      <c r="Q63" s="393"/>
      <c r="R63" s="393"/>
      <c r="S63" s="393"/>
      <c r="T63" s="393"/>
      <c r="U63" s="393"/>
      <c r="V63" s="393"/>
    </row>
    <row r="64" spans="3:22" x14ac:dyDescent="0.35">
      <c r="C64" s="8" t="s">
        <v>151</v>
      </c>
      <c r="D64" s="8" t="s">
        <v>156</v>
      </c>
      <c r="E64" s="29" t="s">
        <v>463</v>
      </c>
      <c r="F64" s="138">
        <v>0.06</v>
      </c>
      <c r="G64" s="71">
        <v>4.9999999999999989E-2</v>
      </c>
      <c r="H64" s="71">
        <v>4.9999999999999989E-2</v>
      </c>
      <c r="I64" s="71">
        <v>5.5339749902486801E-2</v>
      </c>
      <c r="J64" s="90" t="s">
        <v>202</v>
      </c>
      <c r="K64" s="90">
        <v>4.5859143137931817E-2</v>
      </c>
      <c r="L64" s="64">
        <v>4.5859143137931817E-2</v>
      </c>
      <c r="M64" s="64">
        <v>4.7256138491041703E-2</v>
      </c>
      <c r="N64" s="17"/>
      <c r="O64" s="393"/>
      <c r="P64" s="393"/>
      <c r="Q64" s="393"/>
      <c r="R64" s="393"/>
      <c r="S64" s="393"/>
      <c r="T64" s="393"/>
      <c r="U64" s="393"/>
      <c r="V64" s="393"/>
    </row>
    <row r="65" spans="3:22" x14ac:dyDescent="0.35">
      <c r="C65" s="8" t="s">
        <v>151</v>
      </c>
      <c r="D65" s="8" t="s">
        <v>156</v>
      </c>
      <c r="E65" s="29" t="s">
        <v>464</v>
      </c>
      <c r="F65" s="138">
        <v>2.9999999999999971E-2</v>
      </c>
      <c r="G65" s="71">
        <v>3.999999999999998E-2</v>
      </c>
      <c r="H65" s="71">
        <v>4.9999999999999989E-2</v>
      </c>
      <c r="I65" s="71">
        <v>4.8686593770980835E-2</v>
      </c>
      <c r="J65" s="90" t="s">
        <v>202</v>
      </c>
      <c r="K65" s="90">
        <v>3.2822802662849433E-2</v>
      </c>
      <c r="L65" s="64">
        <v>3.2822802662849433E-2</v>
      </c>
      <c r="M65" s="64">
        <v>3.9277959590039102E-2</v>
      </c>
      <c r="N65" s="17"/>
      <c r="O65" s="393"/>
      <c r="P65" s="393"/>
      <c r="Q65" s="393"/>
      <c r="R65" s="393"/>
      <c r="S65" s="393"/>
      <c r="T65" s="393"/>
      <c r="U65" s="393"/>
      <c r="V65" s="393"/>
    </row>
    <row r="66" spans="3:22" x14ac:dyDescent="0.35">
      <c r="C66" s="8" t="s">
        <v>151</v>
      </c>
      <c r="D66" s="8" t="s">
        <v>156</v>
      </c>
      <c r="E66" s="29" t="s">
        <v>465</v>
      </c>
      <c r="F66" s="138">
        <v>0.32</v>
      </c>
      <c r="G66" s="71">
        <v>0.33</v>
      </c>
      <c r="H66" s="71">
        <v>0.32</v>
      </c>
      <c r="I66" s="71">
        <v>0.34074082970619202</v>
      </c>
      <c r="J66" s="90" t="s">
        <v>202</v>
      </c>
      <c r="K66" s="90">
        <v>0.41551163792610168</v>
      </c>
      <c r="L66" s="64">
        <v>0.41551163792610168</v>
      </c>
      <c r="M66" s="64">
        <v>0.40606173798420803</v>
      </c>
      <c r="N66" s="17"/>
      <c r="O66" s="393"/>
      <c r="P66" s="393"/>
      <c r="Q66" s="393"/>
      <c r="R66" s="393"/>
      <c r="S66" s="393"/>
      <c r="T66" s="393"/>
      <c r="U66" s="393"/>
      <c r="V66" s="393"/>
    </row>
    <row r="67" spans="3:22" x14ac:dyDescent="0.35">
      <c r="C67" s="8" t="s">
        <v>151</v>
      </c>
      <c r="D67" s="8" t="s">
        <v>156</v>
      </c>
      <c r="E67" s="29" t="s">
        <v>157</v>
      </c>
      <c r="F67" s="38">
        <v>1624</v>
      </c>
      <c r="G67" s="45">
        <v>2579</v>
      </c>
      <c r="H67" s="45">
        <v>3640</v>
      </c>
      <c r="I67" s="45">
        <v>4249</v>
      </c>
      <c r="J67" s="133" t="s">
        <v>202</v>
      </c>
      <c r="K67" s="76">
        <v>1637</v>
      </c>
      <c r="L67" s="51">
        <v>1637</v>
      </c>
      <c r="M67" s="51">
        <v>1477</v>
      </c>
      <c r="N67" s="17"/>
      <c r="O67" s="393"/>
      <c r="P67" s="393"/>
      <c r="Q67" s="393"/>
      <c r="R67" s="393"/>
      <c r="S67" s="393"/>
      <c r="T67" s="393"/>
      <c r="U67" s="393"/>
      <c r="V67" s="393"/>
    </row>
    <row r="68" spans="3:22" x14ac:dyDescent="0.35">
      <c r="E68" s="29"/>
      <c r="F68" s="138"/>
      <c r="G68" s="71"/>
      <c r="H68" s="71"/>
      <c r="I68" s="71"/>
      <c r="J68" s="90"/>
      <c r="K68" s="61"/>
      <c r="L68" s="64"/>
      <c r="M68" s="64"/>
      <c r="N68" s="17"/>
      <c r="O68" s="393"/>
      <c r="P68" s="393"/>
      <c r="Q68" s="393"/>
      <c r="R68" s="393"/>
      <c r="S68" s="393"/>
      <c r="T68" s="393"/>
      <c r="U68" s="393"/>
      <c r="V68" s="393"/>
    </row>
    <row r="69" spans="3:22" ht="14.5" customHeight="1" x14ac:dyDescent="0.35">
      <c r="C69" s="8" t="s">
        <v>151</v>
      </c>
      <c r="D69" s="8" t="s">
        <v>466</v>
      </c>
      <c r="E69" s="29" t="s">
        <v>459</v>
      </c>
      <c r="F69" s="138">
        <v>0.01</v>
      </c>
      <c r="G69" s="71">
        <v>0</v>
      </c>
      <c r="H69" s="71">
        <v>0.01</v>
      </c>
      <c r="I69" s="71">
        <v>1.318854745477438E-2</v>
      </c>
      <c r="J69" s="90" t="s">
        <v>202</v>
      </c>
      <c r="K69" s="90">
        <v>6.5080169588327408E-3</v>
      </c>
      <c r="L69" s="64">
        <v>6.5080169588327408E-3</v>
      </c>
      <c r="M69" s="64">
        <v>3.8376279903841902E-3</v>
      </c>
      <c r="N69" s="17"/>
      <c r="O69" s="393"/>
      <c r="P69" s="393"/>
      <c r="Q69" s="393"/>
      <c r="R69" s="393"/>
      <c r="S69" s="393"/>
      <c r="T69" s="393"/>
      <c r="U69" s="393"/>
      <c r="V69" s="393"/>
    </row>
    <row r="70" spans="3:22" x14ac:dyDescent="0.35">
      <c r="C70" s="8" t="s">
        <v>151</v>
      </c>
      <c r="D70" s="8" t="s">
        <v>466</v>
      </c>
      <c r="E70" s="29" t="s">
        <v>460</v>
      </c>
      <c r="F70" s="138">
        <v>0</v>
      </c>
      <c r="G70" s="71">
        <v>0</v>
      </c>
      <c r="H70" s="71">
        <v>0</v>
      </c>
      <c r="I70" s="71">
        <v>0</v>
      </c>
      <c r="J70" s="90" t="s">
        <v>202</v>
      </c>
      <c r="K70" s="90">
        <v>1.293384586460888E-3</v>
      </c>
      <c r="L70" s="64">
        <v>1.293384586460888E-3</v>
      </c>
      <c r="M70" s="64">
        <v>8.5999002341055999E-4</v>
      </c>
      <c r="N70" s="17"/>
      <c r="O70" s="393"/>
      <c r="P70" s="393"/>
      <c r="Q70" s="393"/>
      <c r="R70" s="393"/>
      <c r="S70" s="393"/>
      <c r="T70" s="393"/>
      <c r="U70" s="393"/>
      <c r="V70" s="393"/>
    </row>
    <row r="71" spans="3:22" x14ac:dyDescent="0.35">
      <c r="C71" s="8" t="s">
        <v>151</v>
      </c>
      <c r="D71" s="8" t="s">
        <v>466</v>
      </c>
      <c r="E71" s="29" t="s">
        <v>461</v>
      </c>
      <c r="F71" s="138">
        <v>0</v>
      </c>
      <c r="G71" s="71">
        <v>0</v>
      </c>
      <c r="H71" s="71">
        <v>0</v>
      </c>
      <c r="I71" s="71">
        <v>1.1237730504944921E-3</v>
      </c>
      <c r="J71" s="90" t="s">
        <v>202</v>
      </c>
      <c r="K71" s="90">
        <v>0</v>
      </c>
      <c r="L71" s="64">
        <v>0</v>
      </c>
      <c r="M71" s="64">
        <v>2.23503500565693E-3</v>
      </c>
      <c r="N71" s="17"/>
      <c r="O71" s="393"/>
      <c r="P71" s="393"/>
      <c r="Q71" s="393"/>
      <c r="R71" s="393"/>
      <c r="S71" s="393"/>
      <c r="T71" s="393"/>
      <c r="U71" s="393"/>
      <c r="V71" s="393"/>
    </row>
    <row r="72" spans="3:22" x14ac:dyDescent="0.35">
      <c r="C72" s="8" t="s">
        <v>151</v>
      </c>
      <c r="D72" s="8" t="s">
        <v>466</v>
      </c>
      <c r="E72" s="29" t="s">
        <v>462</v>
      </c>
      <c r="F72" s="138">
        <v>3.0000000000000027E-2</v>
      </c>
      <c r="G72" s="71">
        <v>2.0000000000000018E-2</v>
      </c>
      <c r="H72" s="71">
        <v>3.0000000000000027E-2</v>
      </c>
      <c r="I72" s="71">
        <v>2.0868357270956039E-2</v>
      </c>
      <c r="J72" s="90" t="s">
        <v>202</v>
      </c>
      <c r="K72" s="90">
        <v>3.2635834068059921E-2</v>
      </c>
      <c r="L72" s="64">
        <v>3.2635834068059921E-2</v>
      </c>
      <c r="M72" s="64">
        <v>2.5709785495007902E-2</v>
      </c>
      <c r="N72" s="17"/>
      <c r="O72" s="393"/>
      <c r="P72" s="393"/>
      <c r="Q72" s="393"/>
      <c r="R72" s="393"/>
      <c r="S72" s="393"/>
      <c r="T72" s="393"/>
      <c r="U72" s="393"/>
      <c r="V72" s="393"/>
    </row>
    <row r="73" spans="3:22" x14ac:dyDescent="0.35">
      <c r="C73" s="8" t="s">
        <v>151</v>
      </c>
      <c r="D73" s="8" t="s">
        <v>466</v>
      </c>
      <c r="E73" s="29" t="s">
        <v>463</v>
      </c>
      <c r="F73" s="138">
        <v>2.0000000000000018E-2</v>
      </c>
      <c r="G73" s="71">
        <v>1.0000000000000009E-2</v>
      </c>
      <c r="H73" s="71">
        <v>1.0000000000000009E-2</v>
      </c>
      <c r="I73" s="71">
        <v>6.6475230269134045E-3</v>
      </c>
      <c r="J73" s="90" t="s">
        <v>202</v>
      </c>
      <c r="K73" s="90">
        <v>9.3586742877960205E-3</v>
      </c>
      <c r="L73" s="64">
        <v>9.3586742877960205E-3</v>
      </c>
      <c r="M73" s="64">
        <v>3.3357423054888998E-3</v>
      </c>
      <c r="N73" s="17"/>
      <c r="O73" s="393"/>
      <c r="P73" s="393"/>
      <c r="Q73" s="393"/>
      <c r="R73" s="393"/>
      <c r="S73" s="393"/>
      <c r="T73" s="393"/>
      <c r="U73" s="393"/>
      <c r="V73" s="393"/>
    </row>
    <row r="74" spans="3:22" x14ac:dyDescent="0.35">
      <c r="C74" s="8" t="s">
        <v>151</v>
      </c>
      <c r="D74" s="8" t="s">
        <v>466</v>
      </c>
      <c r="E74" s="29" t="s">
        <v>464</v>
      </c>
      <c r="F74" s="138">
        <v>9.9999999999998979E-3</v>
      </c>
      <c r="G74" s="71">
        <v>1.0000000000000009E-2</v>
      </c>
      <c r="H74" s="71">
        <v>1.0000000000000009E-2</v>
      </c>
      <c r="I74" s="71">
        <v>2.5785095989704132E-2</v>
      </c>
      <c r="J74" s="90" t="s">
        <v>202</v>
      </c>
      <c r="K74" s="90">
        <v>2.144812606275082E-2</v>
      </c>
      <c r="L74" s="64">
        <v>2.144812606275082E-2</v>
      </c>
      <c r="M74" s="64">
        <v>2.3389401538638301E-2</v>
      </c>
      <c r="N74" s="17"/>
      <c r="O74" s="393"/>
      <c r="P74" s="393"/>
      <c r="Q74" s="393"/>
      <c r="R74" s="393"/>
      <c r="S74" s="393"/>
      <c r="T74" s="393"/>
      <c r="U74" s="393"/>
      <c r="V74" s="393"/>
    </row>
    <row r="75" spans="3:22" x14ac:dyDescent="0.35">
      <c r="C75" s="8" t="s">
        <v>151</v>
      </c>
      <c r="D75" s="8" t="s">
        <v>466</v>
      </c>
      <c r="E75" s="29" t="s">
        <v>465</v>
      </c>
      <c r="F75" s="138">
        <v>0.93</v>
      </c>
      <c r="G75" s="71">
        <v>0.95</v>
      </c>
      <c r="H75" s="71">
        <v>0.94</v>
      </c>
      <c r="I75" s="71">
        <v>0.93238669633865356</v>
      </c>
      <c r="J75" s="90" t="s">
        <v>202</v>
      </c>
      <c r="K75" s="90">
        <v>0.92875593900680542</v>
      </c>
      <c r="L75" s="64">
        <v>0.92875593900680542</v>
      </c>
      <c r="M75" s="64">
        <v>0.94063241764141303</v>
      </c>
      <c r="N75" s="17"/>
      <c r="O75" s="393"/>
      <c r="P75" s="393"/>
      <c r="Q75" s="393"/>
      <c r="R75" s="393"/>
      <c r="S75" s="393"/>
      <c r="T75" s="393"/>
      <c r="U75" s="393"/>
      <c r="V75" s="393"/>
    </row>
    <row r="76" spans="3:22" x14ac:dyDescent="0.35">
      <c r="C76" s="8" t="s">
        <v>151</v>
      </c>
      <c r="D76" s="8" t="s">
        <v>466</v>
      </c>
      <c r="E76" s="29" t="s">
        <v>157</v>
      </c>
      <c r="F76" s="38">
        <v>443</v>
      </c>
      <c r="G76" s="45">
        <v>818</v>
      </c>
      <c r="H76" s="45">
        <v>1190</v>
      </c>
      <c r="I76" s="45">
        <v>1195</v>
      </c>
      <c r="J76" s="133" t="s">
        <v>202</v>
      </c>
      <c r="K76" s="76">
        <v>1603</v>
      </c>
      <c r="L76" s="51">
        <v>1603</v>
      </c>
      <c r="M76" s="51">
        <v>1470</v>
      </c>
      <c r="N76" s="17"/>
      <c r="O76" s="393"/>
      <c r="P76" s="393"/>
      <c r="Q76" s="393"/>
      <c r="R76" s="393"/>
      <c r="S76" s="393"/>
      <c r="T76" s="393"/>
      <c r="U76" s="393"/>
      <c r="V76" s="393"/>
    </row>
    <row r="77" spans="3:22" x14ac:dyDescent="0.35">
      <c r="E77" s="29"/>
      <c r="F77" s="138"/>
      <c r="G77" s="71"/>
      <c r="H77" s="71"/>
      <c r="I77" s="71"/>
      <c r="J77" s="90"/>
      <c r="K77" s="61"/>
      <c r="L77" s="64"/>
      <c r="M77" s="64"/>
      <c r="N77" s="17"/>
      <c r="O77" s="393"/>
      <c r="P77" s="393"/>
      <c r="Q77" s="393"/>
      <c r="R77" s="393"/>
      <c r="S77" s="393"/>
      <c r="T77" s="393"/>
      <c r="U77" s="393"/>
      <c r="V77" s="393"/>
    </row>
    <row r="78" spans="3:22" ht="14.5" customHeight="1" x14ac:dyDescent="0.35">
      <c r="C78" s="8" t="s">
        <v>151</v>
      </c>
      <c r="D78" s="8" t="s">
        <v>467</v>
      </c>
      <c r="E78" s="29" t="s">
        <v>459</v>
      </c>
      <c r="F78" s="138">
        <v>0.04</v>
      </c>
      <c r="G78" s="71">
        <v>0.06</v>
      </c>
      <c r="H78" s="71">
        <v>0.08</v>
      </c>
      <c r="I78" s="71">
        <v>6.6040918231010437E-2</v>
      </c>
      <c r="J78" s="90" t="s">
        <v>202</v>
      </c>
      <c r="K78" s="90">
        <v>5.5704627186059952E-2</v>
      </c>
      <c r="L78" s="64">
        <v>5.5704627186059952E-2</v>
      </c>
      <c r="M78" s="64">
        <v>6.2882355055872793E-2</v>
      </c>
      <c r="N78" s="17"/>
      <c r="O78" s="393"/>
      <c r="P78" s="393"/>
      <c r="Q78" s="393"/>
      <c r="R78" s="393"/>
      <c r="S78" s="393"/>
      <c r="T78" s="393"/>
      <c r="U78" s="393"/>
      <c r="V78" s="393"/>
    </row>
    <row r="79" spans="3:22" x14ac:dyDescent="0.35">
      <c r="C79" s="8" t="s">
        <v>151</v>
      </c>
      <c r="D79" s="8" t="s">
        <v>467</v>
      </c>
      <c r="E79" s="29" t="s">
        <v>460</v>
      </c>
      <c r="F79" s="138">
        <v>2.9999999999999916E-2</v>
      </c>
      <c r="G79" s="71">
        <v>3.9999999999999925E-2</v>
      </c>
      <c r="H79" s="71">
        <v>2.0000000000000018E-2</v>
      </c>
      <c r="I79" s="71">
        <v>2.3320415988564491E-2</v>
      </c>
      <c r="J79" s="90" t="s">
        <v>202</v>
      </c>
      <c r="K79" s="90">
        <v>1.6551906242966648E-2</v>
      </c>
      <c r="L79" s="64">
        <v>1.6551906242966648E-2</v>
      </c>
      <c r="M79" s="64">
        <v>1.4395989375162E-2</v>
      </c>
      <c r="N79" s="17"/>
      <c r="O79" s="393"/>
      <c r="P79" s="393"/>
      <c r="Q79" s="393"/>
      <c r="R79" s="393"/>
      <c r="S79" s="393"/>
      <c r="T79" s="393"/>
      <c r="U79" s="393"/>
      <c r="V79" s="393"/>
    </row>
    <row r="80" spans="3:22" x14ac:dyDescent="0.35">
      <c r="C80" s="8" t="s">
        <v>151</v>
      </c>
      <c r="D80" s="8" t="s">
        <v>467</v>
      </c>
      <c r="E80" s="29" t="s">
        <v>461</v>
      </c>
      <c r="F80" s="138">
        <v>0.14000000000000001</v>
      </c>
      <c r="G80" s="71">
        <v>0.12</v>
      </c>
      <c r="H80" s="71">
        <v>0.12</v>
      </c>
      <c r="I80" s="71">
        <v>0.11938101053237915</v>
      </c>
      <c r="J80" s="90" t="s">
        <v>202</v>
      </c>
      <c r="K80" s="90">
        <v>0.11490547657012939</v>
      </c>
      <c r="L80" s="64">
        <v>0.11490547657012939</v>
      </c>
      <c r="M80" s="64">
        <v>0.12164377872107</v>
      </c>
      <c r="N80" s="17"/>
      <c r="O80" s="393"/>
      <c r="P80" s="393"/>
      <c r="Q80" s="393"/>
      <c r="R80" s="393"/>
      <c r="S80" s="393"/>
      <c r="T80" s="393"/>
      <c r="U80" s="393"/>
      <c r="V80" s="393"/>
    </row>
    <row r="81" spans="3:22" x14ac:dyDescent="0.35">
      <c r="C81" s="8" t="s">
        <v>151</v>
      </c>
      <c r="D81" s="8" t="s">
        <v>467</v>
      </c>
      <c r="E81" s="29" t="s">
        <v>462</v>
      </c>
      <c r="F81" s="138">
        <v>0.49000000000000005</v>
      </c>
      <c r="G81" s="71">
        <v>0.47000000000000003</v>
      </c>
      <c r="H81" s="71">
        <v>0.47000000000000003</v>
      </c>
      <c r="I81" s="71">
        <v>0.42176255583763123</v>
      </c>
      <c r="J81" s="90" t="s">
        <v>202</v>
      </c>
      <c r="K81" s="90">
        <v>0.48981308937072748</v>
      </c>
      <c r="L81" s="64">
        <v>0.48981308937072748</v>
      </c>
      <c r="M81" s="64">
        <v>0.48142629200609199</v>
      </c>
      <c r="N81" s="17"/>
      <c r="O81" s="393"/>
      <c r="P81" s="393"/>
      <c r="Q81" s="393"/>
      <c r="R81" s="393"/>
      <c r="S81" s="393"/>
      <c r="T81" s="393"/>
      <c r="U81" s="393"/>
      <c r="V81" s="393"/>
    </row>
    <row r="82" spans="3:22" x14ac:dyDescent="0.35">
      <c r="C82" s="8" t="s">
        <v>151</v>
      </c>
      <c r="D82" s="8" t="s">
        <v>467</v>
      </c>
      <c r="E82" s="29" t="s">
        <v>463</v>
      </c>
      <c r="F82" s="138">
        <v>0.06</v>
      </c>
      <c r="G82" s="71">
        <v>0.06</v>
      </c>
      <c r="H82" s="71">
        <v>0.06</v>
      </c>
      <c r="I82" s="71">
        <v>6.2387436628341675E-2</v>
      </c>
      <c r="J82" s="90" t="s">
        <v>202</v>
      </c>
      <c r="K82" s="90">
        <v>6.1687476933002472E-2</v>
      </c>
      <c r="L82" s="64">
        <v>6.1687476933002472E-2</v>
      </c>
      <c r="M82" s="64">
        <v>6.6287584900108498E-2</v>
      </c>
      <c r="N82" s="17"/>
      <c r="O82" s="393"/>
      <c r="P82" s="393"/>
      <c r="Q82" s="393"/>
      <c r="R82" s="393"/>
      <c r="S82" s="393"/>
      <c r="T82" s="393"/>
      <c r="U82" s="393"/>
      <c r="V82" s="393"/>
    </row>
    <row r="83" spans="3:22" x14ac:dyDescent="0.35">
      <c r="C83" s="8" t="s">
        <v>151</v>
      </c>
      <c r="D83" s="8" t="s">
        <v>467</v>
      </c>
      <c r="E83" s="29" t="s">
        <v>464</v>
      </c>
      <c r="F83" s="138">
        <v>3.999999999999998E-2</v>
      </c>
      <c r="G83" s="71">
        <v>4.9999999999999989E-2</v>
      </c>
      <c r="H83" s="71">
        <v>4.9999999999999989E-2</v>
      </c>
      <c r="I83" s="71">
        <v>5.2001342177391052E-2</v>
      </c>
      <c r="J83" s="90" t="s">
        <v>202</v>
      </c>
      <c r="K83" s="90">
        <v>3.7485260516405113E-2</v>
      </c>
      <c r="L83" s="64">
        <v>3.7485260516405113E-2</v>
      </c>
      <c r="M83" s="64">
        <v>4.6835880273142901E-2</v>
      </c>
      <c r="N83" s="17"/>
      <c r="O83" s="393"/>
      <c r="P83" s="393"/>
      <c r="Q83" s="393"/>
      <c r="R83" s="393"/>
      <c r="S83" s="393"/>
      <c r="T83" s="393"/>
      <c r="U83" s="393"/>
      <c r="V83" s="393"/>
    </row>
    <row r="84" spans="3:22" x14ac:dyDescent="0.35">
      <c r="C84" s="8" t="s">
        <v>151</v>
      </c>
      <c r="D84" s="8" t="s">
        <v>467</v>
      </c>
      <c r="E84" s="29" t="s">
        <v>465</v>
      </c>
      <c r="F84" s="138">
        <v>0.2</v>
      </c>
      <c r="G84" s="71">
        <v>0.2</v>
      </c>
      <c r="H84" s="71">
        <v>0.2</v>
      </c>
      <c r="I84" s="71">
        <v>0.25510632991790771</v>
      </c>
      <c r="J84" s="90" t="s">
        <v>202</v>
      </c>
      <c r="K84" s="90">
        <v>0.2462033927440643</v>
      </c>
      <c r="L84" s="64">
        <v>0.2462033927440643</v>
      </c>
      <c r="M84" s="64">
        <v>0.22868861663319101</v>
      </c>
      <c r="N84" s="17"/>
      <c r="O84" s="393"/>
      <c r="P84" s="393"/>
      <c r="Q84" s="393"/>
      <c r="R84" s="393"/>
      <c r="S84" s="393"/>
      <c r="T84" s="393"/>
      <c r="U84" s="393"/>
      <c r="V84" s="393"/>
    </row>
    <row r="85" spans="3:22" x14ac:dyDescent="0.35">
      <c r="C85" s="8" t="s">
        <v>151</v>
      </c>
      <c r="D85" s="8" t="s">
        <v>467</v>
      </c>
      <c r="E85" s="29" t="s">
        <v>157</v>
      </c>
      <c r="F85" s="38">
        <v>1181</v>
      </c>
      <c r="G85" s="45">
        <v>1761</v>
      </c>
      <c r="H85" s="45">
        <v>2450</v>
      </c>
      <c r="I85" s="45">
        <v>3054</v>
      </c>
      <c r="J85" s="133" t="s">
        <v>202</v>
      </c>
      <c r="K85" s="76">
        <v>1580</v>
      </c>
      <c r="L85" s="51">
        <v>1580</v>
      </c>
      <c r="M85" s="51">
        <v>1454</v>
      </c>
      <c r="N85" s="17"/>
      <c r="O85" s="393"/>
      <c r="P85" s="393"/>
      <c r="Q85" s="393"/>
      <c r="R85" s="393"/>
      <c r="S85" s="393"/>
      <c r="T85" s="393"/>
      <c r="U85" s="393"/>
      <c r="V85" s="393"/>
    </row>
    <row r="86" spans="3:22" x14ac:dyDescent="0.35">
      <c r="E86" s="29"/>
      <c r="F86" s="138"/>
      <c r="G86" s="71"/>
      <c r="H86" s="71"/>
      <c r="I86" s="71"/>
      <c r="J86" s="90"/>
      <c r="K86" s="61"/>
      <c r="L86" s="64"/>
      <c r="M86" s="64"/>
      <c r="N86" s="17"/>
      <c r="O86" s="393"/>
      <c r="P86" s="393"/>
      <c r="Q86" s="393"/>
      <c r="R86" s="393"/>
      <c r="S86" s="393"/>
      <c r="T86" s="393"/>
      <c r="U86" s="393"/>
      <c r="V86" s="393"/>
    </row>
    <row r="87" spans="3:22" ht="14.5" customHeight="1" x14ac:dyDescent="0.35">
      <c r="C87" s="8" t="s">
        <v>201</v>
      </c>
      <c r="D87" s="8" t="s">
        <v>156</v>
      </c>
      <c r="E87" s="29" t="s">
        <v>459</v>
      </c>
      <c r="F87" s="138">
        <v>0.08</v>
      </c>
      <c r="G87" s="71">
        <v>0.08</v>
      </c>
      <c r="H87" s="71">
        <v>0.1</v>
      </c>
      <c r="I87" s="71">
        <v>8.8796027004718781E-2</v>
      </c>
      <c r="J87" s="90">
        <v>0.1158710569143295</v>
      </c>
      <c r="K87" s="61">
        <v>0.10415741056203842</v>
      </c>
      <c r="L87" s="64">
        <v>0.1063017845153809</v>
      </c>
      <c r="M87" s="64">
        <v>0.11311762344880701</v>
      </c>
      <c r="N87" s="17"/>
      <c r="O87" s="393"/>
      <c r="P87" s="393"/>
      <c r="Q87" s="393"/>
      <c r="R87" s="393"/>
      <c r="S87" s="393"/>
      <c r="T87" s="393"/>
      <c r="U87" s="393"/>
      <c r="V87" s="393"/>
    </row>
    <row r="88" spans="3:22" x14ac:dyDescent="0.35">
      <c r="C88" s="8" t="s">
        <v>201</v>
      </c>
      <c r="D88" s="8" t="s">
        <v>156</v>
      </c>
      <c r="E88" s="29" t="s">
        <v>460</v>
      </c>
      <c r="F88" s="138">
        <v>1.0000000000000009E-2</v>
      </c>
      <c r="G88" s="71">
        <v>0</v>
      </c>
      <c r="H88" s="71">
        <v>0</v>
      </c>
      <c r="I88" s="71">
        <v>2.7624203357845545E-3</v>
      </c>
      <c r="J88" s="90">
        <v>4.4059688225388527E-3</v>
      </c>
      <c r="K88" s="61">
        <v>3.1111596617847681E-3</v>
      </c>
      <c r="L88" s="64">
        <v>3.0492548830807209E-3</v>
      </c>
      <c r="M88" s="64">
        <v>2.9690891381431101E-3</v>
      </c>
      <c r="N88" s="17"/>
      <c r="O88" s="393"/>
      <c r="P88" s="393"/>
      <c r="Q88" s="393"/>
      <c r="R88" s="393"/>
      <c r="S88" s="393"/>
      <c r="T88" s="393"/>
      <c r="U88" s="393"/>
      <c r="V88" s="393"/>
    </row>
    <row r="89" spans="3:22" x14ac:dyDescent="0.35">
      <c r="C89" s="8" t="s">
        <v>201</v>
      </c>
      <c r="D89" s="8" t="s">
        <v>156</v>
      </c>
      <c r="E89" s="29" t="s">
        <v>461</v>
      </c>
      <c r="F89" s="138">
        <v>0.10999999999999999</v>
      </c>
      <c r="G89" s="71">
        <v>0.10999999999999999</v>
      </c>
      <c r="H89" s="71">
        <v>9.9999999999999978E-2</v>
      </c>
      <c r="I89" s="71">
        <v>0.10771599411964417</v>
      </c>
      <c r="J89" s="90">
        <v>0.1058507263660431</v>
      </c>
      <c r="K89" s="61">
        <v>0.10291998833417892</v>
      </c>
      <c r="L89" s="64">
        <v>0.10379819571971891</v>
      </c>
      <c r="M89" s="64">
        <v>0.10249492908640399</v>
      </c>
      <c r="N89" s="17"/>
      <c r="O89" s="393"/>
      <c r="P89" s="393"/>
      <c r="Q89" s="393"/>
      <c r="R89" s="393"/>
      <c r="S89" s="393"/>
      <c r="T89" s="393"/>
      <c r="U89" s="393"/>
      <c r="V89" s="393"/>
    </row>
    <row r="90" spans="3:22" x14ac:dyDescent="0.35">
      <c r="C90" s="8" t="s">
        <v>201</v>
      </c>
      <c r="D90" s="8" t="s">
        <v>156</v>
      </c>
      <c r="E90" s="29" t="s">
        <v>462</v>
      </c>
      <c r="F90" s="138">
        <v>0.60000000000000009</v>
      </c>
      <c r="G90" s="71">
        <v>0.62000000000000011</v>
      </c>
      <c r="H90" s="71">
        <v>0.60000000000000009</v>
      </c>
      <c r="I90" s="71">
        <v>0.60854703187942505</v>
      </c>
      <c r="J90" s="90">
        <v>0.5771753191947937</v>
      </c>
      <c r="K90" s="61">
        <v>0.589030921459198</v>
      </c>
      <c r="L90" s="64">
        <v>0.58991849422454834</v>
      </c>
      <c r="M90" s="64">
        <v>0.58828569663709296</v>
      </c>
      <c r="N90" s="17"/>
      <c r="O90" s="393"/>
      <c r="P90" s="393"/>
      <c r="Q90" s="393"/>
      <c r="R90" s="393"/>
      <c r="S90" s="393"/>
      <c r="T90" s="393"/>
      <c r="U90" s="393"/>
      <c r="V90" s="393"/>
    </row>
    <row r="91" spans="3:22" x14ac:dyDescent="0.35">
      <c r="C91" s="8" t="s">
        <v>201</v>
      </c>
      <c r="D91" s="8" t="s">
        <v>156</v>
      </c>
      <c r="E91" s="29" t="s">
        <v>463</v>
      </c>
      <c r="F91" s="138">
        <v>5.0000000000000017E-2</v>
      </c>
      <c r="G91" s="71">
        <v>4.0000000000000008E-2</v>
      </c>
      <c r="H91" s="71">
        <v>4.0000000000000008E-2</v>
      </c>
      <c r="I91" s="147">
        <v>3.7499900907278061E-2</v>
      </c>
      <c r="J91" s="90">
        <v>3.801354393362999E-2</v>
      </c>
      <c r="K91" s="61">
        <v>3.5775456577539444E-2</v>
      </c>
      <c r="L91" s="64">
        <v>3.520357608795166E-2</v>
      </c>
      <c r="M91" s="64">
        <v>3.5694272100556798E-2</v>
      </c>
      <c r="N91" s="17"/>
      <c r="O91" s="393"/>
      <c r="P91" s="393"/>
      <c r="Q91" s="393"/>
      <c r="R91" s="393"/>
      <c r="S91" s="393"/>
      <c r="T91" s="393"/>
      <c r="U91" s="393"/>
      <c r="V91" s="393"/>
    </row>
    <row r="92" spans="3:22" x14ac:dyDescent="0.35">
      <c r="C92" s="8" t="s">
        <v>201</v>
      </c>
      <c r="D92" s="8" t="s">
        <v>156</v>
      </c>
      <c r="E92" s="29" t="s">
        <v>464</v>
      </c>
      <c r="F92" s="138">
        <v>4.9999999999999989E-2</v>
      </c>
      <c r="G92" s="71">
        <v>4.9999999999999989E-2</v>
      </c>
      <c r="H92" s="71">
        <v>0.05</v>
      </c>
      <c r="I92" s="147">
        <v>4.4734489172697067E-2</v>
      </c>
      <c r="J92" s="90">
        <v>4.8112515360116959E-2</v>
      </c>
      <c r="K92" s="61">
        <v>5.1276728510856628E-2</v>
      </c>
      <c r="L92" s="64">
        <v>4.9988169223070138E-2</v>
      </c>
      <c r="M92" s="64">
        <v>4.8052145581357397E-2</v>
      </c>
      <c r="N92" s="17"/>
      <c r="O92" s="393"/>
      <c r="P92" s="393"/>
      <c r="Q92" s="393"/>
      <c r="R92" s="393"/>
      <c r="S92" s="393"/>
      <c r="T92" s="393"/>
      <c r="U92" s="393"/>
      <c r="V92" s="393"/>
    </row>
    <row r="93" spans="3:22" x14ac:dyDescent="0.35">
      <c r="C93" s="8" t="s">
        <v>201</v>
      </c>
      <c r="D93" s="8" t="s">
        <v>156</v>
      </c>
      <c r="E93" s="29" t="s">
        <v>465</v>
      </c>
      <c r="F93" s="138">
        <v>0.1</v>
      </c>
      <c r="G93" s="71">
        <v>0.1</v>
      </c>
      <c r="H93" s="71">
        <v>0.11</v>
      </c>
      <c r="I93" s="147">
        <v>0.10994414240121841</v>
      </c>
      <c r="J93" s="90">
        <v>0.1126067489385605</v>
      </c>
      <c r="K93" s="61">
        <v>0.11372837424278259</v>
      </c>
      <c r="L93" s="64">
        <v>0.1117405295372009</v>
      </c>
      <c r="M93" s="64">
        <v>0.10938624400763899</v>
      </c>
      <c r="N93" s="17"/>
      <c r="O93" s="393"/>
      <c r="P93" s="393"/>
      <c r="Q93" s="393"/>
      <c r="R93" s="393"/>
      <c r="S93" s="393"/>
      <c r="T93" s="393"/>
      <c r="U93" s="393"/>
      <c r="V93" s="393"/>
    </row>
    <row r="94" spans="3:22" ht="14.5" customHeight="1" x14ac:dyDescent="0.35">
      <c r="C94" s="8" t="s">
        <v>201</v>
      </c>
      <c r="D94" s="8" t="s">
        <v>156</v>
      </c>
      <c r="E94" s="29" t="s">
        <v>157</v>
      </c>
      <c r="F94" s="38">
        <v>5288</v>
      </c>
      <c r="G94" s="45">
        <v>5390</v>
      </c>
      <c r="H94" s="45">
        <v>6393</v>
      </c>
      <c r="I94" s="45">
        <v>6477</v>
      </c>
      <c r="J94" s="76">
        <v>3256</v>
      </c>
      <c r="K94" s="76">
        <v>3274</v>
      </c>
      <c r="L94" s="51">
        <v>3274</v>
      </c>
      <c r="M94" s="51">
        <v>2449</v>
      </c>
      <c r="N94" s="17"/>
      <c r="O94" s="393"/>
      <c r="P94" s="393"/>
      <c r="Q94" s="393"/>
      <c r="R94" s="393"/>
      <c r="S94" s="393"/>
      <c r="T94" s="393"/>
      <c r="U94" s="393"/>
      <c r="V94" s="393"/>
    </row>
    <row r="95" spans="3:22" x14ac:dyDescent="0.35">
      <c r="E95" s="29"/>
      <c r="F95" s="138"/>
      <c r="G95" s="71"/>
      <c r="H95" s="71"/>
      <c r="I95" s="147"/>
      <c r="J95" s="90"/>
      <c r="K95" s="61"/>
      <c r="L95" s="64"/>
      <c r="M95" s="64"/>
      <c r="N95" s="17"/>
      <c r="O95" s="393"/>
      <c r="P95" s="393"/>
      <c r="Q95" s="393"/>
      <c r="R95" s="393"/>
      <c r="S95" s="393"/>
      <c r="T95" s="393"/>
      <c r="U95" s="393"/>
      <c r="V95" s="393"/>
    </row>
    <row r="96" spans="3:22" ht="14.5" customHeight="1" x14ac:dyDescent="0.35">
      <c r="C96" s="8" t="s">
        <v>201</v>
      </c>
      <c r="D96" s="8" t="s">
        <v>468</v>
      </c>
      <c r="E96" s="29" t="s">
        <v>459</v>
      </c>
      <c r="F96" s="138">
        <v>0</v>
      </c>
      <c r="G96" s="71">
        <v>0.01</v>
      </c>
      <c r="H96" s="71">
        <v>0</v>
      </c>
      <c r="I96" s="147">
        <v>1.8340062350034714E-2</v>
      </c>
      <c r="J96" s="90">
        <v>1.5493542887270451E-3</v>
      </c>
      <c r="K96" s="61">
        <v>2.2450746037065983E-3</v>
      </c>
      <c r="L96" s="64">
        <v>2.247785916551948E-3</v>
      </c>
      <c r="M96" s="64">
        <v>3.6239233827921199E-3</v>
      </c>
      <c r="N96" s="17"/>
      <c r="O96" s="393"/>
      <c r="P96" s="393"/>
      <c r="Q96" s="393"/>
      <c r="R96" s="393"/>
      <c r="S96" s="393"/>
      <c r="T96" s="393"/>
      <c r="U96" s="393"/>
      <c r="V96" s="393"/>
    </row>
    <row r="97" spans="3:22" x14ac:dyDescent="0.35">
      <c r="C97" s="8" t="s">
        <v>201</v>
      </c>
      <c r="D97" s="8" t="s">
        <v>468</v>
      </c>
      <c r="E97" s="29" t="s">
        <v>460</v>
      </c>
      <c r="F97" s="138">
        <v>0</v>
      </c>
      <c r="G97" s="71">
        <v>0</v>
      </c>
      <c r="H97" s="71">
        <v>0</v>
      </c>
      <c r="I97" s="147">
        <v>0</v>
      </c>
      <c r="J97" s="90">
        <v>0</v>
      </c>
      <c r="K97" s="61">
        <v>6.2981375958770514E-4</v>
      </c>
      <c r="L97" s="64">
        <v>5.4831634042784572E-4</v>
      </c>
      <c r="M97" s="64">
        <v>0</v>
      </c>
      <c r="N97" s="17"/>
      <c r="O97" s="393"/>
      <c r="P97" s="393"/>
      <c r="Q97" s="393"/>
      <c r="R97" s="393"/>
      <c r="S97" s="393"/>
      <c r="T97" s="393"/>
      <c r="U97" s="393"/>
      <c r="V97" s="393"/>
    </row>
    <row r="98" spans="3:22" x14ac:dyDescent="0.35">
      <c r="C98" s="8" t="s">
        <v>201</v>
      </c>
      <c r="D98" s="8" t="s">
        <v>468</v>
      </c>
      <c r="E98" s="29" t="s">
        <v>461</v>
      </c>
      <c r="F98" s="138">
        <v>0</v>
      </c>
      <c r="G98" s="71">
        <v>0</v>
      </c>
      <c r="H98" s="71">
        <v>0</v>
      </c>
      <c r="I98" s="147">
        <v>5.93009521253407E-4</v>
      </c>
      <c r="J98" s="90">
        <v>9.3854364240542054E-4</v>
      </c>
      <c r="K98" s="61">
        <v>8.2854897482320666E-4</v>
      </c>
      <c r="L98" s="64">
        <v>7.2030758019536734E-4</v>
      </c>
      <c r="M98" s="64">
        <v>3.06649685225013E-4</v>
      </c>
      <c r="N98" s="17"/>
      <c r="O98" s="393"/>
      <c r="P98" s="393"/>
      <c r="Q98" s="393"/>
      <c r="R98" s="393"/>
      <c r="S98" s="393"/>
      <c r="T98" s="393"/>
      <c r="U98" s="393"/>
      <c r="V98" s="393"/>
    </row>
    <row r="99" spans="3:22" x14ac:dyDescent="0.35">
      <c r="C99" s="8" t="s">
        <v>201</v>
      </c>
      <c r="D99" s="8" t="s">
        <v>468</v>
      </c>
      <c r="E99" s="29" t="s">
        <v>462</v>
      </c>
      <c r="F99" s="138">
        <v>0.31999999999999995</v>
      </c>
      <c r="G99" s="71">
        <v>0.31999999999999995</v>
      </c>
      <c r="H99" s="71">
        <v>0.31999999999999995</v>
      </c>
      <c r="I99" s="147">
        <v>0.37985590100288391</v>
      </c>
      <c r="J99" s="90">
        <v>0.31531870365142822</v>
      </c>
      <c r="K99" s="61">
        <v>0.29184654355049133</v>
      </c>
      <c r="L99" s="64">
        <v>0.29254454374313349</v>
      </c>
      <c r="M99" s="64">
        <v>0.292658899463207</v>
      </c>
      <c r="N99" s="17"/>
      <c r="O99" s="393"/>
      <c r="P99" s="393"/>
      <c r="Q99" s="393"/>
      <c r="R99" s="393"/>
      <c r="S99" s="393"/>
      <c r="T99" s="393"/>
      <c r="U99" s="393"/>
      <c r="V99" s="393"/>
    </row>
    <row r="100" spans="3:22" x14ac:dyDescent="0.35">
      <c r="C100" s="8" t="s">
        <v>201</v>
      </c>
      <c r="D100" s="8" t="s">
        <v>468</v>
      </c>
      <c r="E100" s="29" t="s">
        <v>463</v>
      </c>
      <c r="F100" s="138">
        <v>0.12</v>
      </c>
      <c r="G100" s="71">
        <v>0.13</v>
      </c>
      <c r="H100" s="71">
        <v>0.12</v>
      </c>
      <c r="I100" s="147">
        <v>8.375963568687439E-2</v>
      </c>
      <c r="J100" s="90">
        <v>8.4393210709095001E-2</v>
      </c>
      <c r="K100" s="61">
        <v>8.3624877035617828E-2</v>
      </c>
      <c r="L100" s="64">
        <v>8.3814091980457306E-2</v>
      </c>
      <c r="M100" s="64">
        <v>8.7934674345651803E-2</v>
      </c>
      <c r="N100" s="17"/>
      <c r="O100" s="393"/>
      <c r="P100" s="393"/>
      <c r="Q100" s="393"/>
      <c r="R100" s="393"/>
      <c r="S100" s="393"/>
      <c r="T100" s="393"/>
      <c r="U100" s="393"/>
      <c r="V100" s="393"/>
    </row>
    <row r="101" spans="3:22" x14ac:dyDescent="0.35">
      <c r="C101" s="8" t="s">
        <v>201</v>
      </c>
      <c r="D101" s="8" t="s">
        <v>468</v>
      </c>
      <c r="E101" s="29" t="s">
        <v>464</v>
      </c>
      <c r="F101" s="138">
        <v>0.15000000000000008</v>
      </c>
      <c r="G101" s="71">
        <v>0.16000000000000003</v>
      </c>
      <c r="H101" s="71">
        <v>0.17000000000000004</v>
      </c>
      <c r="I101" s="147">
        <v>0.16040916740894318</v>
      </c>
      <c r="J101" s="90">
        <v>0.16133017838001251</v>
      </c>
      <c r="K101" s="61">
        <v>0.16745950281620026</v>
      </c>
      <c r="L101" s="64">
        <v>0.16746759414672849</v>
      </c>
      <c r="M101" s="64">
        <v>0.16881067196602201</v>
      </c>
      <c r="N101" s="17"/>
      <c r="O101" s="393"/>
      <c r="P101" s="393"/>
      <c r="Q101" s="393"/>
      <c r="R101" s="393"/>
      <c r="S101" s="393"/>
      <c r="T101" s="393"/>
      <c r="U101" s="393"/>
      <c r="V101" s="393"/>
    </row>
    <row r="102" spans="3:22" x14ac:dyDescent="0.35">
      <c r="C102" s="8" t="s">
        <v>201</v>
      </c>
      <c r="D102" s="8" t="s">
        <v>468</v>
      </c>
      <c r="E102" s="29" t="s">
        <v>465</v>
      </c>
      <c r="F102" s="138">
        <v>0.41</v>
      </c>
      <c r="G102" s="71">
        <v>0.38</v>
      </c>
      <c r="H102" s="71">
        <v>0.39</v>
      </c>
      <c r="I102" s="147">
        <v>0.35704222321510315</v>
      </c>
      <c r="J102" s="90">
        <v>0.43647000193595892</v>
      </c>
      <c r="K102" s="61">
        <v>0.45336565375328064</v>
      </c>
      <c r="L102" s="64">
        <v>0.45265734195709229</v>
      </c>
      <c r="M102" s="64">
        <v>0.44666518115710202</v>
      </c>
      <c r="N102" s="17"/>
      <c r="O102" s="393"/>
      <c r="P102" s="393"/>
      <c r="Q102" s="393"/>
      <c r="R102" s="393"/>
      <c r="S102" s="393"/>
      <c r="T102" s="393"/>
      <c r="U102" s="393"/>
      <c r="V102" s="393"/>
    </row>
    <row r="103" spans="3:22" ht="14.5" customHeight="1" x14ac:dyDescent="0.35">
      <c r="C103" s="8" t="s">
        <v>201</v>
      </c>
      <c r="D103" s="8" t="s">
        <v>468</v>
      </c>
      <c r="E103" s="29" t="s">
        <v>157</v>
      </c>
      <c r="F103" s="38">
        <v>1262</v>
      </c>
      <c r="G103" s="45">
        <v>1277</v>
      </c>
      <c r="H103" s="45">
        <v>1543</v>
      </c>
      <c r="I103" s="45">
        <v>1463</v>
      </c>
      <c r="J103" s="76">
        <v>3256</v>
      </c>
      <c r="K103" s="76">
        <v>3260</v>
      </c>
      <c r="L103" s="51">
        <v>3260</v>
      </c>
      <c r="M103" s="51">
        <v>2452</v>
      </c>
      <c r="N103" s="17"/>
      <c r="O103" s="393"/>
      <c r="P103" s="393"/>
      <c r="Q103" s="393"/>
      <c r="R103" s="393"/>
      <c r="S103" s="393"/>
      <c r="T103" s="393"/>
      <c r="U103" s="393"/>
      <c r="V103" s="393"/>
    </row>
    <row r="104" spans="3:22" x14ac:dyDescent="0.35">
      <c r="E104" s="29"/>
      <c r="F104" s="138"/>
      <c r="G104" s="71"/>
      <c r="H104" s="71"/>
      <c r="I104" s="147"/>
      <c r="J104" s="90"/>
      <c r="K104" s="61"/>
      <c r="L104" s="64"/>
      <c r="M104" s="64"/>
      <c r="N104" s="17"/>
      <c r="O104" s="393"/>
      <c r="P104" s="393"/>
      <c r="Q104" s="393"/>
      <c r="R104" s="393"/>
      <c r="S104" s="393"/>
      <c r="T104" s="393"/>
      <c r="U104" s="393"/>
      <c r="V104" s="393"/>
    </row>
    <row r="105" spans="3:22" ht="14.5" customHeight="1" x14ac:dyDescent="0.35">
      <c r="C105" s="8" t="s">
        <v>201</v>
      </c>
      <c r="D105" s="8" t="s">
        <v>467</v>
      </c>
      <c r="E105" s="29" t="s">
        <v>459</v>
      </c>
      <c r="F105" s="138">
        <v>0.09</v>
      </c>
      <c r="G105" s="71">
        <v>0.08</v>
      </c>
      <c r="H105" s="71">
        <v>0.11</v>
      </c>
      <c r="I105" s="147">
        <v>9.4622321426868439E-2</v>
      </c>
      <c r="J105" s="90">
        <v>0.12770844995975489</v>
      </c>
      <c r="K105" s="61">
        <v>0.11606299132108688</v>
      </c>
      <c r="L105" s="64">
        <v>0.1178364008665085</v>
      </c>
      <c r="M105" s="64">
        <v>0.12380560542296</v>
      </c>
      <c r="N105" s="17"/>
      <c r="O105" s="393"/>
      <c r="P105" s="393"/>
      <c r="Q105" s="393"/>
      <c r="R105" s="393"/>
      <c r="S105" s="393"/>
      <c r="T105" s="393"/>
      <c r="U105" s="393"/>
      <c r="V105" s="393"/>
    </row>
    <row r="106" spans="3:22" x14ac:dyDescent="0.35">
      <c r="C106" s="8" t="s">
        <v>201</v>
      </c>
      <c r="D106" s="8" t="s">
        <v>467</v>
      </c>
      <c r="E106" s="29" t="s">
        <v>460</v>
      </c>
      <c r="F106" s="138">
        <v>1.0000000000000009E-2</v>
      </c>
      <c r="G106" s="71">
        <v>1.0000000000000009E-2</v>
      </c>
      <c r="H106" s="71">
        <v>0</v>
      </c>
      <c r="I106" s="147">
        <v>2.9908563010394573E-3</v>
      </c>
      <c r="J106" s="90">
        <v>5.2003664895892143E-3</v>
      </c>
      <c r="K106" s="61">
        <v>3.4079703036695719E-3</v>
      </c>
      <c r="L106" s="64">
        <v>3.3433323260396719E-3</v>
      </c>
      <c r="M106" s="64">
        <v>3.3559053562967601E-3</v>
      </c>
      <c r="N106" s="17"/>
      <c r="O106" s="393"/>
      <c r="P106" s="393"/>
      <c r="Q106" s="393"/>
      <c r="R106" s="393"/>
      <c r="S106" s="393"/>
      <c r="T106" s="393"/>
      <c r="U106" s="393"/>
      <c r="V106" s="393"/>
    </row>
    <row r="107" spans="3:22" x14ac:dyDescent="0.35">
      <c r="C107" s="8" t="s">
        <v>201</v>
      </c>
      <c r="D107" s="8" t="s">
        <v>467</v>
      </c>
      <c r="E107" s="29" t="s">
        <v>461</v>
      </c>
      <c r="F107" s="138">
        <v>0.12</v>
      </c>
      <c r="G107" s="71">
        <v>0.12</v>
      </c>
      <c r="H107" s="71">
        <v>0.10999999999999999</v>
      </c>
      <c r="I107" s="147">
        <v>0.11657443642616272</v>
      </c>
      <c r="J107" s="90">
        <v>0.1198143362998962</v>
      </c>
      <c r="K107" s="61">
        <v>0.11643797159194946</v>
      </c>
      <c r="L107" s="64">
        <v>0.1168072298169136</v>
      </c>
      <c r="M107" s="64">
        <v>0.114456506689868</v>
      </c>
      <c r="N107" s="17"/>
      <c r="O107" s="393"/>
      <c r="P107" s="393"/>
      <c r="Q107" s="393"/>
      <c r="R107" s="393"/>
      <c r="S107" s="393"/>
      <c r="T107" s="393"/>
      <c r="U107" s="393"/>
      <c r="V107" s="393"/>
    </row>
    <row r="108" spans="3:22" x14ac:dyDescent="0.35">
      <c r="C108" s="8" t="s">
        <v>201</v>
      </c>
      <c r="D108" s="8" t="s">
        <v>467</v>
      </c>
      <c r="E108" s="29" t="s">
        <v>462</v>
      </c>
      <c r="F108" s="138">
        <v>0.63</v>
      </c>
      <c r="G108" s="71">
        <v>0.64</v>
      </c>
      <c r="H108" s="71">
        <v>0.62</v>
      </c>
      <c r="I108" s="147">
        <v>0.62745845317840576</v>
      </c>
      <c r="J108" s="90">
        <v>0.60564476251602173</v>
      </c>
      <c r="K108" s="61">
        <v>0.62999248504638672</v>
      </c>
      <c r="L108" s="64">
        <v>0.62922823429107666</v>
      </c>
      <c r="M108" s="64">
        <v>0.62365008337389904</v>
      </c>
      <c r="N108" s="17"/>
      <c r="O108" s="393"/>
      <c r="P108" s="393"/>
      <c r="Q108" s="393"/>
      <c r="R108" s="393"/>
      <c r="S108" s="393"/>
      <c r="T108" s="393"/>
      <c r="U108" s="393"/>
      <c r="V108" s="393"/>
    </row>
    <row r="109" spans="3:22" x14ac:dyDescent="0.35">
      <c r="C109" s="8" t="s">
        <v>201</v>
      </c>
      <c r="D109" s="8" t="s">
        <v>467</v>
      </c>
      <c r="E109" s="29" t="s">
        <v>463</v>
      </c>
      <c r="F109" s="138">
        <v>3.9999999999999994E-2</v>
      </c>
      <c r="G109" s="71">
        <v>3.9999999999999994E-2</v>
      </c>
      <c r="H109" s="71">
        <v>4.0000000000000008E-2</v>
      </c>
      <c r="I109" s="147">
        <v>3.3674493432044983E-2</v>
      </c>
      <c r="J109" s="90">
        <v>3.294183686375618E-2</v>
      </c>
      <c r="K109" s="61">
        <v>2.9386397451162338E-2</v>
      </c>
      <c r="L109" s="64">
        <v>2.9041793197393421E-2</v>
      </c>
      <c r="M109" s="64">
        <v>3.0227298617549199E-2</v>
      </c>
      <c r="N109" s="17"/>
      <c r="O109" s="393"/>
      <c r="P109" s="393"/>
      <c r="Q109" s="393"/>
      <c r="R109" s="393"/>
      <c r="S109" s="393"/>
      <c r="T109" s="393"/>
      <c r="U109" s="393"/>
      <c r="V109" s="393"/>
    </row>
    <row r="110" spans="3:22" x14ac:dyDescent="0.35">
      <c r="C110" s="8" t="s">
        <v>201</v>
      </c>
      <c r="D110" s="8" t="s">
        <v>467</v>
      </c>
      <c r="E110" s="29" t="s">
        <v>464</v>
      </c>
      <c r="F110" s="138">
        <v>0.03</v>
      </c>
      <c r="G110" s="71">
        <v>3.9999999999999994E-2</v>
      </c>
      <c r="H110" s="71">
        <v>3.9999999999999994E-2</v>
      </c>
      <c r="I110" s="147">
        <v>3.5168875008821487E-2</v>
      </c>
      <c r="J110" s="90">
        <v>3.5378925502300262E-2</v>
      </c>
      <c r="K110" s="61">
        <v>3.3819165080785751E-2</v>
      </c>
      <c r="L110" s="64">
        <v>3.3175092190504067E-2</v>
      </c>
      <c r="M110" s="64">
        <v>3.5400739131768097E-2</v>
      </c>
      <c r="N110" s="17"/>
      <c r="O110" s="393"/>
      <c r="P110" s="393"/>
      <c r="Q110" s="393"/>
      <c r="R110" s="393"/>
      <c r="S110" s="393"/>
      <c r="T110" s="393"/>
      <c r="U110" s="393"/>
      <c r="V110" s="393"/>
    </row>
    <row r="111" spans="3:22" x14ac:dyDescent="0.35">
      <c r="C111" s="8" t="s">
        <v>201</v>
      </c>
      <c r="D111" s="8" t="s">
        <v>467</v>
      </c>
      <c r="E111" s="29" t="s">
        <v>465</v>
      </c>
      <c r="F111" s="138">
        <v>0.08</v>
      </c>
      <c r="G111" s="71">
        <v>7.0000000000000007E-2</v>
      </c>
      <c r="H111" s="71">
        <v>0.08</v>
      </c>
      <c r="I111" s="147">
        <v>8.9510582387447357E-2</v>
      </c>
      <c r="J111" s="90">
        <v>7.4858866631984711E-2</v>
      </c>
      <c r="K111" s="61">
        <v>7.3428280651569366E-2</v>
      </c>
      <c r="L111" s="64">
        <v>7.2986289858818054E-2</v>
      </c>
      <c r="M111" s="64">
        <v>7.2136444912735798E-2</v>
      </c>
      <c r="N111" s="17"/>
      <c r="O111" s="393"/>
      <c r="P111" s="393"/>
      <c r="Q111" s="393"/>
      <c r="R111" s="393"/>
      <c r="S111" s="393"/>
      <c r="T111" s="393"/>
      <c r="U111" s="393"/>
      <c r="V111" s="393"/>
    </row>
    <row r="112" spans="3:22" ht="14.5" customHeight="1" x14ac:dyDescent="0.35">
      <c r="C112" s="8" t="s">
        <v>201</v>
      </c>
      <c r="D112" s="8" t="s">
        <v>467</v>
      </c>
      <c r="E112" s="29" t="s">
        <v>157</v>
      </c>
      <c r="F112" s="38">
        <v>4026</v>
      </c>
      <c r="G112" s="45">
        <v>4113</v>
      </c>
      <c r="H112" s="45">
        <v>4850</v>
      </c>
      <c r="I112" s="45">
        <v>5014</v>
      </c>
      <c r="J112" s="76">
        <v>3256</v>
      </c>
      <c r="K112" s="76">
        <v>3255</v>
      </c>
      <c r="L112" s="51">
        <v>3255</v>
      </c>
      <c r="M112" s="51">
        <v>2449</v>
      </c>
      <c r="N112" s="17"/>
      <c r="O112" s="393"/>
      <c r="P112" s="393"/>
      <c r="Q112" s="393"/>
      <c r="R112" s="393"/>
      <c r="S112" s="393"/>
      <c r="T112" s="393"/>
      <c r="U112" s="393"/>
      <c r="V112" s="393"/>
    </row>
    <row r="113" spans="3:22" x14ac:dyDescent="0.35">
      <c r="E113" s="29"/>
      <c r="F113" s="138"/>
      <c r="G113" s="71"/>
      <c r="H113" s="71"/>
      <c r="I113" s="147"/>
      <c r="J113" s="90"/>
      <c r="K113" s="61"/>
      <c r="L113" s="64"/>
      <c r="M113" s="64"/>
      <c r="N113" s="17"/>
      <c r="O113" s="393"/>
      <c r="P113" s="393"/>
      <c r="Q113" s="393"/>
      <c r="R113" s="393"/>
      <c r="S113" s="393"/>
      <c r="T113" s="393"/>
      <c r="U113" s="393"/>
      <c r="V113" s="393"/>
    </row>
    <row r="114" spans="3:22" ht="14.5" customHeight="1" x14ac:dyDescent="0.35">
      <c r="C114" s="8" t="s">
        <v>205</v>
      </c>
      <c r="D114" s="8" t="s">
        <v>156</v>
      </c>
      <c r="E114" s="29" t="s">
        <v>459</v>
      </c>
      <c r="F114" s="138">
        <v>7.0000000000000007E-2</v>
      </c>
      <c r="G114" s="71">
        <v>0.1</v>
      </c>
      <c r="H114" s="71">
        <v>0.12</v>
      </c>
      <c r="I114" s="147">
        <v>0.12326931953430176</v>
      </c>
      <c r="J114" s="90">
        <v>9.0883851051330566E-2</v>
      </c>
      <c r="K114" s="61">
        <v>8.1533215939998627E-2</v>
      </c>
      <c r="L114" s="64">
        <v>8.2201234996318817E-2</v>
      </c>
      <c r="M114" s="64">
        <v>9.0520948201309001E-2</v>
      </c>
      <c r="N114" s="17"/>
      <c r="O114" s="393"/>
      <c r="P114" s="393"/>
      <c r="Q114" s="393"/>
      <c r="R114" s="393"/>
      <c r="S114" s="393"/>
      <c r="T114" s="393"/>
      <c r="U114" s="393"/>
      <c r="V114" s="393"/>
    </row>
    <row r="115" spans="3:22" x14ac:dyDescent="0.35">
      <c r="C115" s="8" t="s">
        <v>205</v>
      </c>
      <c r="D115" s="8" t="s">
        <v>156</v>
      </c>
      <c r="E115" s="29" t="s">
        <v>460</v>
      </c>
      <c r="F115" s="138">
        <v>1.0000000000000009E-2</v>
      </c>
      <c r="G115" s="71">
        <v>1.0000000000000009E-2</v>
      </c>
      <c r="H115" s="71">
        <v>0</v>
      </c>
      <c r="I115" s="147">
        <v>5.111045204102993E-3</v>
      </c>
      <c r="J115" s="90">
        <v>3.3175924327224489E-3</v>
      </c>
      <c r="K115" s="61">
        <v>3.3883769065141678E-3</v>
      </c>
      <c r="L115" s="64">
        <v>3.2757674343883991E-3</v>
      </c>
      <c r="M115" s="64">
        <v>3.39099176689024E-3</v>
      </c>
      <c r="N115" s="17"/>
      <c r="O115" s="393"/>
      <c r="P115" s="393"/>
      <c r="Q115" s="393"/>
      <c r="R115" s="393"/>
      <c r="S115" s="393"/>
      <c r="T115" s="393"/>
      <c r="U115" s="393"/>
      <c r="V115" s="393"/>
    </row>
    <row r="116" spans="3:22" x14ac:dyDescent="0.35">
      <c r="C116" s="8" t="s">
        <v>205</v>
      </c>
      <c r="D116" s="8" t="s">
        <v>156</v>
      </c>
      <c r="E116" s="29" t="s">
        <v>461</v>
      </c>
      <c r="F116" s="138">
        <v>9.000000000000008E-2</v>
      </c>
      <c r="G116" s="71">
        <v>8.9999999999999969E-2</v>
      </c>
      <c r="H116" s="71">
        <v>8.9999999999999969E-2</v>
      </c>
      <c r="I116" s="147">
        <v>7.9730607569217682E-2</v>
      </c>
      <c r="J116" s="90">
        <v>8.9116461575031281E-2</v>
      </c>
      <c r="K116" s="61">
        <v>8.5360877215862274E-2</v>
      </c>
      <c r="L116" s="64">
        <v>8.6033724248409271E-2</v>
      </c>
      <c r="M116" s="64">
        <v>9.5337604532770001E-2</v>
      </c>
      <c r="N116" s="17"/>
      <c r="O116" s="393"/>
      <c r="P116" s="393"/>
      <c r="Q116" s="393"/>
      <c r="R116" s="393"/>
      <c r="S116" s="393"/>
      <c r="T116" s="393"/>
      <c r="U116" s="393"/>
      <c r="V116" s="393"/>
    </row>
    <row r="117" spans="3:22" x14ac:dyDescent="0.35">
      <c r="C117" s="8" t="s">
        <v>205</v>
      </c>
      <c r="D117" s="8" t="s">
        <v>156</v>
      </c>
      <c r="E117" s="29" t="s">
        <v>462</v>
      </c>
      <c r="F117" s="138">
        <v>0.62</v>
      </c>
      <c r="G117" s="71">
        <v>0.6100000000000001</v>
      </c>
      <c r="H117" s="71">
        <v>0.59000000000000008</v>
      </c>
      <c r="I117" s="147">
        <v>0.59205442667007446</v>
      </c>
      <c r="J117" s="90">
        <v>0.61000508069992065</v>
      </c>
      <c r="K117" s="61">
        <v>0.62750333547592163</v>
      </c>
      <c r="L117" s="64">
        <v>0.6280028223991394</v>
      </c>
      <c r="M117" s="64">
        <v>0.61114129898840996</v>
      </c>
      <c r="N117" s="17"/>
      <c r="O117" s="393"/>
      <c r="P117" s="393"/>
      <c r="Q117" s="393"/>
      <c r="R117" s="393"/>
      <c r="S117" s="393"/>
      <c r="T117" s="393"/>
      <c r="U117" s="393"/>
      <c r="V117" s="393"/>
    </row>
    <row r="118" spans="3:22" x14ac:dyDescent="0.35">
      <c r="C118" s="8" t="s">
        <v>205</v>
      </c>
      <c r="D118" s="8" t="s">
        <v>156</v>
      </c>
      <c r="E118" s="29" t="s">
        <v>463</v>
      </c>
      <c r="F118" s="138">
        <v>3.999999999999998E-2</v>
      </c>
      <c r="G118" s="71">
        <v>4.0000000000000008E-2</v>
      </c>
      <c r="H118" s="71">
        <v>4.0000000000000008E-2</v>
      </c>
      <c r="I118" s="147">
        <v>4.2292505502700806E-2</v>
      </c>
      <c r="J118" s="90">
        <v>4.2324263602495187E-2</v>
      </c>
      <c r="K118" s="61">
        <v>3.918888047337532E-2</v>
      </c>
      <c r="L118" s="64">
        <v>3.8920130580663681E-2</v>
      </c>
      <c r="M118" s="64">
        <v>3.8222497432513797E-2</v>
      </c>
      <c r="N118" s="17"/>
      <c r="O118" s="393"/>
      <c r="P118" s="393"/>
      <c r="Q118" s="393"/>
      <c r="R118" s="393"/>
      <c r="S118" s="393"/>
      <c r="T118" s="393"/>
      <c r="U118" s="393"/>
      <c r="V118" s="393"/>
    </row>
    <row r="119" spans="3:22" x14ac:dyDescent="0.35">
      <c r="C119" s="8" t="s">
        <v>205</v>
      </c>
      <c r="D119" s="8" t="s">
        <v>156</v>
      </c>
      <c r="E119" s="29" t="s">
        <v>464</v>
      </c>
      <c r="F119" s="138">
        <v>6.0000000000000012E-2</v>
      </c>
      <c r="G119" s="71">
        <v>0.06</v>
      </c>
      <c r="H119" s="71">
        <v>0.05</v>
      </c>
      <c r="I119" s="147">
        <v>5.3083367645740509E-2</v>
      </c>
      <c r="J119" s="90">
        <v>5.4961226880550378E-2</v>
      </c>
      <c r="K119" s="61">
        <v>5.3266391158103943E-2</v>
      </c>
      <c r="L119" s="64">
        <v>5.3226947784423828E-2</v>
      </c>
      <c r="M119" s="64">
        <v>5.0966395867182698E-2</v>
      </c>
      <c r="N119" s="17"/>
      <c r="O119" s="393"/>
      <c r="P119" s="393"/>
      <c r="Q119" s="393"/>
      <c r="R119" s="393"/>
      <c r="S119" s="393"/>
      <c r="T119" s="393"/>
      <c r="U119" s="393"/>
      <c r="V119" s="393"/>
    </row>
    <row r="120" spans="3:22" x14ac:dyDescent="0.35">
      <c r="C120" s="8" t="s">
        <v>205</v>
      </c>
      <c r="D120" s="8" t="s">
        <v>156</v>
      </c>
      <c r="E120" s="29" t="s">
        <v>465</v>
      </c>
      <c r="F120" s="138">
        <v>0.11</v>
      </c>
      <c r="G120" s="71">
        <v>0.09</v>
      </c>
      <c r="H120" s="71">
        <v>0.11</v>
      </c>
      <c r="I120" s="147">
        <v>0.10445873439311981</v>
      </c>
      <c r="J120" s="90">
        <v>0.1105934605002403</v>
      </c>
      <c r="K120" s="61">
        <v>0.10975891351699829</v>
      </c>
      <c r="L120" s="64">
        <v>0.10833935439586639</v>
      </c>
      <c r="M120" s="64">
        <v>0.11042026321092401</v>
      </c>
      <c r="N120" s="17"/>
      <c r="O120" s="393"/>
      <c r="P120" s="393"/>
      <c r="Q120" s="393"/>
      <c r="R120" s="393"/>
      <c r="S120" s="393"/>
      <c r="T120" s="393"/>
      <c r="U120" s="393"/>
      <c r="V120" s="393"/>
    </row>
    <row r="121" spans="3:22" x14ac:dyDescent="0.35">
      <c r="C121" s="8" t="s">
        <v>205</v>
      </c>
      <c r="D121" s="8" t="s">
        <v>156</v>
      </c>
      <c r="E121" s="29" t="s">
        <v>157</v>
      </c>
      <c r="F121" s="38">
        <v>3320</v>
      </c>
      <c r="G121" s="45">
        <v>3702</v>
      </c>
      <c r="H121" s="45">
        <v>3510</v>
      </c>
      <c r="I121" s="45">
        <v>3330</v>
      </c>
      <c r="J121" s="76">
        <v>1477</v>
      </c>
      <c r="K121" s="76">
        <v>1418</v>
      </c>
      <c r="L121" s="51">
        <v>1418</v>
      </c>
      <c r="M121" s="51">
        <v>1210</v>
      </c>
      <c r="N121" s="17"/>
      <c r="O121" s="393"/>
      <c r="P121" s="393"/>
      <c r="Q121" s="393"/>
      <c r="R121" s="393"/>
      <c r="S121" s="393"/>
      <c r="T121" s="393"/>
      <c r="U121" s="393"/>
      <c r="V121" s="393"/>
    </row>
    <row r="122" spans="3:22" x14ac:dyDescent="0.35">
      <c r="E122" s="29"/>
      <c r="F122" s="138"/>
      <c r="G122" s="71"/>
      <c r="H122" s="71"/>
      <c r="I122" s="147"/>
      <c r="J122" s="90"/>
      <c r="K122" s="61"/>
      <c r="L122" s="64"/>
      <c r="M122" s="64"/>
      <c r="N122" s="17"/>
      <c r="O122" s="393"/>
      <c r="P122" s="393"/>
      <c r="Q122" s="393"/>
      <c r="R122" s="393"/>
      <c r="S122" s="393"/>
      <c r="T122" s="393"/>
      <c r="U122" s="393"/>
      <c r="V122" s="393"/>
    </row>
    <row r="123" spans="3:22" ht="14.5" customHeight="1" x14ac:dyDescent="0.35">
      <c r="C123" s="8" t="s">
        <v>205</v>
      </c>
      <c r="D123" s="8" t="s">
        <v>468</v>
      </c>
      <c r="E123" s="29" t="s">
        <v>459</v>
      </c>
      <c r="F123" s="138">
        <v>0.01</v>
      </c>
      <c r="G123" s="71">
        <v>0</v>
      </c>
      <c r="H123" s="71">
        <v>0.01</v>
      </c>
      <c r="I123" s="147">
        <v>6.5856864675879478E-3</v>
      </c>
      <c r="J123" s="90">
        <v>6.6743901697918773E-4</v>
      </c>
      <c r="K123" s="61">
        <v>1.3821191387251019E-3</v>
      </c>
      <c r="L123" s="64">
        <v>1.463643042370677E-3</v>
      </c>
      <c r="M123" s="64">
        <v>1.9171858666964701E-3</v>
      </c>
      <c r="N123" s="17"/>
      <c r="O123" s="393"/>
      <c r="P123" s="393"/>
      <c r="Q123" s="393"/>
      <c r="R123" s="393"/>
      <c r="S123" s="393"/>
      <c r="T123" s="393"/>
      <c r="U123" s="393"/>
      <c r="V123" s="393"/>
    </row>
    <row r="124" spans="3:22" x14ac:dyDescent="0.35">
      <c r="C124" s="8" t="s">
        <v>205</v>
      </c>
      <c r="D124" s="8" t="s">
        <v>468</v>
      </c>
      <c r="E124" s="29" t="s">
        <v>460</v>
      </c>
      <c r="F124" s="138">
        <v>0</v>
      </c>
      <c r="G124" s="71">
        <v>0</v>
      </c>
      <c r="H124" s="71">
        <v>0</v>
      </c>
      <c r="I124" s="147">
        <v>0</v>
      </c>
      <c r="J124" s="90">
        <v>0</v>
      </c>
      <c r="K124" s="61">
        <v>0</v>
      </c>
      <c r="L124" s="64">
        <v>0</v>
      </c>
      <c r="M124" s="64">
        <v>7.1765395011029703E-4</v>
      </c>
      <c r="N124" s="17"/>
      <c r="O124" s="393"/>
      <c r="P124" s="393"/>
      <c r="Q124" s="393"/>
      <c r="R124" s="393"/>
      <c r="S124" s="393"/>
      <c r="T124" s="393"/>
      <c r="U124" s="393"/>
      <c r="V124" s="393"/>
    </row>
    <row r="125" spans="3:22" x14ac:dyDescent="0.35">
      <c r="C125" s="8" t="s">
        <v>205</v>
      </c>
      <c r="D125" s="8" t="s">
        <v>468</v>
      </c>
      <c r="E125" s="29" t="s">
        <v>461</v>
      </c>
      <c r="F125" s="138">
        <v>0</v>
      </c>
      <c r="G125" s="71">
        <v>0</v>
      </c>
      <c r="H125" s="71">
        <v>0</v>
      </c>
      <c r="I125" s="147">
        <v>0</v>
      </c>
      <c r="J125" s="90">
        <v>1.311171916313469E-3</v>
      </c>
      <c r="K125" s="61">
        <v>0</v>
      </c>
      <c r="L125" s="64">
        <v>0</v>
      </c>
      <c r="M125" s="64">
        <v>3.84392957169611E-3</v>
      </c>
      <c r="N125" s="17"/>
      <c r="O125" s="393"/>
      <c r="P125" s="393"/>
      <c r="Q125" s="393"/>
      <c r="R125" s="393"/>
      <c r="S125" s="393"/>
      <c r="T125" s="393"/>
      <c r="U125" s="393"/>
      <c r="V125" s="393"/>
    </row>
    <row r="126" spans="3:22" x14ac:dyDescent="0.35">
      <c r="C126" s="8" t="s">
        <v>205</v>
      </c>
      <c r="D126" s="8" t="s">
        <v>468</v>
      </c>
      <c r="E126" s="29" t="s">
        <v>462</v>
      </c>
      <c r="F126" s="138">
        <v>0.35</v>
      </c>
      <c r="G126" s="71">
        <v>0.38</v>
      </c>
      <c r="H126" s="71">
        <v>0.36</v>
      </c>
      <c r="I126" s="147">
        <v>0.4015008807182312</v>
      </c>
      <c r="J126" s="90">
        <v>0.35631352663040161</v>
      </c>
      <c r="K126" s="61">
        <v>0.35650813579559326</v>
      </c>
      <c r="L126" s="64">
        <v>0.34847438335418701</v>
      </c>
      <c r="M126" s="64">
        <v>0.34675578764656301</v>
      </c>
      <c r="N126" s="17"/>
      <c r="O126" s="393"/>
      <c r="P126" s="393"/>
      <c r="Q126" s="393"/>
      <c r="R126" s="393"/>
      <c r="S126" s="393"/>
      <c r="T126" s="393"/>
      <c r="U126" s="393"/>
      <c r="V126" s="393"/>
    </row>
    <row r="127" spans="3:22" x14ac:dyDescent="0.35">
      <c r="C127" s="8" t="s">
        <v>205</v>
      </c>
      <c r="D127" s="8" t="s">
        <v>468</v>
      </c>
      <c r="E127" s="29" t="s">
        <v>463</v>
      </c>
      <c r="F127" s="138">
        <v>0.14000000000000001</v>
      </c>
      <c r="G127" s="71">
        <v>0.12</v>
      </c>
      <c r="H127" s="71">
        <v>9.9999999999999978E-2</v>
      </c>
      <c r="I127" s="147">
        <v>8.9257240295410156E-2</v>
      </c>
      <c r="J127" s="90">
        <v>9.417501837015152E-2</v>
      </c>
      <c r="K127" s="61">
        <v>8.8429398834705353E-2</v>
      </c>
      <c r="L127" s="64">
        <v>8.8609039783477783E-2</v>
      </c>
      <c r="M127" s="64">
        <v>9.0875517799034605E-2</v>
      </c>
      <c r="N127" s="17"/>
      <c r="O127" s="393"/>
      <c r="P127" s="393"/>
      <c r="Q127" s="393"/>
      <c r="R127" s="393"/>
      <c r="S127" s="393"/>
      <c r="T127" s="393"/>
      <c r="U127" s="393"/>
      <c r="V127" s="393"/>
    </row>
    <row r="128" spans="3:22" x14ac:dyDescent="0.35">
      <c r="C128" s="8" t="s">
        <v>205</v>
      </c>
      <c r="D128" s="8" t="s">
        <v>468</v>
      </c>
      <c r="E128" s="29" t="s">
        <v>464</v>
      </c>
      <c r="F128" s="138">
        <v>0.13</v>
      </c>
      <c r="G128" s="71">
        <v>0.15000000000000002</v>
      </c>
      <c r="H128" s="71">
        <v>0.16000000000000003</v>
      </c>
      <c r="I128" s="147">
        <v>0.1756209135055542</v>
      </c>
      <c r="J128" s="90">
        <v>0.16180902719497681</v>
      </c>
      <c r="K128" s="61">
        <v>0.16876178979873657</v>
      </c>
      <c r="L128" s="64">
        <v>0.1711600720882416</v>
      </c>
      <c r="M128" s="64">
        <v>0.169567334329214</v>
      </c>
      <c r="N128" s="17"/>
      <c r="O128" s="393"/>
      <c r="P128" s="393"/>
      <c r="Q128" s="393"/>
      <c r="R128" s="393"/>
      <c r="S128" s="393"/>
      <c r="T128" s="393"/>
      <c r="U128" s="393"/>
      <c r="V128" s="393"/>
    </row>
    <row r="129" spans="3:22" x14ac:dyDescent="0.35">
      <c r="C129" s="8" t="s">
        <v>205</v>
      </c>
      <c r="D129" s="8" t="s">
        <v>468</v>
      </c>
      <c r="E129" s="29" t="s">
        <v>465</v>
      </c>
      <c r="F129" s="138">
        <v>0.37</v>
      </c>
      <c r="G129" s="71">
        <v>0.35</v>
      </c>
      <c r="H129" s="71">
        <v>0.37</v>
      </c>
      <c r="I129" s="147">
        <v>0.32703527808189392</v>
      </c>
      <c r="J129" s="90">
        <v>0.38572379946708679</v>
      </c>
      <c r="K129" s="61">
        <v>0.38491857051849365</v>
      </c>
      <c r="L129" s="64">
        <v>0.39029285311698908</v>
      </c>
      <c r="M129" s="64">
        <v>0.38632259083668502</v>
      </c>
      <c r="N129" s="17"/>
      <c r="O129" s="393"/>
      <c r="P129" s="393"/>
      <c r="Q129" s="393"/>
      <c r="R129" s="393"/>
      <c r="S129" s="393"/>
      <c r="T129" s="393"/>
      <c r="U129" s="393"/>
      <c r="V129" s="393"/>
    </row>
    <row r="130" spans="3:22" x14ac:dyDescent="0.35">
      <c r="C130" s="8" t="s">
        <v>205</v>
      </c>
      <c r="D130" s="8" t="s">
        <v>468</v>
      </c>
      <c r="E130" s="29" t="s">
        <v>157</v>
      </c>
      <c r="F130" s="38">
        <v>836</v>
      </c>
      <c r="G130" s="45">
        <v>918</v>
      </c>
      <c r="H130" s="45">
        <v>891</v>
      </c>
      <c r="I130" s="45">
        <v>785</v>
      </c>
      <c r="J130" s="76">
        <v>1477</v>
      </c>
      <c r="K130" s="76">
        <v>1417</v>
      </c>
      <c r="L130" s="51">
        <v>1417</v>
      </c>
      <c r="M130" s="51">
        <v>1212</v>
      </c>
      <c r="N130" s="17"/>
      <c r="O130" s="393"/>
      <c r="P130" s="393"/>
      <c r="Q130" s="393"/>
      <c r="R130" s="393"/>
      <c r="S130" s="393"/>
      <c r="T130" s="393"/>
      <c r="U130" s="393"/>
      <c r="V130" s="393"/>
    </row>
    <row r="131" spans="3:22" x14ac:dyDescent="0.35">
      <c r="E131" s="29"/>
      <c r="F131" s="138"/>
      <c r="G131" s="71"/>
      <c r="H131" s="71"/>
      <c r="I131" s="147"/>
      <c r="J131" s="90"/>
      <c r="K131" s="61"/>
      <c r="L131" s="64"/>
      <c r="M131" s="64"/>
      <c r="N131" s="17"/>
      <c r="O131" s="393"/>
      <c r="P131" s="393"/>
      <c r="Q131" s="393"/>
      <c r="R131" s="393"/>
      <c r="S131" s="393"/>
      <c r="T131" s="393"/>
      <c r="U131" s="393"/>
      <c r="V131" s="393"/>
    </row>
    <row r="132" spans="3:22" ht="14.5" customHeight="1" x14ac:dyDescent="0.35">
      <c r="C132" s="8" t="s">
        <v>205</v>
      </c>
      <c r="D132" s="8" t="s">
        <v>467</v>
      </c>
      <c r="E132" s="29" t="s">
        <v>459</v>
      </c>
      <c r="F132" s="138">
        <v>0.08</v>
      </c>
      <c r="G132" s="71">
        <v>0.11</v>
      </c>
      <c r="H132" s="71">
        <v>0.13</v>
      </c>
      <c r="I132" s="147">
        <v>0.13668344914913177</v>
      </c>
      <c r="J132" s="90">
        <v>0.1051738187670708</v>
      </c>
      <c r="K132" s="61">
        <v>9.4442911446094513E-2</v>
      </c>
      <c r="L132" s="64">
        <v>9.4716951251029968E-2</v>
      </c>
      <c r="M132" s="64">
        <v>0.102761953740326</v>
      </c>
      <c r="N132" s="17"/>
      <c r="O132" s="393"/>
      <c r="P132" s="393"/>
      <c r="Q132" s="393"/>
      <c r="R132" s="393"/>
      <c r="S132" s="393"/>
      <c r="T132" s="393"/>
      <c r="U132" s="393"/>
      <c r="V132" s="393"/>
    </row>
    <row r="133" spans="3:22" x14ac:dyDescent="0.35">
      <c r="C133" s="8" t="s">
        <v>205</v>
      </c>
      <c r="D133" s="8" t="s">
        <v>467</v>
      </c>
      <c r="E133" s="29" t="s">
        <v>460</v>
      </c>
      <c r="F133" s="138">
        <v>1.0000000000000009E-2</v>
      </c>
      <c r="G133" s="71">
        <v>1.0000000000000009E-2</v>
      </c>
      <c r="H133" s="71">
        <v>0</v>
      </c>
      <c r="I133" s="147">
        <v>5.6986184790730476E-3</v>
      </c>
      <c r="J133" s="90">
        <v>3.9064846932888031E-3</v>
      </c>
      <c r="K133" s="61">
        <v>4.056394100189209E-3</v>
      </c>
      <c r="L133" s="64">
        <v>3.9088847115635872E-3</v>
      </c>
      <c r="M133" s="64">
        <v>3.9676608095347296E-3</v>
      </c>
      <c r="N133" s="17"/>
      <c r="O133" s="393"/>
      <c r="P133" s="393"/>
      <c r="Q133" s="393"/>
      <c r="R133" s="393"/>
      <c r="S133" s="393"/>
      <c r="T133" s="393"/>
      <c r="U133" s="393"/>
      <c r="V133" s="393"/>
    </row>
    <row r="134" spans="3:22" x14ac:dyDescent="0.35">
      <c r="C134" s="8" t="s">
        <v>205</v>
      </c>
      <c r="D134" s="8" t="s">
        <v>467</v>
      </c>
      <c r="E134" s="29" t="s">
        <v>461</v>
      </c>
      <c r="F134" s="138">
        <v>9.9999999999999978E-2</v>
      </c>
      <c r="G134" s="71">
        <v>9.9999999999999978E-2</v>
      </c>
      <c r="H134" s="71">
        <v>0.10999999999999999</v>
      </c>
      <c r="I134" s="147">
        <v>8.8896550238132477E-2</v>
      </c>
      <c r="J134" s="90">
        <v>0.105830043554306</v>
      </c>
      <c r="K134" s="61">
        <v>0.10115383565425873</v>
      </c>
      <c r="L134" s="64">
        <v>0.1013341620564461</v>
      </c>
      <c r="M134" s="64">
        <v>0.111044665741327</v>
      </c>
      <c r="N134" s="17"/>
      <c r="O134" s="393"/>
      <c r="P134" s="393"/>
      <c r="Q134" s="393"/>
      <c r="R134" s="393"/>
      <c r="S134" s="393"/>
      <c r="T134" s="393"/>
      <c r="U134" s="393"/>
      <c r="V134" s="393"/>
    </row>
    <row r="135" spans="3:22" x14ac:dyDescent="0.35">
      <c r="C135" s="8" t="s">
        <v>205</v>
      </c>
      <c r="D135" s="8" t="s">
        <v>467</v>
      </c>
      <c r="E135" s="29" t="s">
        <v>462</v>
      </c>
      <c r="F135" s="138">
        <v>0.65</v>
      </c>
      <c r="G135" s="71">
        <v>0.65</v>
      </c>
      <c r="H135" s="71">
        <v>0.62</v>
      </c>
      <c r="I135" s="147">
        <v>0.61396074295043945</v>
      </c>
      <c r="J135" s="90">
        <v>0.65118253231048584</v>
      </c>
      <c r="K135" s="61">
        <v>0.67575711011886597</v>
      </c>
      <c r="L135" s="64">
        <v>0.67563945055007935</v>
      </c>
      <c r="M135" s="64">
        <v>0.65478522282330698</v>
      </c>
      <c r="N135" s="17"/>
      <c r="O135" s="393"/>
      <c r="P135" s="393"/>
      <c r="Q135" s="393"/>
      <c r="R135" s="393"/>
      <c r="S135" s="393"/>
      <c r="T135" s="393"/>
      <c r="U135" s="393"/>
      <c r="V135" s="393"/>
    </row>
    <row r="136" spans="3:22" x14ac:dyDescent="0.35">
      <c r="C136" s="8" t="s">
        <v>205</v>
      </c>
      <c r="D136" s="8" t="s">
        <v>467</v>
      </c>
      <c r="E136" s="29" t="s">
        <v>463</v>
      </c>
      <c r="F136" s="138">
        <v>4.0000000000000008E-2</v>
      </c>
      <c r="G136" s="71">
        <v>0.03</v>
      </c>
      <c r="H136" s="71">
        <v>3.0000000000000013E-2</v>
      </c>
      <c r="I136" s="147">
        <v>3.6893371492624283E-2</v>
      </c>
      <c r="J136" s="90">
        <v>3.3544458448886871E-2</v>
      </c>
      <c r="K136" s="61">
        <v>2.9854509979486465E-2</v>
      </c>
      <c r="L136" s="64">
        <v>2.9690008610486981E-2</v>
      </c>
      <c r="M136" s="64">
        <v>2.91861545858134E-2</v>
      </c>
      <c r="N136" s="17"/>
      <c r="O136" s="393"/>
      <c r="P136" s="393"/>
      <c r="Q136" s="393"/>
      <c r="R136" s="393"/>
      <c r="S136" s="393"/>
      <c r="T136" s="393"/>
      <c r="U136" s="393"/>
      <c r="V136" s="393"/>
    </row>
    <row r="137" spans="3:22" x14ac:dyDescent="0.35">
      <c r="C137" s="8" t="s">
        <v>205</v>
      </c>
      <c r="D137" s="8" t="s">
        <v>467</v>
      </c>
      <c r="E137" s="29" t="s">
        <v>464</v>
      </c>
      <c r="F137" s="138">
        <v>4.9999999999999989E-2</v>
      </c>
      <c r="G137" s="71">
        <v>4.0000000000000008E-2</v>
      </c>
      <c r="H137" s="71">
        <v>0.03</v>
      </c>
      <c r="I137" s="147">
        <v>3.8996271789073944E-2</v>
      </c>
      <c r="J137" s="90">
        <v>3.6278650164604187E-2</v>
      </c>
      <c r="K137" s="61">
        <v>3.156532347202301E-2</v>
      </c>
      <c r="L137" s="64">
        <v>3.1811732798814767E-2</v>
      </c>
      <c r="M137" s="64">
        <v>3.1833107745340601E-2</v>
      </c>
      <c r="N137" s="17"/>
      <c r="O137" s="393"/>
      <c r="P137" s="393"/>
      <c r="Q137" s="393"/>
      <c r="R137" s="393"/>
      <c r="S137" s="393"/>
      <c r="T137" s="393"/>
      <c r="U137" s="393"/>
      <c r="V137" s="393"/>
    </row>
    <row r="138" spans="3:22" x14ac:dyDescent="0.35">
      <c r="C138" s="8" t="s">
        <v>205</v>
      </c>
      <c r="D138" s="8" t="s">
        <v>467</v>
      </c>
      <c r="E138" s="29" t="s">
        <v>465</v>
      </c>
      <c r="F138" s="138">
        <v>7.0000000000000007E-2</v>
      </c>
      <c r="G138" s="71">
        <v>0.06</v>
      </c>
      <c r="H138" s="71">
        <v>0.08</v>
      </c>
      <c r="I138" s="147">
        <v>7.8871011734008789E-2</v>
      </c>
      <c r="J138" s="90">
        <v>6.5266929566860199E-2</v>
      </c>
      <c r="K138" s="61">
        <v>6.545267254114151E-2</v>
      </c>
      <c r="L138" s="64">
        <v>6.4966097474098206E-2</v>
      </c>
      <c r="M138" s="64">
        <v>6.7945448827029006E-2</v>
      </c>
      <c r="N138" s="17"/>
      <c r="O138" s="393"/>
      <c r="P138" s="393"/>
      <c r="Q138" s="393"/>
      <c r="R138" s="393"/>
      <c r="S138" s="393"/>
      <c r="T138" s="393"/>
      <c r="U138" s="393"/>
      <c r="V138" s="393"/>
    </row>
    <row r="139" spans="3:22" x14ac:dyDescent="0.35">
      <c r="C139" s="8" t="s">
        <v>205</v>
      </c>
      <c r="D139" s="8" t="s">
        <v>467</v>
      </c>
      <c r="E139" s="29" t="s">
        <v>157</v>
      </c>
      <c r="F139" s="38">
        <v>2484</v>
      </c>
      <c r="G139" s="45">
        <v>2784</v>
      </c>
      <c r="H139" s="45">
        <v>2619</v>
      </c>
      <c r="I139" s="45">
        <v>2545</v>
      </c>
      <c r="J139" s="76">
        <v>1477</v>
      </c>
      <c r="K139" s="76">
        <v>1415</v>
      </c>
      <c r="L139" s="51">
        <v>1415</v>
      </c>
      <c r="M139" s="51">
        <v>1210</v>
      </c>
      <c r="N139" s="17"/>
      <c r="O139" s="393"/>
      <c r="P139" s="393"/>
      <c r="Q139" s="393"/>
      <c r="R139" s="393"/>
      <c r="S139" s="393"/>
      <c r="T139" s="393"/>
      <c r="U139" s="393"/>
      <c r="V139" s="393"/>
    </row>
    <row r="140" spans="3:22" x14ac:dyDescent="0.35">
      <c r="E140" s="29"/>
      <c r="F140" s="138"/>
      <c r="G140" s="71"/>
      <c r="H140" s="71"/>
      <c r="I140" s="147"/>
      <c r="J140" s="90"/>
      <c r="K140" s="61"/>
      <c r="L140" s="64"/>
      <c r="M140" s="64"/>
      <c r="N140" s="17"/>
      <c r="O140" s="393"/>
      <c r="P140" s="393"/>
      <c r="Q140" s="393"/>
      <c r="R140" s="393"/>
      <c r="S140" s="393"/>
      <c r="T140" s="393"/>
      <c r="U140" s="393"/>
      <c r="V140" s="393"/>
    </row>
    <row r="141" spans="3:22" ht="14.5" customHeight="1" x14ac:dyDescent="0.35">
      <c r="C141" s="8" t="s">
        <v>154</v>
      </c>
      <c r="D141" s="8" t="s">
        <v>156</v>
      </c>
      <c r="E141" s="29" t="s">
        <v>459</v>
      </c>
      <c r="F141" s="138">
        <v>0.08</v>
      </c>
      <c r="G141" s="71">
        <v>0.08</v>
      </c>
      <c r="H141" s="71">
        <v>0.1</v>
      </c>
      <c r="I141" s="147">
        <v>9.6673503518104553E-2</v>
      </c>
      <c r="J141" s="90">
        <v>0.1074676811695099</v>
      </c>
      <c r="K141" s="61">
        <v>9.5884867012500763E-2</v>
      </c>
      <c r="L141" s="64">
        <v>9.8131455481052399E-2</v>
      </c>
      <c r="M141" s="64">
        <v>0.104489238368756</v>
      </c>
      <c r="N141" s="17"/>
      <c r="O141" s="393"/>
      <c r="P141" s="393"/>
      <c r="Q141" s="393"/>
      <c r="R141" s="393"/>
      <c r="S141" s="393"/>
      <c r="T141" s="393"/>
      <c r="U141" s="393"/>
      <c r="V141" s="393"/>
    </row>
    <row r="142" spans="3:22" x14ac:dyDescent="0.35">
      <c r="C142" s="8" t="s">
        <v>154</v>
      </c>
      <c r="D142" s="8" t="s">
        <v>156</v>
      </c>
      <c r="E142" s="29" t="s">
        <v>460</v>
      </c>
      <c r="F142" s="138">
        <v>1.0000000000000009E-2</v>
      </c>
      <c r="G142" s="71">
        <v>1.0000000000000009E-2</v>
      </c>
      <c r="H142" s="71">
        <v>0</v>
      </c>
      <c r="I142" s="147">
        <v>3.5925428383052349E-3</v>
      </c>
      <c r="J142" s="90">
        <v>3.9773699827492237E-3</v>
      </c>
      <c r="K142" s="61">
        <v>3.2377536408603191E-3</v>
      </c>
      <c r="L142" s="64">
        <v>3.136516315862536E-3</v>
      </c>
      <c r="M142" s="64">
        <v>3.0989716590743301E-3</v>
      </c>
      <c r="N142" s="17"/>
      <c r="O142" s="393"/>
      <c r="P142" s="393"/>
      <c r="Q142" s="393"/>
      <c r="R142" s="393"/>
      <c r="S142" s="393"/>
      <c r="T142" s="393"/>
      <c r="U142" s="393"/>
      <c r="V142" s="393"/>
    </row>
    <row r="143" spans="3:22" x14ac:dyDescent="0.35">
      <c r="C143" s="8" t="s">
        <v>154</v>
      </c>
      <c r="D143" s="8" t="s">
        <v>156</v>
      </c>
      <c r="E143" s="29" t="s">
        <v>461</v>
      </c>
      <c r="F143" s="138">
        <v>9.9999999999999978E-2</v>
      </c>
      <c r="G143" s="71">
        <v>9.9999999999999978E-2</v>
      </c>
      <c r="H143" s="71">
        <v>8.9999999999999969E-2</v>
      </c>
      <c r="I143" s="147">
        <v>9.8725788295269012E-2</v>
      </c>
      <c r="J143" s="90">
        <v>0.1002579256892204</v>
      </c>
      <c r="K143" s="61">
        <v>9.6215374767780304E-2</v>
      </c>
      <c r="L143" s="64">
        <v>9.7529381513595581E-2</v>
      </c>
      <c r="M143" s="64">
        <v>9.9633251132109704E-2</v>
      </c>
      <c r="N143" s="17"/>
      <c r="O143" s="393"/>
      <c r="P143" s="393"/>
      <c r="Q143" s="393"/>
      <c r="R143" s="393"/>
      <c r="S143" s="393"/>
      <c r="T143" s="393"/>
      <c r="U143" s="393"/>
      <c r="V143" s="393"/>
    </row>
    <row r="144" spans="3:22" x14ac:dyDescent="0.35">
      <c r="C144" s="8" t="s">
        <v>154</v>
      </c>
      <c r="D144" s="8" t="s">
        <v>156</v>
      </c>
      <c r="E144" s="29" t="s">
        <v>462</v>
      </c>
      <c r="F144" s="138">
        <v>0.6100000000000001</v>
      </c>
      <c r="G144" s="71">
        <v>0.62000000000000011</v>
      </c>
      <c r="H144" s="71">
        <v>0.60000000000000009</v>
      </c>
      <c r="I144" s="147">
        <v>0.6056256890296936</v>
      </c>
      <c r="J144" s="90">
        <v>0.58746659755706787</v>
      </c>
      <c r="K144" s="61">
        <v>0.60192787647247314</v>
      </c>
      <c r="L144" s="64">
        <v>0.60174000263214111</v>
      </c>
      <c r="M144" s="64">
        <v>0.59581950073918499</v>
      </c>
      <c r="N144" s="17"/>
      <c r="O144" s="393"/>
      <c r="P144" s="393"/>
      <c r="Q144" s="393"/>
      <c r="R144" s="393"/>
      <c r="S144" s="393"/>
      <c r="T144" s="393"/>
      <c r="U144" s="393"/>
      <c r="V144" s="393"/>
    </row>
    <row r="145" spans="3:22" x14ac:dyDescent="0.35">
      <c r="C145" s="8" t="s">
        <v>469</v>
      </c>
      <c r="D145" s="8" t="s">
        <v>156</v>
      </c>
      <c r="E145" s="29" t="s">
        <v>463</v>
      </c>
      <c r="F145" s="138">
        <v>5.0000000000000017E-2</v>
      </c>
      <c r="G145" s="71">
        <v>4.0000000000000008E-2</v>
      </c>
      <c r="H145" s="71">
        <v>4.0000000000000008E-2</v>
      </c>
      <c r="I145" s="147">
        <v>3.8756363093852997E-2</v>
      </c>
      <c r="J145" s="90">
        <v>3.9217181503772743E-2</v>
      </c>
      <c r="K145" s="61">
        <v>3.7146702408790588E-2</v>
      </c>
      <c r="L145" s="64">
        <v>3.6556240171194077E-2</v>
      </c>
      <c r="M145" s="64">
        <v>3.6475716373322899E-2</v>
      </c>
      <c r="N145" s="17"/>
      <c r="O145" s="393"/>
      <c r="P145" s="393"/>
      <c r="Q145" s="393"/>
      <c r="R145" s="393"/>
      <c r="S145" s="393"/>
      <c r="T145" s="393"/>
      <c r="U145" s="393"/>
      <c r="V145" s="393"/>
    </row>
    <row r="146" spans="3:22" x14ac:dyDescent="0.35">
      <c r="C146" s="8" t="s">
        <v>154</v>
      </c>
      <c r="D146" s="8" t="s">
        <v>156</v>
      </c>
      <c r="E146" s="29" t="s">
        <v>464</v>
      </c>
      <c r="F146" s="138">
        <v>3.9999999999999994E-2</v>
      </c>
      <c r="G146" s="71">
        <v>4.9999999999999989E-2</v>
      </c>
      <c r="H146" s="71">
        <v>0.05</v>
      </c>
      <c r="I146" s="147">
        <v>4.7315198928117752E-2</v>
      </c>
      <c r="J146" s="90">
        <v>5.0194453448057168E-2</v>
      </c>
      <c r="K146" s="61">
        <v>5.2040837705135345E-2</v>
      </c>
      <c r="L146" s="64">
        <v>5.1082916557788849E-2</v>
      </c>
      <c r="M146" s="64">
        <v>4.9363899571240002E-2</v>
      </c>
      <c r="N146" s="17"/>
      <c r="O146" s="393"/>
      <c r="P146" s="393"/>
      <c r="Q146" s="393"/>
      <c r="R146" s="393"/>
      <c r="S146" s="393"/>
      <c r="T146" s="393"/>
      <c r="U146" s="393"/>
      <c r="V146" s="393"/>
    </row>
    <row r="147" spans="3:22" x14ac:dyDescent="0.35">
      <c r="C147" s="8" t="s">
        <v>154</v>
      </c>
      <c r="D147" s="8" t="s">
        <v>156</v>
      </c>
      <c r="E147" s="29" t="s">
        <v>465</v>
      </c>
      <c r="F147" s="138">
        <v>0.11</v>
      </c>
      <c r="G147" s="71">
        <v>0.1</v>
      </c>
      <c r="H147" s="71">
        <v>0.11</v>
      </c>
      <c r="I147" s="147">
        <v>0.10931093245744705</v>
      </c>
      <c r="J147" s="90">
        <v>0.11324279010295869</v>
      </c>
      <c r="K147" s="61">
        <v>0.11354658752679825</v>
      </c>
      <c r="L147" s="64">
        <v>0.1118234992027283</v>
      </c>
      <c r="M147" s="64">
        <v>0.111119422156312</v>
      </c>
      <c r="N147" s="17"/>
      <c r="O147" s="393"/>
      <c r="P147" s="393"/>
      <c r="Q147" s="393"/>
      <c r="R147" s="393"/>
      <c r="S147" s="393"/>
      <c r="T147" s="393"/>
      <c r="U147" s="393"/>
      <c r="V147" s="393"/>
    </row>
    <row r="148" spans="3:22" x14ac:dyDescent="0.35">
      <c r="C148" s="8" t="s">
        <v>154</v>
      </c>
      <c r="D148" s="8" t="s">
        <v>156</v>
      </c>
      <c r="E148" s="29" t="s">
        <v>157</v>
      </c>
      <c r="F148" s="38">
        <v>8876</v>
      </c>
      <c r="G148" s="45">
        <v>9344</v>
      </c>
      <c r="H148" s="45">
        <v>10176</v>
      </c>
      <c r="I148" s="45">
        <v>10345</v>
      </c>
      <c r="J148" s="76">
        <v>4982</v>
      </c>
      <c r="K148" s="76">
        <v>4940</v>
      </c>
      <c r="L148" s="51">
        <v>4940</v>
      </c>
      <c r="M148" s="51">
        <v>3861</v>
      </c>
      <c r="N148" s="17"/>
      <c r="O148" s="393"/>
      <c r="P148" s="393"/>
      <c r="Q148" s="393"/>
      <c r="R148" s="393"/>
      <c r="S148" s="393"/>
      <c r="T148" s="393"/>
      <c r="U148" s="393"/>
      <c r="V148" s="393"/>
    </row>
    <row r="149" spans="3:22" x14ac:dyDescent="0.35">
      <c r="E149" s="29"/>
      <c r="F149" s="138"/>
      <c r="G149" s="71"/>
      <c r="H149" s="71"/>
      <c r="I149" s="147"/>
      <c r="J149" s="90"/>
      <c r="K149" s="61"/>
      <c r="L149" s="64"/>
      <c r="M149" s="64"/>
      <c r="N149" s="17"/>
      <c r="O149" s="393"/>
      <c r="P149" s="393"/>
      <c r="Q149" s="393"/>
      <c r="R149" s="393"/>
      <c r="S149" s="393"/>
      <c r="T149" s="393"/>
      <c r="U149" s="393"/>
      <c r="V149" s="393"/>
    </row>
    <row r="150" spans="3:22" ht="14.5" customHeight="1" x14ac:dyDescent="0.35">
      <c r="C150" s="8" t="s">
        <v>154</v>
      </c>
      <c r="D150" s="8" t="s">
        <v>468</v>
      </c>
      <c r="E150" s="29" t="s">
        <v>459</v>
      </c>
      <c r="F150" s="138">
        <v>0</v>
      </c>
      <c r="G150" s="71">
        <v>0</v>
      </c>
      <c r="H150" s="71">
        <v>0</v>
      </c>
      <c r="I150" s="147">
        <v>1.3697095215320587E-2</v>
      </c>
      <c r="J150" s="90">
        <v>1.224380568601191E-3</v>
      </c>
      <c r="K150" s="61">
        <v>1.8729879520833492E-3</v>
      </c>
      <c r="L150" s="64">
        <v>1.922053983435035E-3</v>
      </c>
      <c r="M150" s="64">
        <v>3.1033399881048398E-3</v>
      </c>
      <c r="N150" s="17"/>
      <c r="O150" s="393"/>
      <c r="P150" s="393"/>
      <c r="Q150" s="393"/>
      <c r="R150" s="393"/>
      <c r="S150" s="393"/>
      <c r="T150" s="393"/>
      <c r="U150" s="393"/>
      <c r="V150" s="393"/>
    </row>
    <row r="151" spans="3:22" x14ac:dyDescent="0.35">
      <c r="C151" s="8" t="s">
        <v>154</v>
      </c>
      <c r="D151" s="8" t="s">
        <v>468</v>
      </c>
      <c r="E151" s="29" t="s">
        <v>460</v>
      </c>
      <c r="F151" s="138">
        <v>1.0000000000000009E-2</v>
      </c>
      <c r="G151" s="71">
        <v>0</v>
      </c>
      <c r="H151" s="71">
        <v>0</v>
      </c>
      <c r="I151" s="147">
        <v>0</v>
      </c>
      <c r="J151" s="90">
        <v>0</v>
      </c>
      <c r="K151" s="61">
        <v>4.0880573214963078E-4</v>
      </c>
      <c r="L151" s="64">
        <v>3.7113754660822451E-4</v>
      </c>
      <c r="M151" s="64">
        <v>2.2408425886069399E-4</v>
      </c>
      <c r="N151" s="17"/>
      <c r="O151" s="393"/>
      <c r="P151" s="393"/>
      <c r="Q151" s="393"/>
      <c r="R151" s="393"/>
      <c r="S151" s="393"/>
      <c r="T151" s="393"/>
      <c r="U151" s="393"/>
      <c r="V151" s="393"/>
    </row>
    <row r="152" spans="3:22" x14ac:dyDescent="0.35">
      <c r="C152" s="8" t="s">
        <v>154</v>
      </c>
      <c r="D152" s="8" t="s">
        <v>468</v>
      </c>
      <c r="E152" s="29" t="s">
        <v>461</v>
      </c>
      <c r="F152" s="138">
        <v>0</v>
      </c>
      <c r="G152" s="71">
        <v>0</v>
      </c>
      <c r="H152" s="71">
        <v>0</v>
      </c>
      <c r="I152" s="147">
        <v>3.7602448719553649E-4</v>
      </c>
      <c r="J152" s="90">
        <v>1.194411772303283E-3</v>
      </c>
      <c r="K152" s="61">
        <v>5.3780275629833341E-4</v>
      </c>
      <c r="L152" s="64">
        <v>4.8755283933132892E-4</v>
      </c>
      <c r="M152" s="64">
        <v>1.3949601623451601E-3</v>
      </c>
      <c r="N152" s="17"/>
      <c r="O152" s="393"/>
      <c r="P152" s="393"/>
      <c r="Q152" s="393"/>
      <c r="R152" s="393"/>
      <c r="S152" s="393"/>
      <c r="T152" s="393"/>
      <c r="U152" s="393"/>
      <c r="V152" s="393"/>
    </row>
    <row r="153" spans="3:22" x14ac:dyDescent="0.35">
      <c r="C153" s="8" t="s">
        <v>154</v>
      </c>
      <c r="D153" s="8" t="s">
        <v>468</v>
      </c>
      <c r="E153" s="29" t="s">
        <v>462</v>
      </c>
      <c r="F153" s="138">
        <v>0.31999999999999995</v>
      </c>
      <c r="G153" s="71">
        <v>0.33999999999999997</v>
      </c>
      <c r="H153" s="71">
        <v>0.32999999999999996</v>
      </c>
      <c r="I153" s="147">
        <v>0.38776755332946777</v>
      </c>
      <c r="J153" s="90">
        <v>0.32345503568649292</v>
      </c>
      <c r="K153" s="61">
        <v>0.30868661403656006</v>
      </c>
      <c r="L153" s="64">
        <v>0.30486547946929932</v>
      </c>
      <c r="M153" s="64">
        <v>0.30817288434170398</v>
      </c>
      <c r="N153" s="17"/>
      <c r="O153" s="393"/>
      <c r="P153" s="393"/>
      <c r="Q153" s="393"/>
      <c r="R153" s="393"/>
      <c r="S153" s="393"/>
      <c r="T153" s="393"/>
      <c r="U153" s="393"/>
      <c r="V153" s="393"/>
    </row>
    <row r="154" spans="3:22" x14ac:dyDescent="0.35">
      <c r="C154" s="8" t="s">
        <v>154</v>
      </c>
      <c r="D154" s="8" t="s">
        <v>468</v>
      </c>
      <c r="E154" s="29" t="s">
        <v>463</v>
      </c>
      <c r="F154" s="138">
        <v>0.13</v>
      </c>
      <c r="G154" s="71">
        <v>0.12</v>
      </c>
      <c r="H154" s="71">
        <v>0.10999999999999999</v>
      </c>
      <c r="I154" s="147">
        <v>8.5737541317939758E-2</v>
      </c>
      <c r="J154" s="90">
        <v>8.7276257574558258E-2</v>
      </c>
      <c r="K154" s="61">
        <v>8.6420580744743347E-2</v>
      </c>
      <c r="L154" s="64">
        <v>8.6342543363571167E-2</v>
      </c>
      <c r="M154" s="64">
        <v>8.8023090043754804E-2</v>
      </c>
      <c r="N154" s="17"/>
      <c r="O154" s="393"/>
      <c r="P154" s="393"/>
      <c r="Q154" s="393"/>
      <c r="R154" s="393"/>
      <c r="S154" s="393"/>
      <c r="T154" s="393"/>
      <c r="U154" s="393"/>
      <c r="V154" s="393"/>
    </row>
    <row r="155" spans="3:22" x14ac:dyDescent="0.35">
      <c r="C155" s="8" t="s">
        <v>154</v>
      </c>
      <c r="D155" s="8" t="s">
        <v>468</v>
      </c>
      <c r="E155" s="29" t="s">
        <v>464</v>
      </c>
      <c r="F155" s="138">
        <v>0.15000000000000002</v>
      </c>
      <c r="G155" s="71">
        <v>0.16000000000000003</v>
      </c>
      <c r="H155" s="71">
        <v>0.17000000000000004</v>
      </c>
      <c r="I155" s="147">
        <v>0.1665990948677063</v>
      </c>
      <c r="J155" s="90">
        <v>0.16100724041461939</v>
      </c>
      <c r="K155" s="61">
        <v>0.16926440596580505</v>
      </c>
      <c r="L155" s="64">
        <v>0.1700952351093292</v>
      </c>
      <c r="M155" s="64">
        <v>0.16874458758865901</v>
      </c>
      <c r="N155" s="17"/>
      <c r="O155" s="393"/>
      <c r="P155" s="393"/>
      <c r="Q155" s="393"/>
      <c r="R155" s="393"/>
      <c r="S155" s="393"/>
      <c r="T155" s="393"/>
      <c r="U155" s="393"/>
      <c r="V155" s="393"/>
    </row>
    <row r="156" spans="3:22" x14ac:dyDescent="0.35">
      <c r="C156" s="8" t="s">
        <v>154</v>
      </c>
      <c r="D156" s="8" t="s">
        <v>468</v>
      </c>
      <c r="E156" s="29" t="s">
        <v>465</v>
      </c>
      <c r="F156" s="138">
        <v>0.39</v>
      </c>
      <c r="G156" s="71">
        <v>0.37</v>
      </c>
      <c r="H156" s="71">
        <v>0.38</v>
      </c>
      <c r="I156" s="147">
        <v>0.34582272171974182</v>
      </c>
      <c r="J156" s="90">
        <v>0.42584267258644098</v>
      </c>
      <c r="K156" s="61">
        <v>0.43280881643295288</v>
      </c>
      <c r="L156" s="64">
        <v>0.43591597676277161</v>
      </c>
      <c r="M156" s="64">
        <v>0.43033705361657099</v>
      </c>
      <c r="N156" s="17"/>
      <c r="O156" s="393"/>
      <c r="P156" s="393"/>
      <c r="Q156" s="393"/>
      <c r="R156" s="393"/>
      <c r="S156" s="393"/>
      <c r="T156" s="393"/>
      <c r="U156" s="393"/>
      <c r="V156" s="393"/>
    </row>
    <row r="157" spans="3:22" x14ac:dyDescent="0.35">
      <c r="C157" s="8" t="s">
        <v>154</v>
      </c>
      <c r="D157" s="8" t="s">
        <v>468</v>
      </c>
      <c r="E157" s="29" t="s">
        <v>157</v>
      </c>
      <c r="F157" s="38">
        <v>2163</v>
      </c>
      <c r="G157" s="45">
        <v>2257</v>
      </c>
      <c r="H157" s="45">
        <v>2499</v>
      </c>
      <c r="I157" s="45">
        <v>2375</v>
      </c>
      <c r="J157" s="76">
        <v>4982</v>
      </c>
      <c r="K157" s="76">
        <v>4923</v>
      </c>
      <c r="L157" s="51">
        <v>4923</v>
      </c>
      <c r="M157" s="51">
        <v>3866</v>
      </c>
      <c r="N157" s="17"/>
      <c r="O157" s="393"/>
      <c r="P157" s="393"/>
      <c r="Q157" s="393"/>
      <c r="R157" s="393"/>
      <c r="S157" s="393"/>
      <c r="T157" s="393"/>
      <c r="U157" s="393"/>
      <c r="V157" s="393"/>
    </row>
    <row r="158" spans="3:22" x14ac:dyDescent="0.35">
      <c r="E158" s="29"/>
      <c r="F158" s="138"/>
      <c r="G158" s="71"/>
      <c r="H158" s="71"/>
      <c r="I158" s="147"/>
      <c r="J158" s="90"/>
      <c r="K158" s="61"/>
      <c r="L158" s="64"/>
      <c r="M158" s="64"/>
      <c r="N158" s="17"/>
      <c r="O158" s="393"/>
      <c r="P158" s="393"/>
      <c r="Q158" s="393"/>
      <c r="R158" s="393"/>
      <c r="S158" s="393"/>
      <c r="T158" s="393"/>
      <c r="U158" s="393"/>
      <c r="V158" s="393"/>
    </row>
    <row r="159" spans="3:22" ht="14.5" customHeight="1" x14ac:dyDescent="0.35">
      <c r="C159" s="8" t="s">
        <v>154</v>
      </c>
      <c r="D159" s="8" t="s">
        <v>467</v>
      </c>
      <c r="E159" s="29" t="s">
        <v>459</v>
      </c>
      <c r="F159" s="138">
        <v>0.09</v>
      </c>
      <c r="G159" s="71">
        <v>0.09</v>
      </c>
      <c r="H159" s="71">
        <v>0.12</v>
      </c>
      <c r="I159" s="147">
        <v>0.10422844439744949</v>
      </c>
      <c r="J159" s="90">
        <v>0.1199832409620285</v>
      </c>
      <c r="K159" s="61">
        <v>0.10811197757720947</v>
      </c>
      <c r="L159" s="64">
        <v>0.1099535971879959</v>
      </c>
      <c r="M159" s="64">
        <v>0.115589238017771</v>
      </c>
      <c r="N159" s="17"/>
      <c r="O159" s="393"/>
      <c r="P159" s="393"/>
      <c r="Q159" s="393"/>
      <c r="R159" s="393"/>
      <c r="S159" s="393"/>
      <c r="T159" s="393"/>
      <c r="U159" s="393"/>
      <c r="V159" s="393"/>
    </row>
    <row r="160" spans="3:22" x14ac:dyDescent="0.35">
      <c r="C160" s="8" t="s">
        <v>154</v>
      </c>
      <c r="D160" s="8" t="s">
        <v>467</v>
      </c>
      <c r="E160" s="29" t="s">
        <v>460</v>
      </c>
      <c r="F160" s="138">
        <v>1.0000000000000009E-2</v>
      </c>
      <c r="G160" s="71">
        <v>1.0000000000000009E-2</v>
      </c>
      <c r="H160" s="71">
        <v>0</v>
      </c>
      <c r="I160" s="147">
        <v>3.9196410216391087E-3</v>
      </c>
      <c r="J160" s="90">
        <v>4.6866443008184433E-3</v>
      </c>
      <c r="K160" s="61">
        <v>3.6607824731618166E-3</v>
      </c>
      <c r="L160" s="64">
        <v>3.5350755788385868E-3</v>
      </c>
      <c r="M160" s="64">
        <v>3.54722372507603E-3</v>
      </c>
      <c r="N160" s="17"/>
      <c r="O160" s="393"/>
      <c r="P160" s="393"/>
      <c r="Q160" s="393"/>
      <c r="R160" s="393"/>
      <c r="S160" s="393"/>
      <c r="T160" s="393"/>
      <c r="U160" s="393"/>
      <c r="V160" s="393"/>
    </row>
    <row r="161" spans="3:22" x14ac:dyDescent="0.35">
      <c r="C161" s="8" t="s">
        <v>154</v>
      </c>
      <c r="D161" s="8" t="s">
        <v>467</v>
      </c>
      <c r="E161" s="29" t="s">
        <v>461</v>
      </c>
      <c r="F161" s="138">
        <v>0.10999999999999999</v>
      </c>
      <c r="G161" s="71">
        <v>0.10999999999999999</v>
      </c>
      <c r="H161" s="71">
        <v>9.9999999999999978E-2</v>
      </c>
      <c r="I161" s="147">
        <v>0.10768045485019684</v>
      </c>
      <c r="J161" s="90">
        <v>0.1148417964577675</v>
      </c>
      <c r="K161" s="61">
        <v>0.11040811240673065</v>
      </c>
      <c r="L161" s="64">
        <v>0.1111612245440483</v>
      </c>
      <c r="M161" s="64">
        <v>0.112920895545043</v>
      </c>
      <c r="N161" s="17"/>
      <c r="O161" s="393"/>
      <c r="P161" s="393"/>
      <c r="Q161" s="393"/>
      <c r="R161" s="393"/>
      <c r="S161" s="393"/>
      <c r="T161" s="393"/>
      <c r="U161" s="393"/>
      <c r="V161" s="393"/>
    </row>
    <row r="162" spans="3:22" x14ac:dyDescent="0.35">
      <c r="C162" s="8" t="s">
        <v>154</v>
      </c>
      <c r="D162" s="8" t="s">
        <v>467</v>
      </c>
      <c r="E162" s="29" t="s">
        <v>462</v>
      </c>
      <c r="F162" s="138">
        <v>0.64</v>
      </c>
      <c r="G162" s="71">
        <v>0.64</v>
      </c>
      <c r="H162" s="71">
        <v>0.62</v>
      </c>
      <c r="I162" s="147">
        <v>0.62546151876449585</v>
      </c>
      <c r="J162" s="90">
        <v>0.62058365345001221</v>
      </c>
      <c r="K162" s="61">
        <v>0.64590591192245483</v>
      </c>
      <c r="L162" s="64">
        <v>0.64421325922012329</v>
      </c>
      <c r="M162" s="64">
        <v>0.63412473662643198</v>
      </c>
      <c r="N162" s="17"/>
      <c r="O162" s="393"/>
      <c r="P162" s="393"/>
      <c r="Q162" s="393"/>
      <c r="R162" s="393"/>
      <c r="S162" s="393"/>
      <c r="T162" s="393"/>
      <c r="U162" s="393"/>
      <c r="V162" s="393"/>
    </row>
    <row r="163" spans="3:22" x14ac:dyDescent="0.35">
      <c r="C163" s="8" t="s">
        <v>154</v>
      </c>
      <c r="D163" s="8" t="s">
        <v>467</v>
      </c>
      <c r="E163" s="29" t="s">
        <v>463</v>
      </c>
      <c r="F163" s="138">
        <v>0.03</v>
      </c>
      <c r="G163" s="71">
        <v>3.9999999999999994E-2</v>
      </c>
      <c r="H163" s="71">
        <v>4.0000000000000008E-2</v>
      </c>
      <c r="I163" s="147">
        <v>3.4478764981031418E-2</v>
      </c>
      <c r="J163" s="90">
        <v>3.2970432192087173E-2</v>
      </c>
      <c r="K163" s="61">
        <v>2.9745128005743027E-2</v>
      </c>
      <c r="L163" s="64">
        <v>2.9438907280564312E-2</v>
      </c>
      <c r="M163" s="64">
        <v>2.9901533613084601E-2</v>
      </c>
      <c r="N163" s="17"/>
      <c r="O163" s="393"/>
      <c r="P163" s="393"/>
      <c r="Q163" s="393"/>
      <c r="R163" s="393"/>
      <c r="S163" s="393"/>
      <c r="T163" s="393"/>
      <c r="U163" s="393"/>
      <c r="V163" s="393"/>
    </row>
    <row r="164" spans="3:22" x14ac:dyDescent="0.35">
      <c r="C164" s="8" t="s">
        <v>154</v>
      </c>
      <c r="D164" s="8" t="s">
        <v>467</v>
      </c>
      <c r="E164" s="29" t="s">
        <v>464</v>
      </c>
      <c r="F164" s="138">
        <v>3.9999999999999994E-2</v>
      </c>
      <c r="G164" s="71">
        <v>3.9999999999999994E-2</v>
      </c>
      <c r="H164" s="71">
        <v>3.9999999999999994E-2</v>
      </c>
      <c r="I164" s="147">
        <v>3.6454495042562485E-2</v>
      </c>
      <c r="J164" s="90">
        <v>3.5643201321363449E-2</v>
      </c>
      <c r="K164" s="61">
        <v>3.2982084900140762E-2</v>
      </c>
      <c r="L164" s="64">
        <v>3.2652132213115692E-2</v>
      </c>
      <c r="M164" s="64">
        <v>3.4715503628207897E-2</v>
      </c>
      <c r="N164" s="17"/>
      <c r="O164" s="393"/>
      <c r="P164" s="393"/>
      <c r="Q164" s="393"/>
      <c r="R164" s="393"/>
      <c r="S164" s="393"/>
      <c r="T164" s="393"/>
      <c r="U164" s="393"/>
      <c r="V164" s="393"/>
    </row>
    <row r="165" spans="3:22" x14ac:dyDescent="0.35">
      <c r="C165" s="8" t="s">
        <v>154</v>
      </c>
      <c r="D165" s="8" t="s">
        <v>467</v>
      </c>
      <c r="E165" s="29" t="s">
        <v>465</v>
      </c>
      <c r="F165" s="138">
        <v>0.08</v>
      </c>
      <c r="G165" s="71">
        <v>7.0000000000000007E-2</v>
      </c>
      <c r="H165" s="71">
        <v>0.08</v>
      </c>
      <c r="I165" s="147">
        <v>8.7776713073253632E-2</v>
      </c>
      <c r="J165" s="90">
        <v>7.2795942425727844E-2</v>
      </c>
      <c r="K165" s="61">
        <v>7.162804901599884E-2</v>
      </c>
      <c r="L165" s="64">
        <v>7.1347422897815704E-2</v>
      </c>
      <c r="M165" s="64">
        <v>7.1763310821056497E-2</v>
      </c>
      <c r="N165" s="17"/>
      <c r="O165" s="393"/>
      <c r="P165" s="393"/>
      <c r="Q165" s="393"/>
      <c r="R165" s="393"/>
      <c r="S165" s="393"/>
      <c r="T165" s="393"/>
      <c r="U165" s="393"/>
      <c r="V165" s="393"/>
    </row>
    <row r="166" spans="3:22" x14ac:dyDescent="0.35">
      <c r="C166" s="8" t="s">
        <v>154</v>
      </c>
      <c r="D166" s="8" t="s">
        <v>467</v>
      </c>
      <c r="E166" s="29" t="s">
        <v>157</v>
      </c>
      <c r="F166" s="38">
        <v>6713</v>
      </c>
      <c r="G166" s="45">
        <v>7087</v>
      </c>
      <c r="H166" s="45">
        <v>7677</v>
      </c>
      <c r="I166" s="45">
        <v>7970</v>
      </c>
      <c r="J166" s="76">
        <v>4982</v>
      </c>
      <c r="K166" s="76">
        <v>4915</v>
      </c>
      <c r="L166" s="51">
        <v>4915</v>
      </c>
      <c r="M166" s="51">
        <v>3861</v>
      </c>
      <c r="N166" s="17"/>
      <c r="O166" s="393"/>
      <c r="P166" s="393"/>
      <c r="Q166" s="393"/>
      <c r="R166" s="393"/>
      <c r="S166" s="393"/>
      <c r="T166" s="393"/>
      <c r="U166" s="393"/>
      <c r="V166" s="393"/>
    </row>
    <row r="167" spans="3:22" x14ac:dyDescent="0.35">
      <c r="E167" s="29"/>
      <c r="F167" s="138"/>
      <c r="G167" s="71"/>
      <c r="H167" s="71"/>
      <c r="I167" s="147"/>
      <c r="J167" s="90"/>
      <c r="K167" s="61"/>
      <c r="L167" s="64"/>
      <c r="M167" s="64"/>
      <c r="N167" s="17"/>
      <c r="O167" s="393"/>
      <c r="P167" s="393"/>
      <c r="Q167" s="393"/>
      <c r="R167" s="393"/>
      <c r="S167" s="393"/>
      <c r="T167" s="393"/>
      <c r="U167" s="393"/>
      <c r="V167" s="393"/>
    </row>
    <row r="168" spans="3:22" ht="14.5" customHeight="1" x14ac:dyDescent="0.35">
      <c r="C168" s="8" t="s">
        <v>233</v>
      </c>
      <c r="D168" s="8" t="s">
        <v>155</v>
      </c>
      <c r="E168" s="29" t="s">
        <v>459</v>
      </c>
      <c r="F168" s="138">
        <v>0.17</v>
      </c>
      <c r="G168" s="71">
        <v>0.17</v>
      </c>
      <c r="H168" s="71">
        <v>0.15</v>
      </c>
      <c r="I168" s="148">
        <v>0.13876728899776916</v>
      </c>
      <c r="J168" s="90">
        <v>0.11794412881135941</v>
      </c>
      <c r="K168" s="61">
        <v>0.13845767080783841</v>
      </c>
      <c r="L168" s="64">
        <v>0.13845767080783841</v>
      </c>
      <c r="M168" s="64">
        <v>0.13022864890873601</v>
      </c>
      <c r="N168" s="17"/>
      <c r="O168" s="393"/>
      <c r="P168" s="393"/>
      <c r="Q168" s="393"/>
      <c r="R168" s="393"/>
      <c r="S168" s="393"/>
      <c r="T168" s="393"/>
      <c r="U168" s="393"/>
      <c r="V168" s="393"/>
    </row>
    <row r="169" spans="3:22" x14ac:dyDescent="0.35">
      <c r="C169" s="8" t="s">
        <v>233</v>
      </c>
      <c r="D169" s="8" t="s">
        <v>155</v>
      </c>
      <c r="E169" s="29" t="s">
        <v>460</v>
      </c>
      <c r="F169" s="138">
        <v>5.9999999999999942E-2</v>
      </c>
      <c r="G169" s="71">
        <v>3.9999999999999925E-2</v>
      </c>
      <c r="H169" s="71">
        <v>4.9999999999999933E-2</v>
      </c>
      <c r="I169" s="147">
        <v>5.5842943489551544E-2</v>
      </c>
      <c r="J169" s="90">
        <v>2.691230550408363E-2</v>
      </c>
      <c r="K169" s="61">
        <v>2.3525439202785488E-2</v>
      </c>
      <c r="L169" s="64">
        <v>2.3525439202785488E-2</v>
      </c>
      <c r="M169" s="64">
        <v>2.2110195448705398E-2</v>
      </c>
      <c r="N169" s="17"/>
      <c r="O169" s="393"/>
      <c r="P169" s="393"/>
      <c r="Q169" s="393"/>
      <c r="R169" s="393"/>
      <c r="S169" s="393"/>
      <c r="T169" s="393"/>
      <c r="U169" s="393"/>
      <c r="V169" s="393"/>
    </row>
    <row r="170" spans="3:22" x14ac:dyDescent="0.35">
      <c r="C170" s="8" t="s">
        <v>233</v>
      </c>
      <c r="D170" s="8" t="s">
        <v>155</v>
      </c>
      <c r="E170" s="29" t="s">
        <v>461</v>
      </c>
      <c r="F170" s="138">
        <v>7.0000000000000062E-2</v>
      </c>
      <c r="G170" s="71">
        <v>9.000000000000008E-2</v>
      </c>
      <c r="H170" s="71">
        <v>7.0000000000000062E-2</v>
      </c>
      <c r="I170" s="147">
        <v>6.8293444812297821E-2</v>
      </c>
      <c r="J170" s="90">
        <v>6.8536043167114258E-2</v>
      </c>
      <c r="K170" s="61">
        <v>8.6370900273323059E-2</v>
      </c>
      <c r="L170" s="64">
        <v>8.6370900273323059E-2</v>
      </c>
      <c r="M170" s="64">
        <v>8.5303296369708195E-2</v>
      </c>
      <c r="N170" s="17"/>
      <c r="O170" s="393"/>
      <c r="P170" s="393"/>
      <c r="Q170" s="393"/>
      <c r="R170" s="393"/>
      <c r="S170" s="393"/>
      <c r="T170" s="393"/>
      <c r="U170" s="393"/>
      <c r="V170" s="393"/>
    </row>
    <row r="171" spans="3:22" x14ac:dyDescent="0.35">
      <c r="C171" s="8" t="s">
        <v>233</v>
      </c>
      <c r="D171" s="8" t="s">
        <v>155</v>
      </c>
      <c r="E171" s="29" t="s">
        <v>462</v>
      </c>
      <c r="F171" s="138">
        <v>0.53999999999999992</v>
      </c>
      <c r="G171" s="71">
        <v>0.53</v>
      </c>
      <c r="H171" s="71">
        <v>0.56000000000000005</v>
      </c>
      <c r="I171" s="147">
        <v>0.54556757211685181</v>
      </c>
      <c r="J171" s="90">
        <v>0.60159522294998169</v>
      </c>
      <c r="K171" s="61">
        <v>0.57236975431442261</v>
      </c>
      <c r="L171" s="64">
        <v>0.57236975431442261</v>
      </c>
      <c r="M171" s="64">
        <v>0.57414349619486904</v>
      </c>
      <c r="N171" s="17"/>
      <c r="O171" s="393"/>
      <c r="P171" s="393"/>
      <c r="Q171" s="393"/>
      <c r="R171" s="393"/>
      <c r="S171" s="393"/>
      <c r="T171" s="393"/>
      <c r="U171" s="393"/>
      <c r="V171" s="393"/>
    </row>
    <row r="172" spans="3:22" x14ac:dyDescent="0.35">
      <c r="C172" s="8" t="s">
        <v>233</v>
      </c>
      <c r="D172" s="8" t="s">
        <v>155</v>
      </c>
      <c r="E172" s="29" t="s">
        <v>463</v>
      </c>
      <c r="F172" s="138">
        <v>4.0000000000000008E-2</v>
      </c>
      <c r="G172" s="71">
        <v>4.9999999999999989E-2</v>
      </c>
      <c r="H172" s="71">
        <v>4.9999999999999989E-2</v>
      </c>
      <c r="I172" s="147">
        <v>5.2119035273790359E-2</v>
      </c>
      <c r="J172" s="90">
        <v>4.1687000542879098E-2</v>
      </c>
      <c r="K172" s="61">
        <v>3.8178123533725739E-2</v>
      </c>
      <c r="L172" s="64">
        <v>3.8178123533725739E-2</v>
      </c>
      <c r="M172" s="64">
        <v>4.70354300148055E-2</v>
      </c>
      <c r="N172" s="17"/>
      <c r="O172" s="393"/>
      <c r="P172" s="393"/>
      <c r="Q172" s="393"/>
      <c r="R172" s="393"/>
      <c r="S172" s="393"/>
      <c r="T172" s="393"/>
      <c r="U172" s="393"/>
      <c r="V172" s="393"/>
    </row>
    <row r="173" spans="3:22" x14ac:dyDescent="0.35">
      <c r="C173" s="8" t="s">
        <v>233</v>
      </c>
      <c r="D173" s="8" t="s">
        <v>155</v>
      </c>
      <c r="E173" s="29" t="s">
        <v>464</v>
      </c>
      <c r="F173" s="138">
        <v>1.999999999999999E-2</v>
      </c>
      <c r="G173" s="71">
        <v>0.03</v>
      </c>
      <c r="H173" s="71">
        <v>4.0000000000000008E-2</v>
      </c>
      <c r="I173" s="147">
        <v>4.1593890637159348E-2</v>
      </c>
      <c r="J173" s="90">
        <v>4.0826860815286643E-2</v>
      </c>
      <c r="K173" s="61">
        <v>3.3872004598379142E-2</v>
      </c>
      <c r="L173" s="64">
        <v>3.3872004598379142E-2</v>
      </c>
      <c r="M173" s="64">
        <v>3.2512006836979697E-2</v>
      </c>
      <c r="N173" s="17"/>
      <c r="O173" s="393"/>
      <c r="P173" s="393"/>
      <c r="Q173" s="393"/>
      <c r="R173" s="393"/>
      <c r="S173" s="393"/>
      <c r="T173" s="393"/>
      <c r="U173" s="393"/>
      <c r="V173" s="393"/>
    </row>
    <row r="174" spans="3:22" x14ac:dyDescent="0.35">
      <c r="C174" s="8" t="s">
        <v>233</v>
      </c>
      <c r="D174" s="8" t="s">
        <v>155</v>
      </c>
      <c r="E174" s="29" t="s">
        <v>465</v>
      </c>
      <c r="F174" s="138">
        <v>0.1</v>
      </c>
      <c r="G174" s="71">
        <v>0.1</v>
      </c>
      <c r="H174" s="71">
        <v>0.09</v>
      </c>
      <c r="I174" s="147">
        <v>9.7815841436386108E-2</v>
      </c>
      <c r="J174" s="90">
        <v>0.10249842703342441</v>
      </c>
      <c r="K174" s="61">
        <v>0.1072261109948158</v>
      </c>
      <c r="L174" s="64">
        <v>0.1072261109948158</v>
      </c>
      <c r="M174" s="64">
        <v>0.108666926226196</v>
      </c>
      <c r="N174" s="17"/>
      <c r="O174" s="393"/>
      <c r="P174" s="393"/>
      <c r="Q174" s="393"/>
      <c r="R174" s="393"/>
      <c r="S174" s="393"/>
      <c r="T174" s="393"/>
      <c r="U174" s="393"/>
      <c r="V174" s="393"/>
    </row>
    <row r="175" spans="3:22" x14ac:dyDescent="0.35">
      <c r="C175" s="8" t="s">
        <v>233</v>
      </c>
      <c r="D175" s="8" t="s">
        <v>155</v>
      </c>
      <c r="E175" s="29" t="s">
        <v>157</v>
      </c>
      <c r="F175" s="38">
        <v>1077</v>
      </c>
      <c r="G175" s="45">
        <v>1525</v>
      </c>
      <c r="H175" s="45">
        <v>1611</v>
      </c>
      <c r="I175" s="45">
        <v>758</v>
      </c>
      <c r="J175" s="76">
        <v>1279</v>
      </c>
      <c r="K175" s="76">
        <v>1244</v>
      </c>
      <c r="L175" s="51">
        <v>1244</v>
      </c>
      <c r="M175" s="51">
        <v>3631</v>
      </c>
      <c r="N175" s="17"/>
      <c r="O175" s="393"/>
      <c r="P175" s="393"/>
      <c r="Q175" s="393"/>
      <c r="R175" s="393"/>
      <c r="S175" s="393"/>
      <c r="T175" s="393"/>
      <c r="U175" s="393"/>
      <c r="V175" s="393"/>
    </row>
    <row r="176" spans="3:22" x14ac:dyDescent="0.35">
      <c r="E176" s="29"/>
      <c r="F176" s="138"/>
      <c r="G176" s="71"/>
      <c r="H176" s="71"/>
      <c r="I176" s="147"/>
      <c r="J176" s="90"/>
      <c r="K176" s="61"/>
      <c r="L176" s="64"/>
      <c r="M176" s="64"/>
      <c r="N176" s="17"/>
      <c r="O176" s="393"/>
      <c r="P176" s="393"/>
      <c r="Q176" s="393"/>
      <c r="R176" s="393"/>
      <c r="S176" s="393"/>
      <c r="T176" s="393"/>
      <c r="U176" s="393"/>
      <c r="V176" s="393"/>
    </row>
    <row r="177" spans="2:22" ht="14.5" customHeight="1" x14ac:dyDescent="0.35">
      <c r="C177" s="8" t="s">
        <v>233</v>
      </c>
      <c r="D177" s="8" t="s">
        <v>470</v>
      </c>
      <c r="E177" s="29" t="s">
        <v>459</v>
      </c>
      <c r="F177" s="138">
        <v>0.51</v>
      </c>
      <c r="G177" s="71">
        <v>0.47</v>
      </c>
      <c r="H177" s="71">
        <v>0.5</v>
      </c>
      <c r="I177" s="149">
        <v>0.43433738872408867</v>
      </c>
      <c r="J177" s="90">
        <v>0.42246004939079279</v>
      </c>
      <c r="K177" s="61">
        <v>0.45208838582038879</v>
      </c>
      <c r="L177" s="64">
        <v>0.45208838582038879</v>
      </c>
      <c r="M177" s="64">
        <v>0.47595967232951703</v>
      </c>
      <c r="N177" s="17"/>
      <c r="O177" s="393"/>
      <c r="P177" s="393"/>
      <c r="Q177" s="393"/>
      <c r="R177" s="393"/>
      <c r="S177" s="393"/>
      <c r="T177" s="393"/>
      <c r="U177" s="393"/>
      <c r="V177" s="393"/>
    </row>
    <row r="178" spans="2:22" x14ac:dyDescent="0.35">
      <c r="C178" s="8" t="s">
        <v>233</v>
      </c>
      <c r="D178" s="8" t="s">
        <v>470</v>
      </c>
      <c r="E178" s="29" t="s">
        <v>460</v>
      </c>
      <c r="F178" s="138">
        <v>3.999999999999998E-2</v>
      </c>
      <c r="G178" s="71">
        <v>2.0000000000000018E-2</v>
      </c>
      <c r="H178" s="71">
        <v>3.999999999999998E-2</v>
      </c>
      <c r="I178" s="147">
        <v>3.9834260940551758E-2</v>
      </c>
      <c r="J178" s="90">
        <v>2.584419772028923E-2</v>
      </c>
      <c r="K178" s="61">
        <v>5.2795570343732827E-2</v>
      </c>
      <c r="L178" s="64">
        <v>5.2795570343732827E-2</v>
      </c>
      <c r="M178" s="64">
        <v>2.1379735231880699E-2</v>
      </c>
      <c r="N178" s="17"/>
      <c r="O178" s="393"/>
      <c r="P178" s="393"/>
      <c r="Q178" s="393"/>
      <c r="R178" s="393"/>
      <c r="S178" s="393"/>
      <c r="T178" s="393"/>
      <c r="U178" s="393"/>
      <c r="V178" s="393"/>
    </row>
    <row r="179" spans="2:22" x14ac:dyDescent="0.35">
      <c r="C179" s="8" t="s">
        <v>233</v>
      </c>
      <c r="D179" s="8" t="s">
        <v>470</v>
      </c>
      <c r="E179" s="29" t="s">
        <v>461</v>
      </c>
      <c r="F179" s="138">
        <v>0.14000000000000001</v>
      </c>
      <c r="G179" s="71">
        <v>0.16000000000000003</v>
      </c>
      <c r="H179" s="71">
        <v>0.11000000000000004</v>
      </c>
      <c r="I179" s="147">
        <v>0.16541406512260437</v>
      </c>
      <c r="J179" s="90">
        <v>0.17312619090080261</v>
      </c>
      <c r="K179" s="61">
        <v>0.19957217574119571</v>
      </c>
      <c r="L179" s="64">
        <v>0.19957217574119571</v>
      </c>
      <c r="M179" s="64">
        <v>0.16080966778934</v>
      </c>
      <c r="N179" s="17"/>
      <c r="O179" s="393"/>
      <c r="P179" s="393"/>
      <c r="Q179" s="393"/>
      <c r="R179" s="393"/>
      <c r="S179" s="393"/>
      <c r="T179" s="393"/>
      <c r="U179" s="393"/>
      <c r="V179" s="393"/>
    </row>
    <row r="180" spans="2:22" x14ac:dyDescent="0.35">
      <c r="C180" s="8" t="s">
        <v>233</v>
      </c>
      <c r="D180" s="8" t="s">
        <v>470</v>
      </c>
      <c r="E180" s="29" t="s">
        <v>462</v>
      </c>
      <c r="F180" s="138">
        <v>0.26</v>
      </c>
      <c r="G180" s="71">
        <v>0.28999999999999998</v>
      </c>
      <c r="H180" s="71">
        <v>0.28999999999999998</v>
      </c>
      <c r="I180" s="147">
        <v>0.27984485030174255</v>
      </c>
      <c r="J180" s="90">
        <v>0.31488075852394098</v>
      </c>
      <c r="K180" s="61">
        <v>0.1883125156164169</v>
      </c>
      <c r="L180" s="64">
        <v>0.1883125156164169</v>
      </c>
      <c r="M180" s="64">
        <v>0.246765612713506</v>
      </c>
      <c r="N180" s="17"/>
      <c r="O180" s="393"/>
      <c r="P180" s="393"/>
      <c r="Q180" s="393"/>
      <c r="R180" s="393"/>
      <c r="S180" s="393"/>
      <c r="T180" s="393"/>
      <c r="U180" s="393"/>
      <c r="V180" s="393"/>
    </row>
    <row r="181" spans="2:22" x14ac:dyDescent="0.35">
      <c r="C181" s="8" t="s">
        <v>233</v>
      </c>
      <c r="D181" s="8" t="s">
        <v>470</v>
      </c>
      <c r="E181" s="29" t="s">
        <v>463</v>
      </c>
      <c r="F181" s="138">
        <v>0</v>
      </c>
      <c r="G181" s="71">
        <v>0.03</v>
      </c>
      <c r="H181" s="71">
        <v>1.9999999999999997E-2</v>
      </c>
      <c r="I181" s="147">
        <v>2.5063466280698776E-2</v>
      </c>
      <c r="J181" s="90">
        <v>2.688729390501976E-2</v>
      </c>
      <c r="K181" s="61">
        <v>1.6436915844678879E-2</v>
      </c>
      <c r="L181" s="64">
        <v>1.6436915844678879E-2</v>
      </c>
      <c r="M181" s="64">
        <v>1.8401633536910801E-2</v>
      </c>
      <c r="N181" s="17"/>
      <c r="O181" s="393"/>
      <c r="P181" s="393"/>
      <c r="Q181" s="393"/>
      <c r="R181" s="393"/>
      <c r="S181" s="393"/>
      <c r="T181" s="393"/>
      <c r="U181" s="393"/>
      <c r="V181" s="393"/>
    </row>
    <row r="182" spans="2:22" x14ac:dyDescent="0.35">
      <c r="C182" s="8" t="s">
        <v>233</v>
      </c>
      <c r="D182" s="8" t="s">
        <v>470</v>
      </c>
      <c r="E182" s="29" t="s">
        <v>464</v>
      </c>
      <c r="F182" s="138">
        <v>2.0000000000000004E-2</v>
      </c>
      <c r="G182" s="71">
        <v>0</v>
      </c>
      <c r="H182" s="71">
        <v>1.0000000000000002E-2</v>
      </c>
      <c r="I182" s="147">
        <v>6.3214139081537724E-3</v>
      </c>
      <c r="J182" s="90">
        <v>5.9174937196075916E-3</v>
      </c>
      <c r="K182" s="61">
        <v>6.1158649623394012E-3</v>
      </c>
      <c r="L182" s="64">
        <v>6.1158649623394012E-3</v>
      </c>
      <c r="M182" s="64">
        <v>2.34861295447234E-2</v>
      </c>
      <c r="N182" s="17"/>
      <c r="O182" s="393"/>
      <c r="P182" s="393"/>
      <c r="Q182" s="393"/>
      <c r="R182" s="393"/>
      <c r="S182" s="393"/>
      <c r="T182" s="393"/>
      <c r="U182" s="393"/>
      <c r="V182" s="393"/>
    </row>
    <row r="183" spans="2:22" x14ac:dyDescent="0.35">
      <c r="C183" s="8" t="s">
        <v>233</v>
      </c>
      <c r="D183" s="8" t="s">
        <v>470</v>
      </c>
      <c r="E183" s="29" t="s">
        <v>465</v>
      </c>
      <c r="F183" s="138">
        <v>0.03</v>
      </c>
      <c r="G183" s="71">
        <v>0.03</v>
      </c>
      <c r="H183" s="71">
        <v>0.03</v>
      </c>
      <c r="I183" s="147">
        <v>4.9184549599885941E-2</v>
      </c>
      <c r="J183" s="90">
        <v>3.0884018167853359E-2</v>
      </c>
      <c r="K183" s="61">
        <v>8.4678560495376587E-2</v>
      </c>
      <c r="L183" s="64">
        <v>8.4678560495376587E-2</v>
      </c>
      <c r="M183" s="64">
        <v>5.3197548854121597E-2</v>
      </c>
      <c r="N183" s="17"/>
      <c r="O183" s="393"/>
      <c r="P183" s="393"/>
      <c r="Q183" s="393"/>
      <c r="R183" s="393"/>
      <c r="S183" s="393"/>
      <c r="T183" s="393"/>
      <c r="U183" s="393"/>
      <c r="V183" s="393"/>
    </row>
    <row r="184" spans="2:22" ht="14.5" customHeight="1" x14ac:dyDescent="0.35">
      <c r="C184" s="8" t="s">
        <v>233</v>
      </c>
      <c r="D184" s="8" t="s">
        <v>470</v>
      </c>
      <c r="E184" s="29" t="s">
        <v>157</v>
      </c>
      <c r="F184" s="38">
        <v>94</v>
      </c>
      <c r="G184" s="45">
        <v>179</v>
      </c>
      <c r="H184" s="45">
        <v>168</v>
      </c>
      <c r="I184" s="45">
        <v>173</v>
      </c>
      <c r="J184" s="76">
        <v>137</v>
      </c>
      <c r="K184" s="76">
        <v>153</v>
      </c>
      <c r="L184" s="51">
        <v>153</v>
      </c>
      <c r="M184" s="51">
        <v>407</v>
      </c>
      <c r="N184" s="17"/>
      <c r="O184" s="393"/>
      <c r="P184" s="393"/>
      <c r="Q184" s="393"/>
      <c r="R184" s="393"/>
      <c r="S184" s="393"/>
      <c r="T184" s="393"/>
      <c r="U184" s="393"/>
      <c r="V184" s="393"/>
    </row>
    <row r="185" spans="2:22" x14ac:dyDescent="0.35">
      <c r="E185" s="29"/>
      <c r="F185" s="61"/>
      <c r="G185" s="61"/>
      <c r="H185" s="61"/>
      <c r="I185" s="61"/>
      <c r="J185" s="89"/>
      <c r="K185" s="89"/>
      <c r="L185" s="28"/>
      <c r="M185" s="28"/>
      <c r="N185" s="17"/>
    </row>
    <row r="186" spans="2:22" x14ac:dyDescent="0.35">
      <c r="C186" s="8" t="s">
        <v>471</v>
      </c>
      <c r="E186" s="29"/>
      <c r="J186" s="89"/>
      <c r="K186" s="89"/>
      <c r="L186" s="28"/>
      <c r="M186" s="28"/>
      <c r="N186" s="17"/>
    </row>
    <row r="187" spans="2:22" x14ac:dyDescent="0.35">
      <c r="B187" s="151"/>
      <c r="C187" s="8" t="s">
        <v>472</v>
      </c>
      <c r="E187" s="29"/>
      <c r="J187" s="89"/>
      <c r="K187" s="89"/>
      <c r="L187" s="28"/>
      <c r="M187" s="28"/>
      <c r="N187" s="17"/>
    </row>
    <row r="188" spans="2:22" x14ac:dyDescent="0.35">
      <c r="B188" s="151"/>
      <c r="C188" s="8"/>
      <c r="E188" s="29"/>
      <c r="J188" s="89"/>
      <c r="K188" s="89"/>
      <c r="L188" s="28"/>
      <c r="M188" s="28"/>
      <c r="N188" s="17"/>
    </row>
    <row r="189" spans="2:22" x14ac:dyDescent="0.35">
      <c r="C189" s="8" t="s">
        <v>158</v>
      </c>
      <c r="E189" s="29"/>
      <c r="J189" s="89"/>
      <c r="K189" s="89"/>
      <c r="L189" s="28"/>
      <c r="M189" s="28"/>
      <c r="N189" s="17"/>
    </row>
    <row r="190" spans="2:22" x14ac:dyDescent="0.35">
      <c r="C190" s="167" t="s">
        <v>159</v>
      </c>
      <c r="E190" s="29"/>
      <c r="J190" s="89"/>
      <c r="K190" s="89"/>
      <c r="L190" s="28"/>
      <c r="M190" s="28"/>
      <c r="N190" s="17"/>
    </row>
    <row r="191" spans="2:22" x14ac:dyDescent="0.35">
      <c r="C191" s="261" t="s">
        <v>454</v>
      </c>
      <c r="E191" s="29"/>
      <c r="J191" s="89"/>
      <c r="K191" s="89"/>
      <c r="L191" s="28"/>
      <c r="M191" s="28"/>
      <c r="N191" s="17"/>
    </row>
    <row r="192" spans="2:22" x14ac:dyDescent="0.35">
      <c r="C192" s="167" t="s">
        <v>473</v>
      </c>
      <c r="E192" s="29"/>
      <c r="J192" s="89"/>
      <c r="K192" s="89"/>
      <c r="L192" s="28"/>
      <c r="M192" s="28"/>
      <c r="N192" s="17"/>
    </row>
    <row r="193" spans="3:14" x14ac:dyDescent="0.35">
      <c r="C193" s="205" t="s">
        <v>474</v>
      </c>
      <c r="D193" s="9"/>
      <c r="E193" s="121"/>
      <c r="F193" s="9"/>
      <c r="G193" s="9"/>
      <c r="H193" s="9"/>
      <c r="I193" s="9"/>
      <c r="J193" s="28"/>
      <c r="K193" s="28"/>
      <c r="L193" s="28"/>
      <c r="M193" s="28"/>
      <c r="N193" s="17"/>
    </row>
    <row r="194" spans="3:14" x14ac:dyDescent="0.35">
      <c r="C194" s="205" t="s">
        <v>475</v>
      </c>
      <c r="E194" s="29"/>
      <c r="J194" s="89"/>
      <c r="K194" s="89"/>
      <c r="L194" s="28"/>
      <c r="M194" s="28"/>
      <c r="N194" s="17"/>
    </row>
    <row r="195" spans="3:14" x14ac:dyDescent="0.35">
      <c r="C195" s="262" t="s">
        <v>476</v>
      </c>
      <c r="E195" s="29"/>
      <c r="J195" s="89"/>
      <c r="K195" s="89"/>
      <c r="L195" s="28"/>
      <c r="M195" s="28"/>
    </row>
    <row r="196" spans="3:14" x14ac:dyDescent="0.35">
      <c r="C196" s="262" t="s">
        <v>477</v>
      </c>
      <c r="E196" s="29"/>
      <c r="J196" s="89"/>
      <c r="K196" s="89"/>
      <c r="L196" s="28"/>
      <c r="M196" s="28"/>
    </row>
    <row r="197" spans="3:14" x14ac:dyDescent="0.35">
      <c r="C197" s="167" t="s">
        <v>478</v>
      </c>
      <c r="E197" s="29"/>
      <c r="J197" s="89"/>
      <c r="K197" s="89"/>
      <c r="L197" s="28"/>
      <c r="M197" s="28"/>
    </row>
    <row r="198" spans="3:14" ht="14.5" customHeight="1" x14ac:dyDescent="0.35">
      <c r="C198" s="8"/>
      <c r="D198" s="17"/>
      <c r="E198" s="17"/>
      <c r="F198" s="17"/>
      <c r="G198" s="17"/>
      <c r="H198" s="17"/>
      <c r="J198" s="89"/>
      <c r="K198" s="89"/>
      <c r="L198" s="28"/>
      <c r="M198" s="28"/>
    </row>
    <row r="199" spans="3:14" x14ac:dyDescent="0.35">
      <c r="C199" s="8"/>
      <c r="D199" s="150"/>
      <c r="E199" s="17"/>
      <c r="F199" s="17"/>
      <c r="G199" s="17"/>
      <c r="J199" s="89"/>
      <c r="K199" s="89"/>
      <c r="L199" s="28"/>
      <c r="M199" s="28"/>
    </row>
    <row r="200" spans="3:14" x14ac:dyDescent="0.35">
      <c r="C200" s="205"/>
      <c r="J200" s="89"/>
      <c r="K200" s="89"/>
      <c r="L200" s="28"/>
      <c r="M200" s="28"/>
    </row>
    <row r="201" spans="3:14" x14ac:dyDescent="0.35">
      <c r="C201" s="205"/>
      <c r="J201" s="89"/>
      <c r="K201" s="89"/>
      <c r="L201" s="28"/>
      <c r="M201" s="28"/>
    </row>
    <row r="202" spans="3:14" x14ac:dyDescent="0.35">
      <c r="C202" s="17"/>
      <c r="D202" s="17"/>
      <c r="E202" s="17"/>
      <c r="F202" s="17"/>
      <c r="G202" s="17"/>
      <c r="J202" s="89"/>
      <c r="K202" s="89"/>
      <c r="L202" s="28"/>
      <c r="M202" s="28"/>
    </row>
    <row r="203" spans="3:14" x14ac:dyDescent="0.35">
      <c r="C203" s="17"/>
      <c r="D203" s="17"/>
      <c r="E203" s="17"/>
      <c r="F203" s="17"/>
      <c r="G203" s="17"/>
      <c r="J203" s="89"/>
      <c r="K203" s="89"/>
      <c r="L203" s="28"/>
      <c r="M203" s="28"/>
    </row>
    <row r="204" spans="3:14" x14ac:dyDescent="0.35">
      <c r="D204" s="17"/>
      <c r="E204" s="17"/>
      <c r="F204" s="17"/>
      <c r="G204" s="17"/>
      <c r="I204" s="90"/>
      <c r="J204" s="89"/>
      <c r="K204" s="89"/>
      <c r="L204" s="28"/>
      <c r="M204" s="28"/>
    </row>
    <row r="205" spans="3:14" x14ac:dyDescent="0.35">
      <c r="I205" s="90"/>
      <c r="J205" s="89"/>
      <c r="K205" s="89"/>
      <c r="L205" s="28"/>
      <c r="M205" s="28"/>
    </row>
    <row r="206" spans="3:14" x14ac:dyDescent="0.35">
      <c r="I206" s="90"/>
      <c r="J206" s="89"/>
      <c r="K206" s="89"/>
      <c r="L206" s="28"/>
      <c r="M206" s="28"/>
    </row>
    <row r="207" spans="3:14" x14ac:dyDescent="0.35">
      <c r="I207" s="90"/>
      <c r="J207" s="89"/>
      <c r="K207" s="89"/>
      <c r="L207" s="28"/>
      <c r="M207" s="28"/>
    </row>
    <row r="208" spans="3:14" x14ac:dyDescent="0.35">
      <c r="I208" s="90"/>
      <c r="J208" s="89"/>
      <c r="K208" s="89"/>
      <c r="L208" s="28"/>
      <c r="M208" s="28"/>
    </row>
    <row r="209" spans="9:13" x14ac:dyDescent="0.35">
      <c r="I209" s="90"/>
      <c r="J209" s="89"/>
      <c r="K209" s="89"/>
      <c r="L209" s="28"/>
      <c r="M209" s="28"/>
    </row>
    <row r="210" spans="9:13" x14ac:dyDescent="0.35">
      <c r="J210" s="89"/>
      <c r="K210" s="89"/>
      <c r="L210" s="28"/>
      <c r="M210" s="28"/>
    </row>
  </sheetData>
  <mergeCells count="1">
    <mergeCell ref="F4:M4"/>
  </mergeCells>
  <hyperlinks>
    <hyperlink ref="A1" location="Contents!A1" display="Contents" xr:uid="{00000000-0004-0000-23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9"/>
  <dimension ref="A1:L53"/>
  <sheetViews>
    <sheetView showGridLines="0" zoomScaleNormal="100" workbookViewId="0">
      <selection activeCell="L26" sqref="L26"/>
    </sheetView>
  </sheetViews>
  <sheetFormatPr defaultColWidth="10.81640625" defaultRowHeight="14.5" x14ac:dyDescent="0.35"/>
  <cols>
    <col min="3" max="3" width="28.453125" customWidth="1"/>
    <col min="4" max="4" width="16.81640625" customWidth="1"/>
    <col min="5" max="12" width="13" customWidth="1"/>
  </cols>
  <sheetData>
    <row r="1" spans="1:12" x14ac:dyDescent="0.35">
      <c r="A1" s="49" t="s">
        <v>146</v>
      </c>
      <c r="B1" s="8"/>
      <c r="C1" s="8"/>
      <c r="D1" s="8"/>
      <c r="E1" s="8"/>
      <c r="F1" s="8"/>
      <c r="G1" s="8"/>
      <c r="H1" s="8"/>
      <c r="I1" s="8"/>
      <c r="J1" s="8"/>
      <c r="K1" s="9"/>
      <c r="L1" s="9"/>
    </row>
    <row r="2" spans="1:12" x14ac:dyDescent="0.35">
      <c r="A2" s="8"/>
      <c r="B2" s="10" t="s">
        <v>479</v>
      </c>
      <c r="C2" s="8"/>
      <c r="D2" s="8"/>
      <c r="E2" s="8"/>
      <c r="F2" s="8"/>
      <c r="G2" s="8"/>
      <c r="H2" s="8"/>
      <c r="I2" s="8"/>
      <c r="J2" s="8"/>
      <c r="K2" s="9"/>
      <c r="L2" s="9"/>
    </row>
    <row r="3" spans="1:12" x14ac:dyDescent="0.35">
      <c r="A3" s="8"/>
      <c r="B3" s="8" t="s">
        <v>148</v>
      </c>
      <c r="C3" s="8"/>
      <c r="D3" s="8"/>
      <c r="E3" s="8"/>
      <c r="F3" s="8"/>
      <c r="G3" s="8"/>
      <c r="H3" s="8"/>
      <c r="I3" s="8"/>
      <c r="J3" s="8"/>
      <c r="K3" s="9"/>
      <c r="L3" s="9"/>
    </row>
    <row r="4" spans="1:12" x14ac:dyDescent="0.35">
      <c r="A4" s="8"/>
      <c r="B4" s="8"/>
      <c r="C4" s="8"/>
      <c r="D4" s="8"/>
      <c r="E4" s="419" t="s">
        <v>458</v>
      </c>
      <c r="F4" s="420"/>
      <c r="G4" s="420"/>
      <c r="H4" s="420"/>
      <c r="I4" s="420"/>
      <c r="J4" s="420"/>
      <c r="K4" s="420"/>
      <c r="L4" s="420"/>
    </row>
    <row r="5" spans="1:12" ht="26" x14ac:dyDescent="0.35">
      <c r="A5" s="8"/>
      <c r="B5" s="8"/>
      <c r="C5" s="8"/>
      <c r="D5" s="8"/>
      <c r="E5" s="126">
        <v>2018</v>
      </c>
      <c r="F5" s="127">
        <v>2019</v>
      </c>
      <c r="G5" s="127">
        <v>2021</v>
      </c>
      <c r="H5" s="127">
        <v>2022</v>
      </c>
      <c r="I5" s="127">
        <v>2023</v>
      </c>
      <c r="J5" s="66" t="s">
        <v>149</v>
      </c>
      <c r="K5" s="224" t="s">
        <v>150</v>
      </c>
      <c r="L5" s="274">
        <v>2025</v>
      </c>
    </row>
    <row r="6" spans="1:12" x14ac:dyDescent="0.35">
      <c r="A6" s="8"/>
      <c r="B6" s="8"/>
      <c r="C6" s="30" t="s">
        <v>192</v>
      </c>
      <c r="D6" s="72" t="s">
        <v>480</v>
      </c>
      <c r="E6" s="140">
        <f>SUM('Table 3-12'!F9:F12)</f>
        <v>0.82</v>
      </c>
      <c r="F6" s="141">
        <f>SUM('Table 3-12'!G9:G12)</f>
        <v>0.81</v>
      </c>
      <c r="G6" s="141">
        <f>SUM('Table 3-12'!H9:H12)</f>
        <v>0.82</v>
      </c>
      <c r="H6" s="141">
        <f>SUM('Table 3-12'!I9:I12)</f>
        <v>0.81020434945821762</v>
      </c>
      <c r="I6" s="141" t="s">
        <v>202</v>
      </c>
      <c r="J6" s="244">
        <f>SUM('Table 3-12'!K9:K12)</f>
        <v>0.86111410334706306</v>
      </c>
      <c r="K6" s="244">
        <f>SUM('Table 3-12'!L9:L12)</f>
        <v>0.86111410334706306</v>
      </c>
      <c r="L6" s="244">
        <f>SUM('Table 3-12'!M9:M12)</f>
        <v>0.85023655706134826</v>
      </c>
    </row>
    <row r="7" spans="1:12" x14ac:dyDescent="0.35">
      <c r="A7" s="8"/>
      <c r="B7" s="8"/>
      <c r="C7" s="8" t="s">
        <v>192</v>
      </c>
      <c r="D7" s="29" t="s">
        <v>481</v>
      </c>
      <c r="E7" s="138">
        <f>'Table 3-12'!F12</f>
        <v>0.33</v>
      </c>
      <c r="F7" s="71">
        <f>'Table 3-12'!G12</f>
        <v>0.34</v>
      </c>
      <c r="G7" s="71">
        <f>'Table 3-12'!H12</f>
        <v>0.34</v>
      </c>
      <c r="H7" s="71">
        <f>'Table 3-12'!I12</f>
        <v>0.34716278314590454</v>
      </c>
      <c r="I7" s="71" t="s">
        <v>202</v>
      </c>
      <c r="J7" s="245">
        <f>'Table 3-12'!K12</f>
        <v>0.42120930552482599</v>
      </c>
      <c r="K7" s="245">
        <f>'Table 3-12'!L12</f>
        <v>0.42120930552482599</v>
      </c>
      <c r="L7" s="245">
        <f>'Table 3-12'!M12</f>
        <v>0.41196939180282199</v>
      </c>
    </row>
    <row r="8" spans="1:12" x14ac:dyDescent="0.35">
      <c r="A8" s="8"/>
      <c r="B8" s="8"/>
      <c r="C8" s="8" t="s">
        <v>192</v>
      </c>
      <c r="D8" s="29" t="s">
        <v>157</v>
      </c>
      <c r="E8" s="38">
        <f>'Table 3-12'!F13</f>
        <v>1216</v>
      </c>
      <c r="F8" s="45">
        <f>'Table 3-12'!G13</f>
        <v>2268</v>
      </c>
      <c r="G8" s="45">
        <f>'Table 3-12'!H13</f>
        <v>3195</v>
      </c>
      <c r="H8" s="45">
        <f>'Table 3-12'!I13</f>
        <v>4018</v>
      </c>
      <c r="I8" s="45" t="s">
        <v>202</v>
      </c>
      <c r="J8" s="237">
        <f>'Table 3-12'!K13</f>
        <v>1548</v>
      </c>
      <c r="K8" s="237">
        <f>'Table 3-12'!L13</f>
        <v>1548</v>
      </c>
      <c r="L8" s="237">
        <f>'Table 3-12'!M13</f>
        <v>1387</v>
      </c>
    </row>
    <row r="9" spans="1:12" x14ac:dyDescent="0.35">
      <c r="A9" s="8"/>
      <c r="B9" s="8"/>
      <c r="C9" s="8"/>
      <c r="D9" s="29"/>
      <c r="E9" s="138"/>
      <c r="F9" s="71"/>
      <c r="G9" s="71"/>
      <c r="H9" s="71"/>
      <c r="I9" s="71"/>
      <c r="J9" s="245"/>
      <c r="K9" s="245"/>
      <c r="L9" s="245"/>
    </row>
    <row r="10" spans="1:12" x14ac:dyDescent="0.35">
      <c r="A10" s="8"/>
      <c r="B10" s="8"/>
      <c r="C10" s="8" t="s">
        <v>232</v>
      </c>
      <c r="D10" s="29" t="s">
        <v>480</v>
      </c>
      <c r="E10" s="138">
        <f>SUM('Table 3-12'!F36:F39)</f>
        <v>0.82000000000000006</v>
      </c>
      <c r="F10" s="71">
        <f>SUM('Table 3-12'!G36:G39)</f>
        <v>0.83000000000000007</v>
      </c>
      <c r="G10" s="71">
        <f>SUM('Table 3-12'!H36:H39)</f>
        <v>0.79</v>
      </c>
      <c r="H10" s="71">
        <f>SUM('Table 3-12'!I36:I39)</f>
        <v>0.86234733089804649</v>
      </c>
      <c r="I10" s="71" t="s">
        <v>202</v>
      </c>
      <c r="J10" s="245">
        <f>SUM('Table 3-12'!K36:K39)</f>
        <v>0.82014619186520576</v>
      </c>
      <c r="K10" s="245">
        <f>SUM('Table 3-12'!L36:L39)</f>
        <v>0.82014619186520576</v>
      </c>
      <c r="L10" s="245">
        <f>SUM('Table 3-12'!M36:M39)</f>
        <v>0.77949406787872055</v>
      </c>
    </row>
    <row r="11" spans="1:12" x14ac:dyDescent="0.35">
      <c r="A11" s="8"/>
      <c r="B11" s="8"/>
      <c r="C11" s="8" t="s">
        <v>232</v>
      </c>
      <c r="D11" s="29" t="s">
        <v>481</v>
      </c>
      <c r="E11" s="138">
        <f>'Table 3-12'!F39</f>
        <v>0.25</v>
      </c>
      <c r="F11" s="71">
        <f>'Table 3-12'!G39</f>
        <v>0.25</v>
      </c>
      <c r="G11" s="71">
        <f>'Table 3-12'!H39</f>
        <v>0.24</v>
      </c>
      <c r="H11" s="71">
        <f>'Table 3-12'!I39</f>
        <v>0.28775683045387268</v>
      </c>
      <c r="I11" s="71" t="s">
        <v>202</v>
      </c>
      <c r="J11" s="245">
        <f>'Table 3-12'!K39</f>
        <v>0.27150589227676392</v>
      </c>
      <c r="K11" s="245">
        <f>'Table 3-12'!L39</f>
        <v>0.27150589227676392</v>
      </c>
      <c r="L11" s="245">
        <f>'Table 3-12'!M39</f>
        <v>0.25688675472996297</v>
      </c>
    </row>
    <row r="12" spans="1:12" x14ac:dyDescent="0.35">
      <c r="A12" s="8"/>
      <c r="B12" s="8"/>
      <c r="C12" s="8" t="s">
        <v>232</v>
      </c>
      <c r="D12" s="29" t="s">
        <v>157</v>
      </c>
      <c r="E12" s="38">
        <f>'Table 3-12'!F40</f>
        <v>408</v>
      </c>
      <c r="F12" s="45">
        <f>'Table 3-12'!G40</f>
        <v>311</v>
      </c>
      <c r="G12" s="45">
        <f>'Table 3-12'!H40</f>
        <v>445</v>
      </c>
      <c r="H12" s="45">
        <f>'Table 3-12'!I40</f>
        <v>231</v>
      </c>
      <c r="I12" s="45" t="s">
        <v>202</v>
      </c>
      <c r="J12" s="237">
        <f>'Table 3-12'!K40</f>
        <v>89</v>
      </c>
      <c r="K12" s="237">
        <f>'Table 3-12'!L40</f>
        <v>89</v>
      </c>
      <c r="L12" s="237">
        <f>'Table 3-12'!M40</f>
        <v>90</v>
      </c>
    </row>
    <row r="13" spans="1:12" x14ac:dyDescent="0.35">
      <c r="A13" s="8"/>
      <c r="B13" s="8"/>
      <c r="C13" s="8"/>
      <c r="D13" s="29"/>
      <c r="E13" s="138"/>
      <c r="F13" s="71"/>
      <c r="G13" s="71"/>
      <c r="H13" s="71"/>
      <c r="I13" s="71"/>
      <c r="J13" s="245"/>
      <c r="K13" s="245"/>
      <c r="L13" s="245"/>
    </row>
    <row r="14" spans="1:12" x14ac:dyDescent="0.35">
      <c r="A14" s="8"/>
      <c r="B14" s="8"/>
      <c r="C14" s="8" t="s">
        <v>151</v>
      </c>
      <c r="D14" s="29" t="s">
        <v>480</v>
      </c>
      <c r="E14" s="138">
        <f>SUM('Table 3-12'!F63:F66)</f>
        <v>0.82</v>
      </c>
      <c r="F14" s="71">
        <f>SUM('Table 3-12'!G63:G66)</f>
        <v>0.81</v>
      </c>
      <c r="G14" s="71">
        <f>SUM('Table 3-12'!H63:H66)</f>
        <v>0.82</v>
      </c>
      <c r="H14" s="71">
        <f>SUM('Table 3-12'!I63:I66)</f>
        <v>0.81584113463759422</v>
      </c>
      <c r="I14" s="71" t="s">
        <v>202</v>
      </c>
      <c r="J14" s="245">
        <f>SUM('Table 3-12'!K63:K66)</f>
        <v>0.85955488681793213</v>
      </c>
      <c r="K14" s="245">
        <f>SUM('Table 3-12'!L63:L66)</f>
        <v>0.85955488681793213</v>
      </c>
      <c r="L14" s="245">
        <f>SUM('Table 3-12'!M63:M66)</f>
        <v>0.84754172194475386</v>
      </c>
    </row>
    <row r="15" spans="1:12" x14ac:dyDescent="0.35">
      <c r="A15" s="8"/>
      <c r="B15" s="8"/>
      <c r="C15" s="8" t="s">
        <v>151</v>
      </c>
      <c r="D15" s="29" t="s">
        <v>481</v>
      </c>
      <c r="E15" s="138">
        <f>'Table 3-12'!F66</f>
        <v>0.32</v>
      </c>
      <c r="F15" s="71">
        <f>'Table 3-12'!G66</f>
        <v>0.33</v>
      </c>
      <c r="G15" s="71">
        <f>'Table 3-12'!H66</f>
        <v>0.32</v>
      </c>
      <c r="H15" s="71">
        <f>'Table 3-12'!I66</f>
        <v>0.34074082970619202</v>
      </c>
      <c r="I15" s="71" t="s">
        <v>202</v>
      </c>
      <c r="J15" s="245">
        <f>'Table 3-12'!K66</f>
        <v>0.41551163792610168</v>
      </c>
      <c r="K15" s="245">
        <f>'Table 3-12'!L66</f>
        <v>0.41551163792610168</v>
      </c>
      <c r="L15" s="245">
        <f>'Table 3-12'!M66</f>
        <v>0.40606173798420803</v>
      </c>
    </row>
    <row r="16" spans="1:12" x14ac:dyDescent="0.35">
      <c r="A16" s="8"/>
      <c r="B16" s="8"/>
      <c r="C16" s="8" t="s">
        <v>151</v>
      </c>
      <c r="D16" s="29" t="s">
        <v>157</v>
      </c>
      <c r="E16" s="38">
        <f>'Table 3-12'!F67</f>
        <v>1624</v>
      </c>
      <c r="F16" s="45">
        <f>'Table 3-12'!G67</f>
        <v>2579</v>
      </c>
      <c r="G16" s="45">
        <f>'Table 3-12'!H67</f>
        <v>3640</v>
      </c>
      <c r="H16" s="45">
        <f>'Table 3-12'!I67</f>
        <v>4249</v>
      </c>
      <c r="I16" s="45" t="s">
        <v>202</v>
      </c>
      <c r="J16" s="237">
        <f>'Table 3-12'!K67</f>
        <v>1637</v>
      </c>
      <c r="K16" s="237">
        <f>'Table 3-12'!L67</f>
        <v>1637</v>
      </c>
      <c r="L16" s="237">
        <f>'Table 3-12'!M67</f>
        <v>1477</v>
      </c>
    </row>
    <row r="17" spans="1:12" x14ac:dyDescent="0.35">
      <c r="A17" s="8"/>
      <c r="B17" s="8"/>
      <c r="C17" s="8"/>
      <c r="D17" s="29"/>
      <c r="E17" s="138"/>
      <c r="F17" s="71"/>
      <c r="G17" s="71"/>
      <c r="H17" s="71"/>
      <c r="I17" s="71"/>
      <c r="J17" s="71"/>
      <c r="K17" s="245"/>
      <c r="L17" s="245"/>
    </row>
    <row r="18" spans="1:12" x14ac:dyDescent="0.35">
      <c r="A18" s="8"/>
      <c r="B18" s="8"/>
      <c r="C18" s="8" t="s">
        <v>201</v>
      </c>
      <c r="D18" s="29" t="s">
        <v>480</v>
      </c>
      <c r="E18" s="138">
        <f>SUM('Table 3-12'!F90:F93)</f>
        <v>0.80000000000000016</v>
      </c>
      <c r="F18" s="71">
        <f>SUM('Table 3-12'!G90:G93)</f>
        <v>0.81000000000000016</v>
      </c>
      <c r="G18" s="71">
        <f>SUM('Table 3-12'!H90:H93)</f>
        <v>0.80000000000000016</v>
      </c>
      <c r="H18" s="71">
        <f>SUM('Table 3-12'!I90:I93)</f>
        <v>0.80072556436061859</v>
      </c>
      <c r="I18" s="71">
        <f>SUM('Table 3-12'!J90:J93)</f>
        <v>0.77590812742710114</v>
      </c>
      <c r="J18" s="71">
        <f>SUM('Table 3-12'!K90:K93)</f>
        <v>0.78981148079037666</v>
      </c>
      <c r="K18" s="245">
        <f>SUM('Table 3-12'!L90:L93)</f>
        <v>0.78685076907277107</v>
      </c>
      <c r="L18" s="245">
        <f>SUM('Table 3-12'!M90:M93)</f>
        <v>0.78141835832664608</v>
      </c>
    </row>
    <row r="19" spans="1:12" x14ac:dyDescent="0.35">
      <c r="A19" s="8"/>
      <c r="B19" s="8"/>
      <c r="C19" s="8" t="s">
        <v>201</v>
      </c>
      <c r="D19" s="29" t="s">
        <v>481</v>
      </c>
      <c r="E19" s="138">
        <f>'Table 3-12'!F93</f>
        <v>0.1</v>
      </c>
      <c r="F19" s="71">
        <f>'Table 3-12'!G93</f>
        <v>0.1</v>
      </c>
      <c r="G19" s="71">
        <f>'Table 3-12'!H93</f>
        <v>0.11</v>
      </c>
      <c r="H19" s="71">
        <f>'Table 3-12'!I93</f>
        <v>0.10994414240121841</v>
      </c>
      <c r="I19" s="71">
        <f>'Table 3-12'!J93</f>
        <v>0.1126067489385605</v>
      </c>
      <c r="J19" s="71">
        <f>'Table 3-12'!K93</f>
        <v>0.11372837424278259</v>
      </c>
      <c r="K19" s="245">
        <f>'Table 3-12'!L93</f>
        <v>0.1117405295372009</v>
      </c>
      <c r="L19" s="245">
        <f>'Table 3-12'!M93</f>
        <v>0.10938624400763899</v>
      </c>
    </row>
    <row r="20" spans="1:12" x14ac:dyDescent="0.35">
      <c r="A20" s="8"/>
      <c r="B20" s="8"/>
      <c r="C20" s="8" t="s">
        <v>201</v>
      </c>
      <c r="D20" s="29" t="s">
        <v>157</v>
      </c>
      <c r="E20" s="38">
        <f>'Table 3-12'!F94</f>
        <v>5288</v>
      </c>
      <c r="F20" s="45">
        <f>'Table 3-12'!G94</f>
        <v>5390</v>
      </c>
      <c r="G20" s="45">
        <f>'Table 3-12'!H94</f>
        <v>6393</v>
      </c>
      <c r="H20" s="45">
        <f>'Table 3-12'!I94</f>
        <v>6477</v>
      </c>
      <c r="I20" s="45">
        <f>'Table 3-12'!J94</f>
        <v>3256</v>
      </c>
      <c r="J20" s="45">
        <f>'Table 3-12'!K94</f>
        <v>3274</v>
      </c>
      <c r="K20" s="237">
        <f>'Table 3-12'!L94</f>
        <v>3274</v>
      </c>
      <c r="L20" s="237">
        <f>'Table 3-12'!M94</f>
        <v>2449</v>
      </c>
    </row>
    <row r="21" spans="1:12" x14ac:dyDescent="0.35">
      <c r="A21" s="8"/>
      <c r="B21" s="8"/>
      <c r="C21" s="8"/>
      <c r="D21" s="29"/>
      <c r="E21" s="138"/>
      <c r="F21" s="71"/>
      <c r="G21" s="71"/>
      <c r="H21" s="71"/>
      <c r="I21" s="71"/>
      <c r="J21" s="71"/>
      <c r="K21" s="245"/>
      <c r="L21" s="245"/>
    </row>
    <row r="22" spans="1:12" x14ac:dyDescent="0.35">
      <c r="A22" s="8"/>
      <c r="B22" s="8"/>
      <c r="C22" s="8" t="s">
        <v>205</v>
      </c>
      <c r="D22" s="29" t="s">
        <v>480</v>
      </c>
      <c r="E22" s="138">
        <f>SUM('Table 3-12'!F117:F120)</f>
        <v>0.83</v>
      </c>
      <c r="F22" s="71">
        <f>SUM('Table 3-12'!G117:G120)</f>
        <v>0.80000000000000016</v>
      </c>
      <c r="G22" s="71">
        <f>SUM('Table 3-12'!H117:H120)</f>
        <v>0.79000000000000015</v>
      </c>
      <c r="H22" s="71">
        <f>SUM('Table 3-12'!I117:I120)</f>
        <v>0.79188903421163559</v>
      </c>
      <c r="I22" s="71">
        <f>SUM('Table 3-12'!J117:J120)</f>
        <v>0.81788403168320656</v>
      </c>
      <c r="J22" s="71">
        <f>SUM('Table 3-12'!K117:K120)</f>
        <v>0.82971752062439919</v>
      </c>
      <c r="K22" s="245">
        <f>SUM('Table 3-12'!L117:L120)</f>
        <v>0.82848925516009331</v>
      </c>
      <c r="L22" s="245">
        <f>SUM('Table 3-12'!M117:M120)</f>
        <v>0.81075045549903046</v>
      </c>
    </row>
    <row r="23" spans="1:12" x14ac:dyDescent="0.35">
      <c r="A23" s="8"/>
      <c r="B23" s="8"/>
      <c r="C23" s="8" t="s">
        <v>205</v>
      </c>
      <c r="D23" s="29" t="s">
        <v>481</v>
      </c>
      <c r="E23" s="138">
        <f>'Table 3-12'!F120</f>
        <v>0.11</v>
      </c>
      <c r="F23" s="71">
        <f>'Table 3-12'!G120</f>
        <v>0.09</v>
      </c>
      <c r="G23" s="71">
        <f>'Table 3-12'!H120</f>
        <v>0.11</v>
      </c>
      <c r="H23" s="71">
        <f>'Table 3-12'!I120</f>
        <v>0.10445873439311981</v>
      </c>
      <c r="I23" s="71">
        <f>'Table 3-12'!J120</f>
        <v>0.1105934605002403</v>
      </c>
      <c r="J23" s="71">
        <f>'Table 3-12'!K120</f>
        <v>0.10975891351699829</v>
      </c>
      <c r="K23" s="245">
        <f>'Table 3-12'!L120</f>
        <v>0.10833935439586639</v>
      </c>
      <c r="L23" s="245">
        <f>'Table 3-12'!M120</f>
        <v>0.11042026321092401</v>
      </c>
    </row>
    <row r="24" spans="1:12" x14ac:dyDescent="0.35">
      <c r="A24" s="8"/>
      <c r="B24" s="8"/>
      <c r="C24" s="8" t="s">
        <v>205</v>
      </c>
      <c r="D24" s="29" t="s">
        <v>157</v>
      </c>
      <c r="E24" s="38">
        <f>'Table 3-12'!F121</f>
        <v>3320</v>
      </c>
      <c r="F24" s="45">
        <f>'Table 3-12'!G121</f>
        <v>3702</v>
      </c>
      <c r="G24" s="45">
        <f>'Table 3-12'!H121</f>
        <v>3510</v>
      </c>
      <c r="H24" s="45">
        <f>'Table 3-12'!I121</f>
        <v>3330</v>
      </c>
      <c r="I24" s="45">
        <f>'Table 3-12'!J121</f>
        <v>1477</v>
      </c>
      <c r="J24" s="45">
        <f>'Table 3-12'!K121</f>
        <v>1418</v>
      </c>
      <c r="K24" s="237">
        <f>'Table 3-12'!L121</f>
        <v>1418</v>
      </c>
      <c r="L24" s="237">
        <f>'Table 3-12'!M121</f>
        <v>1210</v>
      </c>
    </row>
    <row r="25" spans="1:12" x14ac:dyDescent="0.35">
      <c r="A25" s="8"/>
      <c r="B25" s="8"/>
      <c r="C25" s="8"/>
      <c r="D25" s="29"/>
      <c r="E25" s="138"/>
      <c r="F25" s="71"/>
      <c r="G25" s="71"/>
      <c r="H25" s="71"/>
      <c r="I25" s="71"/>
      <c r="J25" s="71"/>
      <c r="K25" s="245"/>
      <c r="L25" s="245"/>
    </row>
    <row r="26" spans="1:12" x14ac:dyDescent="0.35">
      <c r="A26" s="8"/>
      <c r="B26" s="8"/>
      <c r="C26" s="8" t="s">
        <v>154</v>
      </c>
      <c r="D26" s="29" t="s">
        <v>480</v>
      </c>
      <c r="E26" s="138">
        <f>SUM('Table 3-12'!F144:F147)</f>
        <v>0.81000000000000016</v>
      </c>
      <c r="F26" s="71">
        <f>SUM('Table 3-12'!G144:G147)</f>
        <v>0.81000000000000016</v>
      </c>
      <c r="G26" s="71">
        <f>SUM('Table 3-12'!H144:H147)</f>
        <v>0.80000000000000016</v>
      </c>
      <c r="H26" s="71">
        <f>SUM('Table 3-12'!I144:I147)</f>
        <v>0.8010081835091114</v>
      </c>
      <c r="I26" s="71">
        <f>SUM('Table 3-12'!J144:J147)</f>
        <v>0.79012102261185646</v>
      </c>
      <c r="J26" s="71">
        <f>SUM('Table 3-12'!K144:K147)</f>
        <v>0.80466200411319733</v>
      </c>
      <c r="K26" s="245">
        <f>SUM('Table 3-12'!L144:L147)</f>
        <v>0.80120265856385231</v>
      </c>
      <c r="L26" s="245">
        <f>SUM('Table 3-12'!M144:M147)</f>
        <v>0.79277853884005989</v>
      </c>
    </row>
    <row r="27" spans="1:12" x14ac:dyDescent="0.35">
      <c r="A27" s="8"/>
      <c r="B27" s="8"/>
      <c r="C27" s="8" t="s">
        <v>154</v>
      </c>
      <c r="D27" s="29" t="s">
        <v>481</v>
      </c>
      <c r="E27" s="138">
        <f>'Table 3-12'!F147</f>
        <v>0.11</v>
      </c>
      <c r="F27" s="71">
        <f>'Table 3-12'!G147</f>
        <v>0.1</v>
      </c>
      <c r="G27" s="71">
        <f>'Table 3-12'!H147</f>
        <v>0.11</v>
      </c>
      <c r="H27" s="71">
        <f>'Table 3-12'!I147</f>
        <v>0.10931093245744705</v>
      </c>
      <c r="I27" s="71">
        <f>'Table 3-12'!J147</f>
        <v>0.11324279010295869</v>
      </c>
      <c r="J27" s="71">
        <f>'Table 3-12'!K147</f>
        <v>0.11354658752679825</v>
      </c>
      <c r="K27" s="245">
        <f>'Table 3-12'!L147</f>
        <v>0.1118234992027283</v>
      </c>
      <c r="L27" s="245">
        <f>'Table 3-12'!M147</f>
        <v>0.111119422156312</v>
      </c>
    </row>
    <row r="28" spans="1:12" x14ac:dyDescent="0.35">
      <c r="A28" s="8"/>
      <c r="B28" s="8"/>
      <c r="C28" s="8" t="s">
        <v>154</v>
      </c>
      <c r="D28" s="29" t="s">
        <v>157</v>
      </c>
      <c r="E28" s="38">
        <f>'Table 3-12'!F148</f>
        <v>8876</v>
      </c>
      <c r="F28" s="45">
        <f>'Table 3-12'!G148</f>
        <v>9344</v>
      </c>
      <c r="G28" s="45">
        <f>'Table 3-12'!H148</f>
        <v>10176</v>
      </c>
      <c r="H28" s="45">
        <f>'Table 3-12'!I148</f>
        <v>10345</v>
      </c>
      <c r="I28" s="45">
        <f>'Table 3-12'!J148</f>
        <v>4982</v>
      </c>
      <c r="J28" s="45">
        <f>'Table 3-12'!K148</f>
        <v>4940</v>
      </c>
      <c r="K28" s="237">
        <f>'Table 3-12'!L148</f>
        <v>4940</v>
      </c>
      <c r="L28" s="237">
        <f>'Table 3-12'!M148</f>
        <v>3861</v>
      </c>
    </row>
    <row r="29" spans="1:12" x14ac:dyDescent="0.35">
      <c r="A29" s="8"/>
      <c r="B29" s="8"/>
      <c r="C29" s="8"/>
      <c r="D29" s="29"/>
      <c r="E29" s="138"/>
      <c r="F29" s="71"/>
      <c r="G29" s="71"/>
      <c r="H29" s="71"/>
      <c r="I29" s="71"/>
      <c r="J29" s="71"/>
      <c r="K29" s="245"/>
      <c r="L29" s="245"/>
    </row>
    <row r="30" spans="1:12" x14ac:dyDescent="0.35">
      <c r="A30" s="8"/>
      <c r="B30" s="8"/>
      <c r="C30" s="8" t="s">
        <v>155</v>
      </c>
      <c r="D30" s="29" t="s">
        <v>480</v>
      </c>
      <c r="E30" s="138">
        <f>SUM('Table 3-12'!F171:F174)</f>
        <v>0.7</v>
      </c>
      <c r="F30" s="71">
        <f>SUM('Table 3-12'!G171:G174)</f>
        <v>0.71000000000000008</v>
      </c>
      <c r="G30" s="71">
        <f>SUM('Table 3-12'!H171:H174)</f>
        <v>0.7400000000000001</v>
      </c>
      <c r="H30" s="71">
        <f>SUM('Table 3-12'!I171:I174)</f>
        <v>0.73709633946418762</v>
      </c>
      <c r="I30" s="71">
        <f>SUM('Table 3-12'!J171:J174)</f>
        <v>0.78660751134157181</v>
      </c>
      <c r="J30" s="245">
        <f>SUM('Table 3-12'!K171:K174)</f>
        <v>0.75164599344134331</v>
      </c>
      <c r="K30" s="245">
        <f>SUM('Table 3-12'!L171:L174)</f>
        <v>0.75164599344134331</v>
      </c>
      <c r="L30" s="245">
        <f>SUM('Table 3-12'!M171:M174)</f>
        <v>0.76235785927285027</v>
      </c>
    </row>
    <row r="31" spans="1:12" x14ac:dyDescent="0.35">
      <c r="A31" s="8"/>
      <c r="B31" s="8"/>
      <c r="C31" s="8" t="s">
        <v>155</v>
      </c>
      <c r="D31" s="29" t="s">
        <v>481</v>
      </c>
      <c r="E31" s="138">
        <f>'Table 3-12'!F174</f>
        <v>0.1</v>
      </c>
      <c r="F31" s="71">
        <f>'Table 3-12'!G174</f>
        <v>0.1</v>
      </c>
      <c r="G31" s="71">
        <f>'Table 3-12'!H174</f>
        <v>0.09</v>
      </c>
      <c r="H31" s="71">
        <f>'Table 3-12'!I174</f>
        <v>9.7815841436386108E-2</v>
      </c>
      <c r="I31" s="71">
        <f>'Table 3-12'!J174</f>
        <v>0.10249842703342441</v>
      </c>
      <c r="J31" s="245">
        <f>'Table 3-12'!K174</f>
        <v>0.1072261109948158</v>
      </c>
      <c r="K31" s="245">
        <f>'Table 3-12'!L174</f>
        <v>0.1072261109948158</v>
      </c>
      <c r="L31" s="245">
        <f>'Table 3-12'!M174</f>
        <v>0.108666926226196</v>
      </c>
    </row>
    <row r="32" spans="1:12" x14ac:dyDescent="0.35">
      <c r="A32" s="8"/>
      <c r="B32" s="8"/>
      <c r="C32" s="8" t="s">
        <v>155</v>
      </c>
      <c r="D32" s="29" t="s">
        <v>157</v>
      </c>
      <c r="E32" s="38">
        <f>'Table 3-12'!F175</f>
        <v>1077</v>
      </c>
      <c r="F32" s="45">
        <f>'Table 3-12'!G175</f>
        <v>1525</v>
      </c>
      <c r="G32" s="45">
        <f>'Table 3-12'!H175</f>
        <v>1611</v>
      </c>
      <c r="H32" s="45">
        <f>'Table 3-12'!I175</f>
        <v>758</v>
      </c>
      <c r="I32" s="45">
        <f>'Table 3-12'!J175</f>
        <v>1279</v>
      </c>
      <c r="J32" s="237">
        <f>'Table 3-12'!K175</f>
        <v>1244</v>
      </c>
      <c r="K32" s="237">
        <f>'Table 3-12'!L175</f>
        <v>1244</v>
      </c>
      <c r="L32" s="237">
        <f>'Table 3-12'!M175</f>
        <v>3631</v>
      </c>
    </row>
    <row r="33" spans="1:12" x14ac:dyDescent="0.35">
      <c r="A33" s="8"/>
      <c r="B33" s="8"/>
      <c r="C33" s="8"/>
      <c r="D33" s="29"/>
      <c r="E33" s="138"/>
      <c r="F33" s="71"/>
      <c r="G33" s="71"/>
      <c r="H33" s="71"/>
      <c r="I33" s="71"/>
      <c r="J33" s="245"/>
      <c r="K33" s="245"/>
      <c r="L33" s="245"/>
    </row>
    <row r="34" spans="1:12" x14ac:dyDescent="0.35">
      <c r="A34" s="8"/>
      <c r="B34" s="8"/>
      <c r="C34" s="8" t="s">
        <v>470</v>
      </c>
      <c r="D34" s="29" t="s">
        <v>480</v>
      </c>
      <c r="E34" s="138">
        <f>SUM('Table 3-12'!F180:F183)</f>
        <v>0.31000000000000005</v>
      </c>
      <c r="F34" s="71">
        <f>SUM('Table 3-12'!G180:G183)</f>
        <v>0.35</v>
      </c>
      <c r="G34" s="71">
        <f>SUM('Table 3-12'!H180:H183)</f>
        <v>0.35</v>
      </c>
      <c r="H34" s="71">
        <f>SUM('Table 3-12'!I180:I183)</f>
        <v>0.36041428009048104</v>
      </c>
      <c r="I34" s="71">
        <f>SUM('Table 3-12'!J180:J183)</f>
        <v>0.37856956431642169</v>
      </c>
      <c r="J34" s="245">
        <f>SUM('Table 3-12'!K180:K183)</f>
        <v>0.2955438569188118</v>
      </c>
      <c r="K34" s="245">
        <f>SUM('Table 3-12'!L180:L183)</f>
        <v>0.2955438569188118</v>
      </c>
      <c r="L34" s="245">
        <f>SUM('Table 3-12'!M180:M183)</f>
        <v>0.34185092464926181</v>
      </c>
    </row>
    <row r="35" spans="1:12" x14ac:dyDescent="0.35">
      <c r="A35" s="8"/>
      <c r="B35" s="8"/>
      <c r="C35" s="8" t="s">
        <v>470</v>
      </c>
      <c r="D35" s="29" t="s">
        <v>481</v>
      </c>
      <c r="E35" s="138">
        <f>'Table 3-12'!F183</f>
        <v>0.03</v>
      </c>
      <c r="F35" s="71">
        <f>'Table 3-12'!G183</f>
        <v>0.03</v>
      </c>
      <c r="G35" s="71">
        <f>'Table 3-12'!H183</f>
        <v>0.03</v>
      </c>
      <c r="H35" s="71">
        <f>'Table 3-12'!I183</f>
        <v>4.9184549599885941E-2</v>
      </c>
      <c r="I35" s="71">
        <f>'Table 3-12'!J183</f>
        <v>3.0884018167853359E-2</v>
      </c>
      <c r="J35" s="245">
        <f>'Table 3-12'!K183</f>
        <v>8.4678560495376587E-2</v>
      </c>
      <c r="K35" s="245">
        <f>'Table 3-12'!L183</f>
        <v>8.4678560495376587E-2</v>
      </c>
      <c r="L35" s="245">
        <f>'Table 3-12'!M183</f>
        <v>5.3197548854121597E-2</v>
      </c>
    </row>
    <row r="36" spans="1:12" x14ac:dyDescent="0.35">
      <c r="A36" s="8"/>
      <c r="B36" s="8"/>
      <c r="C36" s="8" t="s">
        <v>470</v>
      </c>
      <c r="D36" s="29" t="s">
        <v>157</v>
      </c>
      <c r="E36" s="38">
        <f>'Table 3-12'!F184</f>
        <v>94</v>
      </c>
      <c r="F36" s="45">
        <f>'Table 3-12'!G184</f>
        <v>179</v>
      </c>
      <c r="G36" s="45">
        <f>'Table 3-12'!H184</f>
        <v>168</v>
      </c>
      <c r="H36" s="45">
        <f>'Table 3-12'!I184</f>
        <v>173</v>
      </c>
      <c r="I36" s="45">
        <f>'Table 3-12'!J184</f>
        <v>137</v>
      </c>
      <c r="J36" s="237">
        <f>'Table 3-12'!K184</f>
        <v>153</v>
      </c>
      <c r="K36" s="237">
        <f>'Table 3-12'!L184</f>
        <v>153</v>
      </c>
      <c r="L36" s="237">
        <f>'Table 3-12'!M184</f>
        <v>407</v>
      </c>
    </row>
    <row r="37" spans="1:12" x14ac:dyDescent="0.35">
      <c r="A37" s="8"/>
      <c r="B37" s="8"/>
      <c r="C37" s="8"/>
      <c r="D37" s="29"/>
      <c r="E37" s="17"/>
      <c r="F37" s="17"/>
      <c r="G37" s="17"/>
      <c r="H37" s="17"/>
      <c r="I37" s="17"/>
      <c r="J37" s="17"/>
      <c r="K37" s="28"/>
      <c r="L37" s="28"/>
    </row>
    <row r="38" spans="1:12" x14ac:dyDescent="0.35">
      <c r="A38" s="8"/>
      <c r="B38" s="8"/>
      <c r="C38" s="8" t="s">
        <v>471</v>
      </c>
      <c r="D38" s="29"/>
      <c r="E38" s="8"/>
      <c r="F38" s="8"/>
      <c r="G38" s="8"/>
      <c r="H38" s="8"/>
      <c r="I38" s="8"/>
      <c r="J38" s="8"/>
      <c r="K38" s="9"/>
      <c r="L38" s="9"/>
    </row>
    <row r="39" spans="1:12" x14ac:dyDescent="0.35">
      <c r="A39" s="8"/>
      <c r="B39" s="8"/>
      <c r="C39" s="8" t="s">
        <v>472</v>
      </c>
      <c r="D39" s="29"/>
      <c r="E39" s="8"/>
      <c r="F39" s="8"/>
      <c r="G39" s="8"/>
      <c r="H39" s="8"/>
      <c r="I39" s="8"/>
      <c r="J39" s="8"/>
      <c r="K39" s="9"/>
      <c r="L39" s="9"/>
    </row>
    <row r="40" spans="1:12" x14ac:dyDescent="0.35">
      <c r="A40" s="8"/>
      <c r="B40" s="8"/>
      <c r="C40" s="205"/>
      <c r="D40" s="29"/>
      <c r="E40" s="8"/>
      <c r="F40" s="8"/>
      <c r="G40" s="8"/>
      <c r="H40" s="8"/>
      <c r="I40" s="8"/>
      <c r="J40" s="8"/>
      <c r="K40" s="9"/>
      <c r="L40" s="9"/>
    </row>
    <row r="41" spans="1:12" x14ac:dyDescent="0.35">
      <c r="A41" s="8"/>
      <c r="B41" s="8"/>
      <c r="C41" s="8" t="s">
        <v>158</v>
      </c>
      <c r="D41" s="29"/>
      <c r="E41" s="8"/>
      <c r="F41" s="8"/>
      <c r="G41" s="8"/>
      <c r="H41" s="8"/>
      <c r="I41" s="8"/>
      <c r="J41" s="8"/>
      <c r="K41" s="9"/>
      <c r="L41" s="9"/>
    </row>
    <row r="42" spans="1:12" x14ac:dyDescent="0.35">
      <c r="A42" s="8"/>
      <c r="B42" s="8"/>
      <c r="C42" s="167" t="s">
        <v>159</v>
      </c>
      <c r="D42" s="29"/>
      <c r="E42" s="8"/>
      <c r="F42" s="8"/>
      <c r="G42" s="8"/>
      <c r="H42" s="8"/>
      <c r="I42" s="8"/>
      <c r="J42" s="8"/>
      <c r="K42" s="9"/>
      <c r="L42" s="9"/>
    </row>
    <row r="43" spans="1:12" x14ac:dyDescent="0.35">
      <c r="A43" s="8"/>
      <c r="B43" s="8"/>
      <c r="C43" s="261" t="s">
        <v>454</v>
      </c>
      <c r="D43" s="29"/>
      <c r="E43" s="8"/>
      <c r="F43" s="8"/>
      <c r="G43" s="8"/>
      <c r="H43" s="8"/>
      <c r="I43" s="8"/>
      <c r="J43" s="8"/>
      <c r="K43" s="9"/>
      <c r="L43" s="9"/>
    </row>
    <row r="44" spans="1:12" x14ac:dyDescent="0.35">
      <c r="A44" s="8"/>
      <c r="B44" s="8"/>
      <c r="C44" s="167" t="s">
        <v>473</v>
      </c>
      <c r="D44" s="29"/>
      <c r="E44" s="8"/>
      <c r="F44" s="8"/>
      <c r="G44" s="8"/>
      <c r="H44" s="8"/>
      <c r="I44" s="8"/>
      <c r="J44" s="8"/>
      <c r="K44" s="9"/>
      <c r="L44" s="9"/>
    </row>
    <row r="45" spans="1:12" x14ac:dyDescent="0.35">
      <c r="A45" s="8"/>
      <c r="B45" s="8"/>
      <c r="C45" s="205" t="s">
        <v>474</v>
      </c>
      <c r="D45" s="29"/>
      <c r="E45" s="8"/>
      <c r="F45" s="8"/>
      <c r="G45" s="8"/>
      <c r="H45" s="8"/>
      <c r="I45" s="8"/>
      <c r="J45" s="8"/>
      <c r="K45" s="9"/>
      <c r="L45" s="9"/>
    </row>
    <row r="46" spans="1:12" x14ac:dyDescent="0.35">
      <c r="A46" s="8"/>
      <c r="B46" s="8"/>
      <c r="C46" s="205" t="s">
        <v>475</v>
      </c>
      <c r="D46" s="29"/>
      <c r="E46" s="8"/>
      <c r="F46" s="8"/>
      <c r="G46" s="8"/>
      <c r="H46" s="8"/>
      <c r="I46" s="8"/>
      <c r="J46" s="8"/>
      <c r="K46" s="9"/>
      <c r="L46" s="9"/>
    </row>
    <row r="47" spans="1:12" x14ac:dyDescent="0.35">
      <c r="A47" s="8"/>
      <c r="B47" s="8"/>
      <c r="C47" s="262" t="s">
        <v>476</v>
      </c>
      <c r="D47" s="29"/>
      <c r="E47" s="8"/>
      <c r="F47" s="8"/>
      <c r="G47" s="8"/>
      <c r="H47" s="8"/>
      <c r="I47" s="8"/>
      <c r="J47" s="8"/>
      <c r="K47" s="9"/>
      <c r="L47" s="9"/>
    </row>
    <row r="48" spans="1:12" x14ac:dyDescent="0.35">
      <c r="A48" s="8"/>
      <c r="B48" s="8"/>
      <c r="C48" s="262" t="s">
        <v>477</v>
      </c>
      <c r="D48" s="8"/>
      <c r="E48" s="8"/>
      <c r="F48" s="8"/>
      <c r="G48" s="8"/>
      <c r="H48" s="8"/>
      <c r="I48" s="8"/>
      <c r="J48" s="8"/>
      <c r="K48" s="9"/>
      <c r="L48" s="9"/>
    </row>
    <row r="49" spans="1:12" x14ac:dyDescent="0.35">
      <c r="A49" s="8"/>
      <c r="B49" s="8"/>
      <c r="C49" s="167" t="s">
        <v>482</v>
      </c>
      <c r="D49" s="8"/>
      <c r="E49" s="8"/>
      <c r="F49" s="8"/>
      <c r="G49" s="8"/>
      <c r="H49" s="8"/>
      <c r="I49" s="8"/>
      <c r="J49" s="8"/>
      <c r="K49" s="9"/>
      <c r="L49" s="9"/>
    </row>
    <row r="50" spans="1:12" x14ac:dyDescent="0.35">
      <c r="A50" s="8"/>
      <c r="B50" s="8"/>
      <c r="C50" s="8"/>
      <c r="D50" s="8"/>
      <c r="E50" s="8"/>
      <c r="F50" s="8"/>
      <c r="G50" s="8"/>
      <c r="H50" s="8"/>
      <c r="I50" s="8"/>
      <c r="J50" s="8"/>
      <c r="K50" s="9"/>
      <c r="L50" s="9"/>
    </row>
    <row r="51" spans="1:12" x14ac:dyDescent="0.35">
      <c r="A51" s="8"/>
      <c r="B51" s="8"/>
      <c r="C51" s="8"/>
      <c r="D51" s="8"/>
      <c r="E51" s="8"/>
      <c r="F51" s="8"/>
      <c r="G51" s="8"/>
      <c r="H51" s="8"/>
      <c r="I51" s="8"/>
      <c r="J51" s="8"/>
      <c r="K51" s="9"/>
      <c r="L51" s="9"/>
    </row>
    <row r="52" spans="1:12" x14ac:dyDescent="0.35">
      <c r="A52" s="8"/>
      <c r="B52" s="8"/>
      <c r="C52" s="8"/>
      <c r="D52" s="8"/>
      <c r="E52" s="8"/>
      <c r="F52" s="8"/>
      <c r="G52" s="8"/>
      <c r="H52" s="61"/>
      <c r="I52" s="61"/>
      <c r="J52" s="61"/>
      <c r="K52" s="64"/>
      <c r="L52" s="64"/>
    </row>
    <row r="53" spans="1:12" x14ac:dyDescent="0.35">
      <c r="D53" s="8"/>
      <c r="E53" s="8"/>
      <c r="F53" s="8"/>
      <c r="G53" s="8"/>
      <c r="H53" s="61"/>
      <c r="I53" s="61"/>
      <c r="J53" s="61"/>
      <c r="K53" s="64"/>
      <c r="L53" s="64"/>
    </row>
  </sheetData>
  <mergeCells count="1">
    <mergeCell ref="E4:L4"/>
  </mergeCells>
  <hyperlinks>
    <hyperlink ref="A1" location="Contents!A1" display="Contents" xr:uid="{00000000-0004-0000-24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51"/>
  <dimension ref="A1:W28"/>
  <sheetViews>
    <sheetView showGridLines="0" zoomScaleNormal="100" workbookViewId="0"/>
  </sheetViews>
  <sheetFormatPr defaultColWidth="10.81640625" defaultRowHeight="14.5" x14ac:dyDescent="0.35"/>
  <cols>
    <col min="3" max="3" width="28.1796875" customWidth="1"/>
    <col min="4" max="9" width="12.81640625" customWidth="1"/>
    <col min="10" max="10" width="14.1796875" customWidth="1"/>
    <col min="11" max="24" width="12.81640625" customWidth="1"/>
    <col min="25" max="25" width="4.81640625" customWidth="1"/>
  </cols>
  <sheetData>
    <row r="1" spans="1:23" x14ac:dyDescent="0.35">
      <c r="A1" s="49" t="s">
        <v>146</v>
      </c>
    </row>
    <row r="2" spans="1:23" x14ac:dyDescent="0.35">
      <c r="B2" s="10" t="s">
        <v>483</v>
      </c>
      <c r="M2" s="226"/>
    </row>
    <row r="3" spans="1:23" x14ac:dyDescent="0.35">
      <c r="B3" s="8" t="s">
        <v>148</v>
      </c>
    </row>
    <row r="4" spans="1:23" ht="15" customHeight="1" x14ac:dyDescent="0.35">
      <c r="D4" s="419" t="s">
        <v>484</v>
      </c>
      <c r="E4" s="420"/>
      <c r="F4" s="420"/>
      <c r="G4" s="421"/>
      <c r="H4" s="419" t="s">
        <v>485</v>
      </c>
      <c r="I4" s="420"/>
      <c r="J4" s="420"/>
      <c r="K4" s="421"/>
      <c r="L4" s="419" t="s">
        <v>486</v>
      </c>
      <c r="M4" s="420"/>
      <c r="N4" s="420"/>
      <c r="O4" s="421"/>
      <c r="P4" s="436" t="s">
        <v>487</v>
      </c>
      <c r="Q4" s="437"/>
      <c r="R4" s="437"/>
      <c r="S4" s="438"/>
      <c r="T4" s="436" t="s">
        <v>157</v>
      </c>
      <c r="U4" s="437"/>
      <c r="V4" s="437"/>
      <c r="W4" s="437"/>
    </row>
    <row r="5" spans="1:23" x14ac:dyDescent="0.35">
      <c r="C5" s="62"/>
      <c r="D5" s="67">
        <v>2021</v>
      </c>
      <c r="E5" s="66">
        <v>2022</v>
      </c>
      <c r="F5" s="66">
        <v>2023</v>
      </c>
      <c r="G5" s="66">
        <v>2025</v>
      </c>
      <c r="H5" s="67">
        <v>2021</v>
      </c>
      <c r="I5" s="66">
        <v>2022</v>
      </c>
      <c r="J5" s="66">
        <v>2023</v>
      </c>
      <c r="K5" s="66">
        <v>2025</v>
      </c>
      <c r="L5" s="67">
        <v>2021</v>
      </c>
      <c r="M5" s="66">
        <v>2022</v>
      </c>
      <c r="N5" s="66">
        <v>2023</v>
      </c>
      <c r="O5" s="66">
        <v>2025</v>
      </c>
      <c r="P5" s="323">
        <v>2021</v>
      </c>
      <c r="Q5" s="224">
        <v>2022</v>
      </c>
      <c r="R5" s="224">
        <v>2023</v>
      </c>
      <c r="S5" s="224">
        <v>2025</v>
      </c>
      <c r="T5" s="323">
        <v>2021</v>
      </c>
      <c r="U5" s="224">
        <v>2022</v>
      </c>
      <c r="V5" s="224">
        <v>2023</v>
      </c>
      <c r="W5" s="287">
        <v>2025</v>
      </c>
    </row>
    <row r="6" spans="1:23" ht="14.5" customHeight="1" x14ac:dyDescent="0.35">
      <c r="C6" s="8" t="s">
        <v>201</v>
      </c>
      <c r="D6" s="124">
        <v>0.2</v>
      </c>
      <c r="E6" s="64">
        <v>0.21504326164722443</v>
      </c>
      <c r="F6" s="64">
        <v>0.226279631257057</v>
      </c>
      <c r="G6" s="64">
        <v>0.22429600863277799</v>
      </c>
      <c r="H6" s="124">
        <v>0.26</v>
      </c>
      <c r="I6" s="64">
        <v>0.24259023368358612</v>
      </c>
      <c r="J6" s="64">
        <v>0.2459964603185654</v>
      </c>
      <c r="K6" s="64">
        <v>0.245740757957358</v>
      </c>
      <c r="L6" s="124">
        <v>0.25</v>
      </c>
      <c r="M6" s="64">
        <v>0.24606239795684814</v>
      </c>
      <c r="N6" s="64">
        <v>0.21555113792419431</v>
      </c>
      <c r="O6" s="64">
        <v>0.186754183172232</v>
      </c>
      <c r="P6" s="124">
        <v>0.56999999999999995</v>
      </c>
      <c r="Q6" s="64">
        <v>0.59492862224578857</v>
      </c>
      <c r="R6" s="64">
        <v>0.57187515497207642</v>
      </c>
      <c r="S6" s="64">
        <v>0.49021126517637198</v>
      </c>
      <c r="T6" s="277">
        <v>917</v>
      </c>
      <c r="U6" s="51">
        <v>1007</v>
      </c>
      <c r="V6" s="51">
        <v>966</v>
      </c>
      <c r="W6" s="276">
        <v>768</v>
      </c>
    </row>
    <row r="7" spans="1:23" ht="14.5" customHeight="1" x14ac:dyDescent="0.35">
      <c r="C7" s="8" t="s">
        <v>205</v>
      </c>
      <c r="D7" s="124">
        <v>0.17</v>
      </c>
      <c r="E7" s="64">
        <v>0.19854854047298431</v>
      </c>
      <c r="F7" s="64">
        <v>0.1556039750576019</v>
      </c>
      <c r="G7" s="64">
        <v>0.217613451376478</v>
      </c>
      <c r="H7" s="124">
        <v>0.32</v>
      </c>
      <c r="I7" s="64">
        <v>0.26003369688987732</v>
      </c>
      <c r="J7" s="64">
        <v>0.25277256965637213</v>
      </c>
      <c r="K7" s="64">
        <v>0.26907886759629801</v>
      </c>
      <c r="L7" s="124">
        <v>0.26</v>
      </c>
      <c r="M7" s="64">
        <v>0.28585675358772278</v>
      </c>
      <c r="N7" s="64">
        <v>0.25865167379379272</v>
      </c>
      <c r="O7" s="64">
        <v>0.22579730264981901</v>
      </c>
      <c r="P7" s="124">
        <v>0.56000000000000005</v>
      </c>
      <c r="Q7" s="64">
        <v>0.52479636669158936</v>
      </c>
      <c r="R7" s="64">
        <v>0.5593421459197998</v>
      </c>
      <c r="S7" s="64">
        <v>0.49452398242465601</v>
      </c>
      <c r="T7" s="277">
        <v>427</v>
      </c>
      <c r="U7" s="51">
        <v>441</v>
      </c>
      <c r="V7" s="51">
        <v>364</v>
      </c>
      <c r="W7" s="51">
        <v>327</v>
      </c>
    </row>
    <row r="8" spans="1:23" ht="14.5" customHeight="1" x14ac:dyDescent="0.35">
      <c r="C8" s="8" t="s">
        <v>154</v>
      </c>
      <c r="D8" s="124">
        <v>0.19</v>
      </c>
      <c r="E8" s="64">
        <v>0.20822577178478241</v>
      </c>
      <c r="F8" s="64">
        <v>0.20484273135662079</v>
      </c>
      <c r="G8" s="64">
        <v>0.22323938474465299</v>
      </c>
      <c r="H8" s="124">
        <v>0.27</v>
      </c>
      <c r="I8" s="64">
        <v>0.25127577781677246</v>
      </c>
      <c r="J8" s="64">
        <v>0.2450517863035202</v>
      </c>
      <c r="K8" s="64">
        <v>0.25746542017087498</v>
      </c>
      <c r="L8" s="124">
        <v>0.25</v>
      </c>
      <c r="M8" s="64">
        <v>0.25791025161743164</v>
      </c>
      <c r="N8" s="64">
        <v>0.2226525545120239</v>
      </c>
      <c r="O8" s="64">
        <v>0.19485763245648699</v>
      </c>
      <c r="P8" s="124">
        <v>0.56999999999999995</v>
      </c>
      <c r="Q8" s="64">
        <v>0.5735936164855957</v>
      </c>
      <c r="R8" s="64">
        <v>0.57124227285385132</v>
      </c>
      <c r="S8" s="64">
        <v>0.49165931085009801</v>
      </c>
      <c r="T8" s="277">
        <v>1387</v>
      </c>
      <c r="U8" s="51">
        <v>1521</v>
      </c>
      <c r="V8" s="51">
        <v>1400</v>
      </c>
      <c r="W8" s="51">
        <v>1162</v>
      </c>
    </row>
    <row r="9" spans="1:23" x14ac:dyDescent="0.35">
      <c r="D9" s="28"/>
      <c r="E9" s="28"/>
      <c r="F9" s="28"/>
      <c r="G9" s="28"/>
      <c r="H9" s="28"/>
      <c r="I9" s="28"/>
      <c r="J9" s="28"/>
      <c r="K9" s="28"/>
      <c r="L9" s="28"/>
      <c r="M9" s="28"/>
      <c r="N9" s="28"/>
      <c r="O9" s="28"/>
      <c r="P9" s="28"/>
      <c r="Q9" s="28"/>
      <c r="R9" s="28"/>
      <c r="S9" s="28"/>
      <c r="T9" s="28"/>
      <c r="U9" s="28"/>
    </row>
    <row r="11" spans="1:23" ht="12.75" customHeight="1" x14ac:dyDescent="0.35">
      <c r="D11" s="440" t="s">
        <v>284</v>
      </c>
      <c r="E11" s="439"/>
      <c r="F11" s="439"/>
      <c r="G11" s="439"/>
      <c r="H11" s="440" t="s">
        <v>488</v>
      </c>
      <c r="I11" s="439"/>
      <c r="J11" s="439"/>
      <c r="K11" s="439"/>
      <c r="L11" s="439"/>
      <c r="M11" s="439"/>
      <c r="N11" s="439"/>
      <c r="O11" s="439"/>
    </row>
    <row r="12" spans="1:23" ht="38.15" customHeight="1" x14ac:dyDescent="0.35">
      <c r="D12" s="323" t="s">
        <v>484</v>
      </c>
      <c r="E12" s="224" t="s">
        <v>485</v>
      </c>
      <c r="F12" s="224" t="s">
        <v>486</v>
      </c>
      <c r="G12" s="224" t="s">
        <v>487</v>
      </c>
      <c r="H12" s="323" t="s">
        <v>484</v>
      </c>
      <c r="I12" s="224" t="s">
        <v>485</v>
      </c>
      <c r="J12" s="224" t="s">
        <v>486</v>
      </c>
      <c r="K12" s="224" t="s">
        <v>487</v>
      </c>
      <c r="L12" s="287"/>
      <c r="M12" s="287"/>
      <c r="N12" s="287"/>
      <c r="O12" s="287"/>
    </row>
    <row r="13" spans="1:23" x14ac:dyDescent="0.35">
      <c r="C13" s="8" t="s">
        <v>201</v>
      </c>
      <c r="D13" s="109">
        <v>0.57699999999999996</v>
      </c>
      <c r="E13" s="111">
        <v>0.84399999999999997</v>
      </c>
      <c r="F13" s="111">
        <v>7.8E-2</v>
      </c>
      <c r="G13" s="111">
        <v>0.26600000000000001</v>
      </c>
      <c r="H13" s="109">
        <v>0.94099999999999995</v>
      </c>
      <c r="I13" s="111">
        <v>0.94499999999999995</v>
      </c>
      <c r="J13" s="111">
        <v>0.124</v>
      </c>
      <c r="K13" s="111">
        <v>1E-3</v>
      </c>
      <c r="L13" s="111"/>
      <c r="M13" s="111"/>
      <c r="N13" s="111"/>
      <c r="O13" s="111"/>
    </row>
    <row r="14" spans="1:23" x14ac:dyDescent="0.35">
      <c r="C14" s="8" t="s">
        <v>205</v>
      </c>
      <c r="D14" s="109">
        <v>8.5000000000000006E-2</v>
      </c>
      <c r="E14" s="111">
        <v>0.79700000000000004</v>
      </c>
      <c r="F14" s="111">
        <v>0.35099999999999998</v>
      </c>
      <c r="G14" s="111">
        <v>0.30099999999999999</v>
      </c>
      <c r="H14" s="109">
        <v>2.3E-2</v>
      </c>
      <c r="I14" s="111">
        <v>0.59599999999999997</v>
      </c>
      <c r="J14" s="111">
        <v>0.27200000000000002</v>
      </c>
      <c r="K14" s="111">
        <v>6.7000000000000004E-2</v>
      </c>
      <c r="L14" s="111"/>
      <c r="M14" s="111"/>
      <c r="N14" s="111"/>
      <c r="O14" s="111"/>
    </row>
    <row r="15" spans="1:23" x14ac:dyDescent="0.35">
      <c r="C15" s="8" t="s">
        <v>154</v>
      </c>
      <c r="D15" s="109">
        <v>0.82800000000000007</v>
      </c>
      <c r="E15" s="111">
        <v>0.66500000000000004</v>
      </c>
      <c r="F15" s="111">
        <v>1.4999999999999999E-2</v>
      </c>
      <c r="G15" s="111">
        <v>0.89200000000000002</v>
      </c>
      <c r="H15" s="109">
        <v>0.156</v>
      </c>
      <c r="I15" s="111">
        <v>0.38200000000000001</v>
      </c>
      <c r="J15" s="111">
        <v>7.0000000000000007E-2</v>
      </c>
      <c r="K15" s="111">
        <v>0</v>
      </c>
      <c r="L15" s="111"/>
      <c r="M15" s="111"/>
      <c r="N15" s="111"/>
      <c r="O15" s="111"/>
    </row>
    <row r="19" spans="3:16" x14ac:dyDescent="0.35">
      <c r="C19" s="8" t="s">
        <v>489</v>
      </c>
    </row>
    <row r="20" spans="3:16" x14ac:dyDescent="0.35">
      <c r="C20" s="9" t="s">
        <v>490</v>
      </c>
    </row>
    <row r="21" spans="3:16" x14ac:dyDescent="0.35">
      <c r="C21" s="8"/>
    </row>
    <row r="22" spans="3:16" x14ac:dyDescent="0.35">
      <c r="C22" s="8" t="s">
        <v>158</v>
      </c>
    </row>
    <row r="23" spans="3:16" x14ac:dyDescent="0.35">
      <c r="C23" s="167" t="s">
        <v>159</v>
      </c>
    </row>
    <row r="24" spans="3:16" x14ac:dyDescent="0.35">
      <c r="C24" s="167" t="s">
        <v>491</v>
      </c>
    </row>
    <row r="25" spans="3:16" x14ac:dyDescent="0.35">
      <c r="C25" s="8" t="s">
        <v>492</v>
      </c>
    </row>
    <row r="26" spans="3:16" x14ac:dyDescent="0.35">
      <c r="C26" s="205"/>
    </row>
    <row r="27" spans="3:16" x14ac:dyDescent="0.35">
      <c r="E27" s="226"/>
      <c r="F27" s="226"/>
      <c r="G27" s="226"/>
      <c r="H27" s="226"/>
      <c r="I27" s="226"/>
      <c r="J27" s="226"/>
      <c r="K27" s="226"/>
      <c r="L27" s="226"/>
      <c r="M27" s="226"/>
      <c r="N27" s="226"/>
      <c r="O27" s="226"/>
      <c r="P27" s="226"/>
    </row>
    <row r="28" spans="3:16" ht="14.5" customHeight="1" x14ac:dyDescent="0.35"/>
  </sheetData>
  <mergeCells count="8">
    <mergeCell ref="P4:S4"/>
    <mergeCell ref="T4:W4"/>
    <mergeCell ref="L11:O11"/>
    <mergeCell ref="H11:K11"/>
    <mergeCell ref="D11:G11"/>
    <mergeCell ref="H4:K4"/>
    <mergeCell ref="L4:O4"/>
    <mergeCell ref="D4:G4"/>
  </mergeCells>
  <conditionalFormatting sqref="D13:O15">
    <cfRule type="cellIs" dxfId="26" priority="1" operator="between">
      <formula>0</formula>
      <formula>0.05</formula>
    </cfRule>
  </conditionalFormatting>
  <hyperlinks>
    <hyperlink ref="A1" location="Contents!A1" display="Contents" xr:uid="{00000000-0004-0000-2500-000000000000}"/>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2"/>
  <dimension ref="A1:G14"/>
  <sheetViews>
    <sheetView showGridLines="0" workbookViewId="0"/>
  </sheetViews>
  <sheetFormatPr defaultColWidth="10.81640625" defaultRowHeight="14.5" x14ac:dyDescent="0.35"/>
  <cols>
    <col min="3" max="3" width="32.453125" customWidth="1"/>
    <col min="4" max="5" width="12.81640625" customWidth="1"/>
    <col min="6" max="6" width="16.1796875" customWidth="1"/>
    <col min="7" max="7" width="11" customWidth="1"/>
  </cols>
  <sheetData>
    <row r="1" spans="1:7" x14ac:dyDescent="0.35">
      <c r="A1" s="49" t="s">
        <v>146</v>
      </c>
    </row>
    <row r="2" spans="1:7" x14ac:dyDescent="0.35">
      <c r="B2" s="10" t="s">
        <v>493</v>
      </c>
    </row>
    <row r="3" spans="1:7" x14ac:dyDescent="0.35">
      <c r="B3" s="8" t="s">
        <v>148</v>
      </c>
    </row>
    <row r="4" spans="1:7" x14ac:dyDescent="0.35">
      <c r="C4" s="62"/>
      <c r="D4" s="323" t="s">
        <v>494</v>
      </c>
      <c r="E4" s="224" t="s">
        <v>495</v>
      </c>
      <c r="F4" s="323" t="s">
        <v>157</v>
      </c>
    </row>
    <row r="5" spans="1:7" ht="14.5" customHeight="1" x14ac:dyDescent="0.35">
      <c r="C5" s="8" t="s">
        <v>151</v>
      </c>
      <c r="D5" s="124">
        <v>0.97840572211476295</v>
      </c>
      <c r="E5" s="65">
        <v>2.1288108770588E-2</v>
      </c>
      <c r="F5" s="277">
        <v>727</v>
      </c>
      <c r="G5" s="24"/>
    </row>
    <row r="6" spans="1:7" ht="14.5" customHeight="1" x14ac:dyDescent="0.35">
      <c r="C6" s="8" t="s">
        <v>154</v>
      </c>
      <c r="D6" s="124">
        <v>0.98145315245021603</v>
      </c>
      <c r="E6" s="64">
        <v>1.7938759116882599E-2</v>
      </c>
      <c r="F6" s="277">
        <v>1852</v>
      </c>
      <c r="G6" s="24"/>
    </row>
    <row r="7" spans="1:7" ht="14.5" customHeight="1" x14ac:dyDescent="0.35">
      <c r="C7" s="8" t="s">
        <v>233</v>
      </c>
      <c r="D7" s="124">
        <v>0.97171895912325901</v>
      </c>
      <c r="E7" s="65">
        <v>2.82810408767411E-2</v>
      </c>
      <c r="F7" s="277">
        <v>3676</v>
      </c>
      <c r="G7" s="24"/>
    </row>
    <row r="9" spans="1:7" x14ac:dyDescent="0.35">
      <c r="C9" s="8" t="s">
        <v>496</v>
      </c>
    </row>
    <row r="10" spans="1:7" x14ac:dyDescent="0.35">
      <c r="C10" s="8" t="s">
        <v>497</v>
      </c>
    </row>
    <row r="12" spans="1:7" x14ac:dyDescent="0.35">
      <c r="C12" s="9" t="s">
        <v>158</v>
      </c>
    </row>
    <row r="13" spans="1:7" x14ac:dyDescent="0.35">
      <c r="C13" s="167" t="s">
        <v>159</v>
      </c>
    </row>
    <row r="14" spans="1:7" ht="14.5" customHeight="1" x14ac:dyDescent="0.35">
      <c r="C14" s="8" t="s">
        <v>498</v>
      </c>
    </row>
  </sheetData>
  <hyperlinks>
    <hyperlink ref="A1" location="Contents!A1" display="Contents" xr:uid="{00000000-0004-0000-2600-000000000000}"/>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dimension ref="A1:K27"/>
  <sheetViews>
    <sheetView showGridLines="0" zoomScale="98" zoomScaleNormal="98" workbookViewId="0"/>
  </sheetViews>
  <sheetFormatPr defaultColWidth="10.81640625" defaultRowHeight="14.5" x14ac:dyDescent="0.35"/>
  <cols>
    <col min="3" max="3" width="21.453125" customWidth="1"/>
    <col min="4" max="4" width="32.453125" customWidth="1"/>
    <col min="5" max="9" width="12.81640625" customWidth="1"/>
    <col min="10" max="10" width="17.1796875" customWidth="1"/>
  </cols>
  <sheetData>
    <row r="1" spans="1:11" x14ac:dyDescent="0.35">
      <c r="A1" s="49" t="s">
        <v>146</v>
      </c>
    </row>
    <row r="2" spans="1:11" x14ac:dyDescent="0.35">
      <c r="B2" s="10" t="s">
        <v>499</v>
      </c>
    </row>
    <row r="3" spans="1:11" x14ac:dyDescent="0.35">
      <c r="B3" s="8" t="s">
        <v>148</v>
      </c>
    </row>
    <row r="5" spans="1:11" ht="24" customHeight="1" x14ac:dyDescent="0.35">
      <c r="C5" s="62"/>
      <c r="D5" s="62"/>
      <c r="E5" s="324" t="s">
        <v>500</v>
      </c>
      <c r="F5" s="325" t="s">
        <v>501</v>
      </c>
      <c r="G5" s="224" t="s">
        <v>502</v>
      </c>
      <c r="H5" s="325" t="s">
        <v>503</v>
      </c>
      <c r="I5" s="325" t="s">
        <v>504</v>
      </c>
      <c r="J5" s="323" t="s">
        <v>157</v>
      </c>
      <c r="K5" s="8"/>
    </row>
    <row r="6" spans="1:11" ht="14.5" customHeight="1" x14ac:dyDescent="0.35">
      <c r="C6" s="8" t="s">
        <v>91</v>
      </c>
      <c r="D6" s="8" t="s">
        <v>151</v>
      </c>
      <c r="E6" s="124">
        <v>0.86233175312559796</v>
      </c>
      <c r="F6" s="64">
        <v>3.04130454967079E-2</v>
      </c>
      <c r="G6" s="65">
        <v>7.4582980252771103E-2</v>
      </c>
      <c r="H6" s="65">
        <v>2.10414502053025E-2</v>
      </c>
      <c r="I6" s="64">
        <v>1.2175529501884901E-2</v>
      </c>
      <c r="J6" s="277">
        <v>711</v>
      </c>
      <c r="K6" s="24"/>
    </row>
    <row r="7" spans="1:11" ht="14.5" customHeight="1" x14ac:dyDescent="0.35">
      <c r="C7" s="8" t="s">
        <v>445</v>
      </c>
      <c r="D7" s="8" t="s">
        <v>201</v>
      </c>
      <c r="E7" s="124">
        <v>0.802979901758755</v>
      </c>
      <c r="F7" s="64">
        <v>4.5888950684338403E-2</v>
      </c>
      <c r="G7" s="64">
        <v>9.1970855123303594E-2</v>
      </c>
      <c r="H7" s="64">
        <v>4.0642497178300201E-2</v>
      </c>
      <c r="I7" s="64">
        <v>2.04510602377974E-2</v>
      </c>
      <c r="J7" s="277">
        <v>1134</v>
      </c>
    </row>
    <row r="8" spans="1:11" ht="14.5" customHeight="1" x14ac:dyDescent="0.35">
      <c r="C8" s="8" t="s">
        <v>445</v>
      </c>
      <c r="D8" s="8" t="s">
        <v>205</v>
      </c>
      <c r="E8" s="124">
        <v>0.90294550154412101</v>
      </c>
      <c r="F8" s="64">
        <v>2.5501561784612398E-2</v>
      </c>
      <c r="G8" s="65">
        <v>4.24467801856942E-2</v>
      </c>
      <c r="H8" s="65">
        <v>2.2345257384698398E-2</v>
      </c>
      <c r="I8" s="64">
        <v>7.4638375397033099E-3</v>
      </c>
      <c r="J8" s="277">
        <v>591</v>
      </c>
    </row>
    <row r="9" spans="1:11" ht="14.5" customHeight="1" x14ac:dyDescent="0.35">
      <c r="C9" s="8" t="s">
        <v>445</v>
      </c>
      <c r="D9" s="8" t="s">
        <v>154</v>
      </c>
      <c r="E9" s="124">
        <v>0.83606939659972102</v>
      </c>
      <c r="F9" s="64">
        <v>3.8446940314059201E-2</v>
      </c>
      <c r="G9" s="64">
        <v>7.5904218882849303E-2</v>
      </c>
      <c r="H9" s="64">
        <v>3.4286792595025997E-2</v>
      </c>
      <c r="I9" s="64">
        <v>1.6755994045103001E-2</v>
      </c>
      <c r="J9" s="277">
        <v>1821</v>
      </c>
    </row>
    <row r="10" spans="1:11" ht="14.5" customHeight="1" x14ac:dyDescent="0.35">
      <c r="C10" s="8" t="s">
        <v>155</v>
      </c>
      <c r="D10" s="8" t="s">
        <v>233</v>
      </c>
      <c r="E10" s="124">
        <v>0.86639732963649396</v>
      </c>
      <c r="F10" s="64">
        <v>1.8120704475797E-2</v>
      </c>
      <c r="G10" s="64">
        <v>4.6367539937723898E-2</v>
      </c>
      <c r="H10" s="64">
        <v>5.6183130207994599E-2</v>
      </c>
      <c r="I10" s="64">
        <v>1.29312957419904E-2</v>
      </c>
      <c r="J10" s="277">
        <v>3680</v>
      </c>
    </row>
    <row r="11" spans="1:11" x14ac:dyDescent="0.35">
      <c r="E11" s="89"/>
      <c r="F11" s="89"/>
      <c r="G11" s="89"/>
      <c r="H11" s="89"/>
      <c r="I11" s="89"/>
      <c r="J11" s="89"/>
    </row>
    <row r="12" spans="1:11" x14ac:dyDescent="0.35">
      <c r="E12" s="89"/>
      <c r="F12" s="89"/>
      <c r="G12" s="89"/>
      <c r="H12" s="89"/>
      <c r="I12" s="89"/>
      <c r="J12" s="89"/>
    </row>
    <row r="13" spans="1:11" x14ac:dyDescent="0.35">
      <c r="C13" s="8" t="s">
        <v>505</v>
      </c>
    </row>
    <row r="14" spans="1:11" x14ac:dyDescent="0.35">
      <c r="C14" s="8" t="s">
        <v>497</v>
      </c>
    </row>
    <row r="15" spans="1:11" x14ac:dyDescent="0.35">
      <c r="C15" s="8"/>
    </row>
    <row r="16" spans="1:11" x14ac:dyDescent="0.35">
      <c r="C16" s="9" t="s">
        <v>158</v>
      </c>
    </row>
    <row r="17" spans="3:4" x14ac:dyDescent="0.35">
      <c r="C17" s="167" t="s">
        <v>159</v>
      </c>
    </row>
    <row r="18" spans="3:4" ht="14.5" customHeight="1" x14ac:dyDescent="0.35">
      <c r="C18" s="8" t="s">
        <v>506</v>
      </c>
    </row>
    <row r="27" spans="3:4" x14ac:dyDescent="0.35">
      <c r="D27" s="259"/>
    </row>
  </sheetData>
  <hyperlinks>
    <hyperlink ref="A1" location="Contents!A1" display="Contents" xr:uid="{00000000-0004-0000-27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5"/>
  <dimension ref="A1:I62"/>
  <sheetViews>
    <sheetView showGridLines="0" topLeftCell="A45" workbookViewId="0"/>
  </sheetViews>
  <sheetFormatPr defaultColWidth="10.81640625" defaultRowHeight="14.5" x14ac:dyDescent="0.35"/>
  <cols>
    <col min="3" max="3" width="32.453125" customWidth="1"/>
    <col min="4" max="4" width="13.81640625" customWidth="1"/>
    <col min="5" max="9" width="12.81640625" customWidth="1"/>
  </cols>
  <sheetData>
    <row r="1" spans="1:9" x14ac:dyDescent="0.35">
      <c r="A1" s="49" t="s">
        <v>146</v>
      </c>
    </row>
    <row r="2" spans="1:9" x14ac:dyDescent="0.35">
      <c r="B2" s="10" t="s">
        <v>507</v>
      </c>
    </row>
    <row r="5" spans="1:9" ht="26.15" customHeight="1" x14ac:dyDescent="0.35">
      <c r="C5" s="62"/>
      <c r="D5" s="79" t="s">
        <v>189</v>
      </c>
      <c r="E5" s="326" t="s">
        <v>508</v>
      </c>
      <c r="F5" s="327" t="s">
        <v>509</v>
      </c>
      <c r="G5" s="327" t="s">
        <v>510</v>
      </c>
      <c r="H5" s="328" t="s">
        <v>511</v>
      </c>
      <c r="I5" s="224" t="s">
        <v>157</v>
      </c>
    </row>
    <row r="6" spans="1:9" ht="14.5" customHeight="1" x14ac:dyDescent="0.35">
      <c r="C6" s="8" t="s">
        <v>192</v>
      </c>
      <c r="D6" s="37">
        <v>2021</v>
      </c>
      <c r="E6" s="122">
        <v>8.0000000000000071E-2</v>
      </c>
      <c r="F6" s="64">
        <v>0.38</v>
      </c>
      <c r="G6" s="64">
        <v>0.31</v>
      </c>
      <c r="H6" s="64">
        <v>0.23</v>
      </c>
      <c r="I6" s="275">
        <v>3176</v>
      </c>
    </row>
    <row r="7" spans="1:9" ht="14.5" customHeight="1" x14ac:dyDescent="0.35">
      <c r="C7" s="8" t="s">
        <v>192</v>
      </c>
      <c r="D7" s="37">
        <v>2022</v>
      </c>
      <c r="E7" s="124">
        <v>6.083233654499054E-2</v>
      </c>
      <c r="F7" s="64">
        <v>0.42372021079063416</v>
      </c>
      <c r="G7" s="64">
        <v>0.28885924816131592</v>
      </c>
      <c r="H7" s="64">
        <v>0.22658820450305939</v>
      </c>
      <c r="I7" s="277">
        <v>3911</v>
      </c>
    </row>
    <row r="8" spans="1:9" ht="14.5" customHeight="1" x14ac:dyDescent="0.35">
      <c r="C8" s="8" t="s">
        <v>192</v>
      </c>
      <c r="D8" s="37">
        <v>2024</v>
      </c>
      <c r="E8" s="124">
        <v>6.1782807111740112E-2</v>
      </c>
      <c r="F8" s="64">
        <v>0.41934570670127869</v>
      </c>
      <c r="G8" s="64">
        <v>0.31398490071296692</v>
      </c>
      <c r="H8" s="64">
        <v>0.20488658547401431</v>
      </c>
      <c r="I8" s="277">
        <v>2135</v>
      </c>
    </row>
    <row r="9" spans="1:9" ht="14.5" customHeight="1" x14ac:dyDescent="0.35">
      <c r="C9" s="8" t="s">
        <v>192</v>
      </c>
      <c r="D9" s="37">
        <v>2025</v>
      </c>
      <c r="E9" s="124">
        <v>5.4648495330749898E-2</v>
      </c>
      <c r="F9" s="64">
        <v>0.42738852206703598</v>
      </c>
      <c r="G9" s="64">
        <v>0.296453116386515</v>
      </c>
      <c r="H9" s="64">
        <v>0.22150986621569799</v>
      </c>
      <c r="I9" s="277">
        <v>2056</v>
      </c>
    </row>
    <row r="10" spans="1:9" ht="14.5" customHeight="1" x14ac:dyDescent="0.35">
      <c r="D10" s="37"/>
      <c r="E10" s="124"/>
      <c r="F10" s="64"/>
      <c r="G10" s="64"/>
      <c r="H10" s="64"/>
      <c r="I10" s="277"/>
    </row>
    <row r="11" spans="1:9" ht="14.5" customHeight="1" x14ac:dyDescent="0.35">
      <c r="C11" s="8" t="s">
        <v>232</v>
      </c>
      <c r="D11" s="37">
        <v>2021</v>
      </c>
      <c r="E11" s="124">
        <v>7.999999999999996E-2</v>
      </c>
      <c r="F11" s="64">
        <v>0.36</v>
      </c>
      <c r="G11" s="64">
        <v>0.28000000000000003</v>
      </c>
      <c r="H11" s="64">
        <v>0.28000000000000003</v>
      </c>
      <c r="I11" s="277">
        <v>442</v>
      </c>
    </row>
    <row r="12" spans="1:9" ht="14.5" customHeight="1" x14ac:dyDescent="0.35">
      <c r="C12" s="8" t="s">
        <v>232</v>
      </c>
      <c r="D12" s="37">
        <v>2022</v>
      </c>
      <c r="E12" s="124">
        <v>0.12257011234760284</v>
      </c>
      <c r="F12" s="64">
        <v>0.41199177503585815</v>
      </c>
      <c r="G12" s="64">
        <v>0.22150447964668274</v>
      </c>
      <c r="H12" s="64">
        <v>0.24393363296985626</v>
      </c>
      <c r="I12" s="277">
        <v>226</v>
      </c>
    </row>
    <row r="13" spans="1:9" ht="14.5" customHeight="1" x14ac:dyDescent="0.35">
      <c r="C13" s="8" t="s">
        <v>232</v>
      </c>
      <c r="D13" s="37">
        <v>2024</v>
      </c>
      <c r="E13" s="124">
        <v>8.7484177201986313E-3</v>
      </c>
      <c r="F13" s="64">
        <v>0.46193963289260859</v>
      </c>
      <c r="G13" s="64">
        <v>0.33984613418579102</v>
      </c>
      <c r="H13" s="64">
        <v>0.18946582078933721</v>
      </c>
      <c r="I13" s="277">
        <v>116</v>
      </c>
    </row>
    <row r="14" spans="1:9" ht="14.5" customHeight="1" x14ac:dyDescent="0.35">
      <c r="C14" s="8" t="s">
        <v>232</v>
      </c>
      <c r="D14" s="37">
        <v>2025</v>
      </c>
      <c r="E14" s="300">
        <v>6.9580005000876993E-2</v>
      </c>
      <c r="F14" s="64">
        <v>0.37453195309015802</v>
      </c>
      <c r="G14" s="64">
        <v>0.32230145950480599</v>
      </c>
      <c r="H14" s="64">
        <v>0.233586582404159</v>
      </c>
      <c r="I14" s="277">
        <v>158</v>
      </c>
    </row>
    <row r="15" spans="1:9" ht="14.5" customHeight="1" x14ac:dyDescent="0.35">
      <c r="D15" s="37"/>
      <c r="E15" s="124"/>
      <c r="F15" s="64"/>
      <c r="G15" s="64"/>
      <c r="H15" s="64"/>
      <c r="I15" s="277"/>
    </row>
    <row r="16" spans="1:9" ht="14.5" customHeight="1" x14ac:dyDescent="0.35">
      <c r="C16" s="8" t="s">
        <v>151</v>
      </c>
      <c r="D16" s="37">
        <v>2021</v>
      </c>
      <c r="E16" s="124">
        <v>7.0000000000000062E-2</v>
      </c>
      <c r="F16" s="64">
        <v>0.38</v>
      </c>
      <c r="G16" s="64">
        <v>0.31</v>
      </c>
      <c r="H16" s="64">
        <v>0.24</v>
      </c>
      <c r="I16" s="277">
        <v>3618</v>
      </c>
    </row>
    <row r="17" spans="3:9" ht="14.5" customHeight="1" x14ac:dyDescent="0.35">
      <c r="C17" s="8" t="s">
        <v>151</v>
      </c>
      <c r="D17" s="37">
        <v>2022</v>
      </c>
      <c r="E17" s="124">
        <v>6.7556619644165039E-2</v>
      </c>
      <c r="F17" s="64">
        <v>0.42244279384613037</v>
      </c>
      <c r="G17" s="64">
        <v>0.28152316808700562</v>
      </c>
      <c r="H17" s="64">
        <v>0.22847741842269897</v>
      </c>
      <c r="I17" s="277">
        <v>4137</v>
      </c>
    </row>
    <row r="18" spans="3:9" ht="14.5" customHeight="1" x14ac:dyDescent="0.35">
      <c r="C18" s="8" t="s">
        <v>151</v>
      </c>
      <c r="D18" s="37">
        <v>2024</v>
      </c>
      <c r="E18" s="124">
        <v>5.6794669479131699E-2</v>
      </c>
      <c r="F18" s="64">
        <v>0.42335188388824457</v>
      </c>
      <c r="G18" s="64">
        <v>0.31641727685928339</v>
      </c>
      <c r="H18" s="64">
        <v>0.20343619585037229</v>
      </c>
      <c r="I18" s="277">
        <v>2251</v>
      </c>
    </row>
    <row r="19" spans="3:9" ht="14.5" customHeight="1" x14ac:dyDescent="0.35">
      <c r="C19" s="8" t="s">
        <v>151</v>
      </c>
      <c r="D19" s="37">
        <v>2025</v>
      </c>
      <c r="E19" s="124">
        <v>5.6516149288095299E-2</v>
      </c>
      <c r="F19" s="64">
        <v>0.420777149044329</v>
      </c>
      <c r="G19" s="64">
        <v>0.29968626302622098</v>
      </c>
      <c r="H19" s="64">
        <v>0.22302043864135501</v>
      </c>
      <c r="I19" s="277">
        <v>2214</v>
      </c>
    </row>
    <row r="20" spans="3:9" ht="14.5" customHeight="1" x14ac:dyDescent="0.35">
      <c r="D20" s="37"/>
      <c r="E20" s="124"/>
      <c r="F20" s="64"/>
      <c r="G20" s="64"/>
      <c r="H20" s="64"/>
      <c r="I20" s="277"/>
    </row>
    <row r="21" spans="3:9" ht="14.5" customHeight="1" x14ac:dyDescent="0.35">
      <c r="C21" s="8" t="s">
        <v>201</v>
      </c>
      <c r="D21" s="37">
        <v>2021</v>
      </c>
      <c r="E21" s="124">
        <v>0.26</v>
      </c>
      <c r="F21" s="64">
        <v>0.48</v>
      </c>
      <c r="G21" s="64">
        <v>0.14000000000000001</v>
      </c>
      <c r="H21" s="64">
        <v>0.12</v>
      </c>
      <c r="I21" s="277">
        <v>6441</v>
      </c>
    </row>
    <row r="22" spans="3:9" ht="14.5" customHeight="1" x14ac:dyDescent="0.35">
      <c r="C22" s="8" t="s">
        <v>201</v>
      </c>
      <c r="D22" s="37">
        <v>2022</v>
      </c>
      <c r="E22" s="124">
        <v>0.23264129459857941</v>
      </c>
      <c r="F22" s="64">
        <v>0.48258280754089355</v>
      </c>
      <c r="G22" s="64">
        <v>0.15717338025569916</v>
      </c>
      <c r="H22" s="64">
        <v>0.12760251760482788</v>
      </c>
      <c r="I22" s="277">
        <v>6352</v>
      </c>
    </row>
    <row r="23" spans="3:9" ht="14.5" customHeight="1" x14ac:dyDescent="0.35">
      <c r="C23" s="8" t="s">
        <v>201</v>
      </c>
      <c r="D23" s="37">
        <v>2024</v>
      </c>
      <c r="E23" s="124">
        <v>0.26522433757781982</v>
      </c>
      <c r="F23" s="64">
        <v>0.48131218552589422</v>
      </c>
      <c r="G23" s="64">
        <v>0.14267592132091519</v>
      </c>
      <c r="H23" s="64">
        <v>0.1107875555753708</v>
      </c>
      <c r="I23" s="277">
        <v>6414</v>
      </c>
    </row>
    <row r="24" spans="3:9" ht="14.5" customHeight="1" x14ac:dyDescent="0.35">
      <c r="C24" s="8" t="s">
        <v>201</v>
      </c>
      <c r="D24" s="37">
        <v>2025</v>
      </c>
      <c r="E24" s="124">
        <v>0.26141508011582199</v>
      </c>
      <c r="F24" s="64">
        <v>0.46004323849092998</v>
      </c>
      <c r="G24" s="64">
        <v>0.16067715163364199</v>
      </c>
      <c r="H24" s="64">
        <v>0.117864529759607</v>
      </c>
      <c r="I24" s="277">
        <v>5281</v>
      </c>
    </row>
    <row r="25" spans="3:9" ht="14.5" customHeight="1" x14ac:dyDescent="0.35">
      <c r="D25" s="37"/>
      <c r="E25" s="124"/>
      <c r="F25" s="64"/>
      <c r="G25" s="64"/>
      <c r="H25" s="64"/>
      <c r="I25" s="277"/>
    </row>
    <row r="26" spans="3:9" ht="14.5" customHeight="1" x14ac:dyDescent="0.35">
      <c r="C26" s="8" t="s">
        <v>205</v>
      </c>
      <c r="D26" s="37">
        <v>2021</v>
      </c>
      <c r="E26" s="124">
        <v>0.10999999999999999</v>
      </c>
      <c r="F26" s="64">
        <v>0.37</v>
      </c>
      <c r="G26" s="64">
        <v>0.27</v>
      </c>
      <c r="H26" s="64">
        <v>0.25</v>
      </c>
      <c r="I26" s="277">
        <v>3561</v>
      </c>
    </row>
    <row r="27" spans="3:9" ht="14.5" customHeight="1" x14ac:dyDescent="0.35">
      <c r="C27" s="8" t="s">
        <v>205</v>
      </c>
      <c r="D27" s="37">
        <v>2022</v>
      </c>
      <c r="E27" s="124">
        <v>0.10036325454711914</v>
      </c>
      <c r="F27" s="64">
        <v>0.37724724411964417</v>
      </c>
      <c r="G27" s="64">
        <v>0.26839882135391235</v>
      </c>
      <c r="H27" s="64">
        <v>0.25399067997932434</v>
      </c>
      <c r="I27" s="277">
        <v>3268</v>
      </c>
    </row>
    <row r="28" spans="3:9" ht="14.5" customHeight="1" x14ac:dyDescent="0.35">
      <c r="C28" s="8" t="s">
        <v>205</v>
      </c>
      <c r="D28" s="37">
        <v>2024</v>
      </c>
      <c r="E28" s="124">
        <v>0.110036313533783</v>
      </c>
      <c r="F28" s="64">
        <v>0.38409438729286188</v>
      </c>
      <c r="G28" s="64">
        <v>0.25870278477668762</v>
      </c>
      <c r="H28" s="64">
        <v>0.24716651439666751</v>
      </c>
      <c r="I28" s="277">
        <v>2616</v>
      </c>
    </row>
    <row r="29" spans="3:9" ht="14.5" customHeight="1" x14ac:dyDescent="0.35">
      <c r="C29" s="8" t="s">
        <v>205</v>
      </c>
      <c r="D29" s="37">
        <v>2025</v>
      </c>
      <c r="E29" s="124">
        <v>0.13090790271689101</v>
      </c>
      <c r="F29" s="64">
        <v>0.36728847546269699</v>
      </c>
      <c r="G29" s="64">
        <v>0.23904923585566601</v>
      </c>
      <c r="H29" s="64">
        <v>0.26275438596474598</v>
      </c>
      <c r="I29" s="277">
        <v>2487</v>
      </c>
    </row>
    <row r="30" spans="3:9" ht="14.5" customHeight="1" x14ac:dyDescent="0.35">
      <c r="D30" s="37"/>
      <c r="E30" s="124"/>
      <c r="F30" s="64"/>
      <c r="G30" s="64"/>
      <c r="H30" s="64"/>
      <c r="I30" s="277"/>
    </row>
    <row r="31" spans="3:9" ht="14.5" customHeight="1" x14ac:dyDescent="0.35">
      <c r="C31" s="8" t="s">
        <v>154</v>
      </c>
      <c r="D31" s="37">
        <v>2021</v>
      </c>
      <c r="E31" s="124">
        <v>0.21999999999999997</v>
      </c>
      <c r="F31" s="64">
        <v>0.45</v>
      </c>
      <c r="G31" s="64">
        <v>0.18</v>
      </c>
      <c r="H31" s="64">
        <v>0.15</v>
      </c>
      <c r="I31" s="277">
        <v>10271</v>
      </c>
    </row>
    <row r="32" spans="3:9" ht="14.5" customHeight="1" x14ac:dyDescent="0.35">
      <c r="C32" s="8" t="s">
        <v>154</v>
      </c>
      <c r="D32" s="37">
        <v>2022</v>
      </c>
      <c r="E32" s="124">
        <v>0.19440318644046783</v>
      </c>
      <c r="F32" s="64">
        <v>0.4554469883441925</v>
      </c>
      <c r="G32" s="64">
        <v>0.18790715932846069</v>
      </c>
      <c r="H32" s="64">
        <v>0.16224266588687897</v>
      </c>
      <c r="I32" s="277">
        <v>10140</v>
      </c>
    </row>
    <row r="33" spans="3:9" ht="14.5" customHeight="1" x14ac:dyDescent="0.35">
      <c r="C33" s="8" t="s">
        <v>154</v>
      </c>
      <c r="D33" s="37">
        <v>2024</v>
      </c>
      <c r="E33" s="124">
        <v>0.2285831421613693</v>
      </c>
      <c r="F33" s="64">
        <v>0.45604017376899719</v>
      </c>
      <c r="G33" s="64">
        <v>0.17239534854888919</v>
      </c>
      <c r="H33" s="64">
        <v>0.1429813206195831</v>
      </c>
      <c r="I33" s="277">
        <v>9504</v>
      </c>
    </row>
    <row r="34" spans="3:9" ht="14.5" customHeight="1" x14ac:dyDescent="0.35">
      <c r="C34" s="8" t="s">
        <v>154</v>
      </c>
      <c r="D34" s="37">
        <v>2025</v>
      </c>
      <c r="E34" s="124">
        <v>0.22326221040816799</v>
      </c>
      <c r="F34" s="64">
        <v>0.43616313431201797</v>
      </c>
      <c r="G34" s="64">
        <v>0.18327620913540699</v>
      </c>
      <c r="H34" s="64">
        <v>0.15729844614440799</v>
      </c>
      <c r="I34" s="277">
        <v>8196</v>
      </c>
    </row>
    <row r="35" spans="3:9" ht="14.5" customHeight="1" x14ac:dyDescent="0.35">
      <c r="D35" s="37"/>
      <c r="E35" s="124"/>
      <c r="F35" s="64"/>
      <c r="G35" s="64"/>
      <c r="H35" s="64"/>
      <c r="I35" s="277"/>
    </row>
    <row r="36" spans="3:9" ht="14.5" customHeight="1" x14ac:dyDescent="0.35">
      <c r="C36" s="8" t="s">
        <v>233</v>
      </c>
      <c r="D36" s="37">
        <v>2021</v>
      </c>
      <c r="E36" s="300">
        <v>1.0000000000000009E-2</v>
      </c>
      <c r="F36" s="64">
        <v>0.25</v>
      </c>
      <c r="G36" s="64">
        <v>0.35</v>
      </c>
      <c r="H36" s="64">
        <v>0.39</v>
      </c>
      <c r="I36" s="277">
        <v>1623</v>
      </c>
    </row>
    <row r="37" spans="3:9" ht="14.5" customHeight="1" x14ac:dyDescent="0.35">
      <c r="C37" s="8" t="s">
        <v>233</v>
      </c>
      <c r="D37" s="37">
        <v>2022</v>
      </c>
      <c r="E37" s="300">
        <v>1.2784674763679504E-2</v>
      </c>
      <c r="F37" s="64">
        <v>0.19950319826602936</v>
      </c>
      <c r="G37" s="64">
        <v>0.36646366119384766</v>
      </c>
      <c r="H37" s="64">
        <v>0.42124846577644348</v>
      </c>
      <c r="I37" s="277">
        <v>1420</v>
      </c>
    </row>
    <row r="38" spans="3:9" ht="14.5" customHeight="1" x14ac:dyDescent="0.35">
      <c r="C38" s="8" t="s">
        <v>233</v>
      </c>
      <c r="D38" s="37">
        <v>2024</v>
      </c>
      <c r="E38" s="124">
        <v>1.347718108445406E-2</v>
      </c>
      <c r="F38" s="64">
        <v>0.17444060742855069</v>
      </c>
      <c r="G38" s="64">
        <v>0.3411286473274231</v>
      </c>
      <c r="H38" s="64">
        <v>0.4709535539150238</v>
      </c>
      <c r="I38" s="277">
        <v>1276</v>
      </c>
    </row>
    <row r="39" spans="3:9" ht="14.5" customHeight="1" x14ac:dyDescent="0.35">
      <c r="C39" s="8" t="s">
        <v>233</v>
      </c>
      <c r="D39" s="37">
        <v>2025</v>
      </c>
      <c r="E39" s="124">
        <v>1.43165194087731E-2</v>
      </c>
      <c r="F39" s="64">
        <v>0.17464793048698499</v>
      </c>
      <c r="G39" s="64">
        <v>0.34501542001541802</v>
      </c>
      <c r="H39" s="255">
        <v>0.46602013008882398</v>
      </c>
      <c r="I39" s="51">
        <v>3682</v>
      </c>
    </row>
    <row r="40" spans="3:9" x14ac:dyDescent="0.35">
      <c r="D40" s="37"/>
      <c r="E40" s="302"/>
      <c r="F40" s="302"/>
      <c r="G40" s="302"/>
      <c r="H40" s="302"/>
      <c r="I40" s="121"/>
    </row>
    <row r="42" spans="3:9" ht="12.75" customHeight="1" x14ac:dyDescent="0.35">
      <c r="D42" s="77"/>
      <c r="E42" s="439" t="s">
        <v>286</v>
      </c>
      <c r="F42" s="439"/>
      <c r="G42" s="439"/>
      <c r="H42" s="439"/>
      <c r="I42" s="329"/>
    </row>
    <row r="43" spans="3:9" x14ac:dyDescent="0.35">
      <c r="C43" s="62"/>
      <c r="D43" s="81" t="s">
        <v>189</v>
      </c>
      <c r="E43" s="326" t="s">
        <v>512</v>
      </c>
      <c r="F43" s="327" t="s">
        <v>509</v>
      </c>
      <c r="G43" s="327" t="s">
        <v>510</v>
      </c>
      <c r="H43" s="327" t="s">
        <v>511</v>
      </c>
      <c r="I43" s="165"/>
    </row>
    <row r="44" spans="3:9" x14ac:dyDescent="0.35">
      <c r="C44" s="8" t="s">
        <v>192</v>
      </c>
      <c r="D44" s="32" t="s">
        <v>221</v>
      </c>
      <c r="E44" s="109">
        <v>0.52</v>
      </c>
      <c r="F44" s="111">
        <v>0.69699999999999995</v>
      </c>
      <c r="G44" s="111">
        <v>0.33500000000000002</v>
      </c>
      <c r="H44" s="111">
        <v>0.28599999999999998</v>
      </c>
      <c r="I44" s="111"/>
    </row>
    <row r="45" spans="3:9" x14ac:dyDescent="0.35">
      <c r="C45" s="8" t="s">
        <v>232</v>
      </c>
      <c r="D45" s="32" t="s">
        <v>221</v>
      </c>
      <c r="E45" s="109">
        <v>8.4000000000000005E-2</v>
      </c>
      <c r="F45" s="111">
        <v>0.38</v>
      </c>
      <c r="G45" s="111">
        <v>0.83799999999999997</v>
      </c>
      <c r="H45" s="111">
        <v>0.54900000000000004</v>
      </c>
      <c r="I45" s="111"/>
    </row>
    <row r="46" spans="3:9" x14ac:dyDescent="0.35">
      <c r="C46" s="8" t="s">
        <v>151</v>
      </c>
      <c r="D46" s="32" t="s">
        <v>221</v>
      </c>
      <c r="E46" s="109">
        <v>0.98</v>
      </c>
      <c r="F46" s="111">
        <v>0.90400000000000003</v>
      </c>
      <c r="G46" s="111">
        <v>0.36899999999999999</v>
      </c>
      <c r="H46" s="111">
        <v>0.224</v>
      </c>
      <c r="I46" s="111"/>
    </row>
    <row r="47" spans="3:9" x14ac:dyDescent="0.35">
      <c r="C47" s="8" t="s">
        <v>413</v>
      </c>
      <c r="D47" s="32" t="s">
        <v>221</v>
      </c>
      <c r="E47" s="109">
        <v>0.73299999999999998</v>
      </c>
      <c r="F47" s="111">
        <v>7.5999999999999998E-2</v>
      </c>
      <c r="G47" s="111">
        <v>2.7E-2</v>
      </c>
      <c r="H47" s="111">
        <v>0.32600000000000001</v>
      </c>
      <c r="I47" s="121"/>
    </row>
    <row r="48" spans="3:9" x14ac:dyDescent="0.35">
      <c r="C48" s="8" t="s">
        <v>414</v>
      </c>
      <c r="D48" s="32" t="s">
        <v>221</v>
      </c>
      <c r="E48" s="109">
        <v>0.219</v>
      </c>
      <c r="F48" s="111">
        <v>0.376</v>
      </c>
      <c r="G48" s="111">
        <v>0.188</v>
      </c>
      <c r="H48" s="111">
        <v>0.29899999999999999</v>
      </c>
      <c r="I48" s="121"/>
    </row>
    <row r="49" spans="3:9" x14ac:dyDescent="0.35">
      <c r="C49" s="8" t="s">
        <v>154</v>
      </c>
      <c r="D49" s="32" t="s">
        <v>221</v>
      </c>
      <c r="E49" s="109">
        <v>0.56599999999999995</v>
      </c>
      <c r="F49" s="111">
        <v>4.7E-2</v>
      </c>
      <c r="G49" s="111">
        <v>0.127</v>
      </c>
      <c r="H49" s="111">
        <v>2.7E-2</v>
      </c>
      <c r="I49" s="121"/>
    </row>
    <row r="50" spans="3:9" x14ac:dyDescent="0.35">
      <c r="C50" s="8" t="s">
        <v>233</v>
      </c>
      <c r="D50" s="32" t="s">
        <v>221</v>
      </c>
      <c r="E50" s="120">
        <v>0.79500000000000004</v>
      </c>
      <c r="F50" s="111">
        <v>0.99</v>
      </c>
      <c r="G50" s="111">
        <v>0.83799999999999997</v>
      </c>
      <c r="H50" s="121">
        <v>0.80300000000000005</v>
      </c>
      <c r="I50" s="121"/>
    </row>
    <row r="52" spans="3:9" x14ac:dyDescent="0.35">
      <c r="C52" s="8" t="s">
        <v>513</v>
      </c>
    </row>
    <row r="53" spans="3:9" x14ac:dyDescent="0.35">
      <c r="C53" s="8" t="s">
        <v>497</v>
      </c>
    </row>
    <row r="54" spans="3:9" x14ac:dyDescent="0.35">
      <c r="C54" s="8"/>
    </row>
    <row r="55" spans="3:9" x14ac:dyDescent="0.35">
      <c r="C55" s="260" t="s">
        <v>158</v>
      </c>
    </row>
    <row r="56" spans="3:9" x14ac:dyDescent="0.35">
      <c r="C56" s="167" t="s">
        <v>159</v>
      </c>
    </row>
    <row r="57" spans="3:9" x14ac:dyDescent="0.35">
      <c r="C57" s="261" t="s">
        <v>454</v>
      </c>
    </row>
    <row r="58" spans="3:9" x14ac:dyDescent="0.35">
      <c r="C58" s="260" t="s">
        <v>514</v>
      </c>
    </row>
    <row r="59" spans="3:9" ht="14.5" customHeight="1" x14ac:dyDescent="0.35">
      <c r="C59" s="262" t="s">
        <v>515</v>
      </c>
    </row>
    <row r="60" spans="3:9" ht="14.5" customHeight="1" x14ac:dyDescent="0.35">
      <c r="C60" s="262" t="s">
        <v>516</v>
      </c>
    </row>
    <row r="61" spans="3:9" x14ac:dyDescent="0.35">
      <c r="C61" s="260" t="s">
        <v>517</v>
      </c>
    </row>
    <row r="62" spans="3:9" x14ac:dyDescent="0.35">
      <c r="C62" s="260" t="s">
        <v>518</v>
      </c>
    </row>
  </sheetData>
  <mergeCells count="1">
    <mergeCell ref="E42:H42"/>
  </mergeCells>
  <conditionalFormatting sqref="E44:H50">
    <cfRule type="cellIs" dxfId="25" priority="2" operator="between">
      <formula>0</formula>
      <formula>0.05</formula>
    </cfRule>
  </conditionalFormatting>
  <hyperlinks>
    <hyperlink ref="A1" location="Contents!A1" display="Contents" xr:uid="{00000000-0004-0000-28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14"/>
  <sheetViews>
    <sheetView showGridLines="0" zoomScaleNormal="100" workbookViewId="0"/>
  </sheetViews>
  <sheetFormatPr defaultColWidth="10.81640625" defaultRowHeight="14.5" x14ac:dyDescent="0.35"/>
  <cols>
    <col min="3" max="3" width="34.1796875" customWidth="1"/>
    <col min="4" max="21" width="11.1796875" customWidth="1"/>
    <col min="22" max="22" width="13.81640625" customWidth="1"/>
  </cols>
  <sheetData>
    <row r="1" spans="1:22" x14ac:dyDescent="0.35">
      <c r="A1" s="49" t="s">
        <v>146</v>
      </c>
      <c r="B1" s="8"/>
      <c r="C1" s="8"/>
      <c r="D1" s="8"/>
      <c r="E1" s="8"/>
      <c r="F1" s="8"/>
      <c r="G1" s="8"/>
      <c r="H1" s="8"/>
      <c r="I1" s="8"/>
      <c r="J1" s="8"/>
      <c r="K1" s="8"/>
      <c r="L1" s="8"/>
      <c r="M1" s="8"/>
      <c r="N1" s="8"/>
      <c r="O1" s="8"/>
      <c r="P1" s="8"/>
      <c r="Q1" s="8"/>
      <c r="R1" s="8"/>
      <c r="S1" s="8"/>
      <c r="T1" s="8"/>
      <c r="U1" s="8"/>
    </row>
    <row r="2" spans="1:22" x14ac:dyDescent="0.35">
      <c r="A2" s="8"/>
      <c r="B2" s="10" t="s">
        <v>166</v>
      </c>
      <c r="C2" s="8"/>
      <c r="D2" s="8"/>
      <c r="E2" s="8"/>
      <c r="F2" s="8"/>
      <c r="G2" s="8"/>
      <c r="H2" s="8"/>
      <c r="I2" s="8"/>
      <c r="J2" s="8"/>
      <c r="K2" s="8"/>
      <c r="L2" s="8"/>
      <c r="M2" s="8"/>
      <c r="N2" s="8"/>
      <c r="O2" s="8"/>
      <c r="P2" s="8"/>
      <c r="Q2" s="8"/>
      <c r="R2" s="8"/>
      <c r="S2" s="8"/>
      <c r="T2" s="8"/>
      <c r="U2" s="8"/>
    </row>
    <row r="3" spans="1:22" x14ac:dyDescent="0.35">
      <c r="A3" s="8"/>
      <c r="B3" s="8" t="s">
        <v>148</v>
      </c>
      <c r="C3" s="8"/>
      <c r="D3" s="8"/>
      <c r="E3" s="8"/>
      <c r="F3" s="8"/>
      <c r="G3" s="8"/>
      <c r="H3" s="8"/>
      <c r="I3" s="8"/>
      <c r="J3" s="8"/>
      <c r="K3" s="8"/>
      <c r="L3" s="8"/>
      <c r="M3" s="8"/>
      <c r="N3" s="8"/>
      <c r="O3" s="8"/>
      <c r="P3" s="8"/>
      <c r="Q3" s="8"/>
      <c r="R3" s="8"/>
      <c r="S3" s="8"/>
      <c r="T3" s="8"/>
      <c r="U3" s="8"/>
    </row>
    <row r="4" spans="1:22" x14ac:dyDescent="0.35">
      <c r="C4" s="9"/>
      <c r="D4" s="410" t="s">
        <v>167</v>
      </c>
      <c r="E4" s="411"/>
      <c r="F4" s="411"/>
      <c r="G4" s="411"/>
      <c r="H4" s="411"/>
      <c r="I4" s="411"/>
      <c r="J4" s="411"/>
      <c r="K4" s="411"/>
      <c r="L4" s="412"/>
      <c r="M4" s="410" t="s">
        <v>168</v>
      </c>
      <c r="N4" s="411"/>
      <c r="O4" s="411"/>
      <c r="P4" s="411"/>
      <c r="Q4" s="411"/>
      <c r="R4" s="411"/>
      <c r="S4" s="411"/>
      <c r="T4" s="411"/>
      <c r="U4" s="412"/>
    </row>
    <row r="5" spans="1:22" x14ac:dyDescent="0.35">
      <c r="A5" s="8"/>
      <c r="B5" s="8"/>
      <c r="C5" s="8"/>
      <c r="D5" s="410" t="s">
        <v>169</v>
      </c>
      <c r="E5" s="411"/>
      <c r="F5" s="411"/>
      <c r="G5" s="411"/>
      <c r="H5" s="411"/>
      <c r="I5" s="411"/>
      <c r="J5" s="411"/>
      <c r="K5" s="411"/>
      <c r="L5" s="412"/>
      <c r="M5" s="410" t="s">
        <v>169</v>
      </c>
      <c r="N5" s="411"/>
      <c r="O5" s="411"/>
      <c r="P5" s="411"/>
      <c r="Q5" s="411"/>
      <c r="R5" s="411"/>
      <c r="S5" s="411"/>
      <c r="T5" s="411"/>
      <c r="U5" s="412"/>
      <c r="V5" s="29"/>
    </row>
    <row r="6" spans="1:22" ht="39" customHeight="1" x14ac:dyDescent="0.35">
      <c r="A6" s="8"/>
      <c r="B6" s="8"/>
      <c r="C6" s="62"/>
      <c r="D6" s="58" t="s">
        <v>170</v>
      </c>
      <c r="E6" s="63" t="s">
        <v>171</v>
      </c>
      <c r="F6" s="63" t="s">
        <v>172</v>
      </c>
      <c r="G6" s="63" t="s">
        <v>173</v>
      </c>
      <c r="H6" s="63" t="s">
        <v>174</v>
      </c>
      <c r="I6" s="63" t="s">
        <v>175</v>
      </c>
      <c r="J6" s="63" t="s">
        <v>176</v>
      </c>
      <c r="K6" s="63" t="s">
        <v>177</v>
      </c>
      <c r="L6" s="63" t="s">
        <v>178</v>
      </c>
      <c r="M6" s="58" t="s">
        <v>170</v>
      </c>
      <c r="N6" s="63" t="s">
        <v>171</v>
      </c>
      <c r="O6" s="63" t="s">
        <v>172</v>
      </c>
      <c r="P6" s="63" t="s">
        <v>173</v>
      </c>
      <c r="Q6" s="63" t="s">
        <v>174</v>
      </c>
      <c r="R6" s="63" t="s">
        <v>175</v>
      </c>
      <c r="S6" s="63" t="s">
        <v>176</v>
      </c>
      <c r="T6" s="63" t="s">
        <v>177</v>
      </c>
      <c r="U6" s="59" t="s">
        <v>178</v>
      </c>
      <c r="V6" s="58" t="s">
        <v>157</v>
      </c>
    </row>
    <row r="7" spans="1:22" ht="14.5" customHeight="1" x14ac:dyDescent="0.35">
      <c r="A7" s="24"/>
      <c r="B7" s="8"/>
      <c r="C7" s="8" t="s">
        <v>151</v>
      </c>
      <c r="D7" s="277">
        <v>757.26450395584095</v>
      </c>
      <c r="E7" s="51">
        <v>939.94157743454002</v>
      </c>
      <c r="F7" s="51">
        <v>1633.71782445908</v>
      </c>
      <c r="G7" s="51">
        <v>730.26508998870804</v>
      </c>
      <c r="H7" s="51">
        <v>1586.5280351638801</v>
      </c>
      <c r="I7" s="51">
        <v>1040.35769081116</v>
      </c>
      <c r="J7" s="51">
        <v>790.51300287246704</v>
      </c>
      <c r="K7" s="51">
        <v>1232.05058240891</v>
      </c>
      <c r="L7" s="51">
        <v>1191.1125636100801</v>
      </c>
      <c r="M7" s="122">
        <f t="shared" ref="M7:U9" si="0">D7/(D$7+D$8+D$9)</f>
        <v>0.17698293408160415</v>
      </c>
      <c r="N7" s="123">
        <f t="shared" si="0"/>
        <v>0.14429029386732872</v>
      </c>
      <c r="O7" s="123">
        <f t="shared" si="0"/>
        <v>0.17401204247976781</v>
      </c>
      <c r="P7" s="123">
        <f t="shared" si="0"/>
        <v>0.32700224164699754</v>
      </c>
      <c r="Q7" s="123">
        <f t="shared" si="0"/>
        <v>0.23875389945081518</v>
      </c>
      <c r="R7" s="123">
        <f t="shared" si="0"/>
        <v>0.10863959238197565</v>
      </c>
      <c r="S7" s="123">
        <f t="shared" si="0"/>
        <v>0.15637992565413308</v>
      </c>
      <c r="T7" s="123">
        <f t="shared" si="0"/>
        <v>0.25641609082497496</v>
      </c>
      <c r="U7" s="123">
        <f t="shared" si="0"/>
        <v>0.2313743753917521</v>
      </c>
      <c r="V7" s="277">
        <v>1503</v>
      </c>
    </row>
    <row r="8" spans="1:22" ht="14.5" customHeight="1" x14ac:dyDescent="0.35">
      <c r="A8" s="24"/>
      <c r="B8" s="8"/>
      <c r="C8" s="8" t="s">
        <v>154</v>
      </c>
      <c r="D8" s="277">
        <v>1755.7894167900099</v>
      </c>
      <c r="E8" s="51">
        <v>2648.0215320587199</v>
      </c>
      <c r="F8" s="51">
        <v>3792.20047521591</v>
      </c>
      <c r="G8" s="51">
        <v>675.32883787155197</v>
      </c>
      <c r="H8" s="51">
        <v>2584.2824759483301</v>
      </c>
      <c r="I8" s="51">
        <v>4190.9871616363498</v>
      </c>
      <c r="J8" s="51">
        <v>2181.1555047035199</v>
      </c>
      <c r="K8" s="51">
        <v>1895.12913131714</v>
      </c>
      <c r="L8" s="51">
        <v>1714.4824090003999</v>
      </c>
      <c r="M8" s="124">
        <f t="shared" si="0"/>
        <v>0.41035168159822433</v>
      </c>
      <c r="N8" s="64">
        <f t="shared" si="0"/>
        <v>0.40649739749849084</v>
      </c>
      <c r="O8" s="64">
        <f t="shared" si="0"/>
        <v>0.40391831459851651</v>
      </c>
      <c r="P8" s="64">
        <f t="shared" si="0"/>
        <v>0.30240257525698505</v>
      </c>
      <c r="Q8" s="64">
        <f t="shared" si="0"/>
        <v>0.38890426436828623</v>
      </c>
      <c r="R8" s="64">
        <f t="shared" si="0"/>
        <v>0.43764480326306449</v>
      </c>
      <c r="S8" s="64">
        <f t="shared" si="0"/>
        <v>0.43147795725843008</v>
      </c>
      <c r="T8" s="64">
        <f t="shared" si="0"/>
        <v>0.39441692605733503</v>
      </c>
      <c r="U8" s="64">
        <f t="shared" si="0"/>
        <v>0.33303930176029328</v>
      </c>
      <c r="V8" s="277">
        <v>3875</v>
      </c>
    </row>
    <row r="9" spans="1:22" ht="14.5" customHeight="1" x14ac:dyDescent="0.35">
      <c r="A9" s="24"/>
      <c r="B9" s="8"/>
      <c r="C9" s="8" t="s">
        <v>155</v>
      </c>
      <c r="D9" s="277">
        <v>1765.6891562938699</v>
      </c>
      <c r="E9" s="51">
        <v>2926.2767069339802</v>
      </c>
      <c r="F9" s="51">
        <v>3962.6148223876999</v>
      </c>
      <c r="G9" s="51">
        <v>827.61733794212296</v>
      </c>
      <c r="H9" s="51">
        <v>2474.2245597839401</v>
      </c>
      <c r="I9" s="51">
        <v>4344.8848443031302</v>
      </c>
      <c r="J9" s="51">
        <v>2083.4112896919301</v>
      </c>
      <c r="K9" s="51">
        <v>1677.70822620392</v>
      </c>
      <c r="L9" s="51">
        <v>2242.3932676315299</v>
      </c>
      <c r="M9" s="124">
        <f t="shared" si="0"/>
        <v>0.41266538432017164</v>
      </c>
      <c r="N9" s="64">
        <f t="shared" si="0"/>
        <v>0.44921230863418043</v>
      </c>
      <c r="O9" s="64">
        <f t="shared" si="0"/>
        <v>0.42206964292171562</v>
      </c>
      <c r="P9" s="64">
        <f t="shared" si="0"/>
        <v>0.37059518309601741</v>
      </c>
      <c r="Q9" s="64">
        <f t="shared" si="0"/>
        <v>0.37234183618089856</v>
      </c>
      <c r="R9" s="64">
        <f t="shared" si="0"/>
        <v>0.45371560435495978</v>
      </c>
      <c r="S9" s="64">
        <f t="shared" si="0"/>
        <v>0.41214211708743675</v>
      </c>
      <c r="T9" s="64">
        <f t="shared" si="0"/>
        <v>0.34916698311768996</v>
      </c>
      <c r="U9" s="64">
        <f t="shared" si="0"/>
        <v>0.43558632284795462</v>
      </c>
      <c r="V9" s="277">
        <v>3686</v>
      </c>
    </row>
    <row r="10" spans="1:22" x14ac:dyDescent="0.35">
      <c r="A10" s="24"/>
      <c r="D10" s="60"/>
      <c r="E10" s="60"/>
      <c r="F10" s="60"/>
      <c r="G10" s="60"/>
      <c r="H10" s="60"/>
      <c r="I10" s="60"/>
      <c r="J10" s="60"/>
      <c r="K10" s="60"/>
      <c r="L10" s="60"/>
      <c r="M10" s="61"/>
      <c r="N10" s="61"/>
      <c r="O10" s="61"/>
      <c r="P10" s="61"/>
      <c r="Q10" s="61"/>
      <c r="R10" s="61"/>
      <c r="S10" s="61"/>
      <c r="T10" s="61"/>
      <c r="U10" s="61"/>
      <c r="V10" s="60"/>
    </row>
    <row r="11" spans="1:22" ht="14.5" customHeight="1" x14ac:dyDescent="0.35">
      <c r="A11" s="24"/>
      <c r="D11" s="60"/>
      <c r="E11" s="60"/>
      <c r="F11" s="60"/>
      <c r="G11" s="60"/>
      <c r="H11" s="60"/>
      <c r="I11" s="60"/>
      <c r="J11" s="60"/>
      <c r="K11" s="60"/>
      <c r="L11" s="60"/>
      <c r="M11" s="61"/>
      <c r="N11" s="61"/>
      <c r="O11" s="61"/>
      <c r="P11" s="61"/>
      <c r="Q11" s="61"/>
      <c r="R11" s="61"/>
      <c r="S11" s="61"/>
      <c r="T11" s="61"/>
      <c r="U11" s="61"/>
      <c r="V11" s="60"/>
    </row>
    <row r="12" spans="1:22" x14ac:dyDescent="0.35">
      <c r="C12" s="31" t="s">
        <v>158</v>
      </c>
    </row>
    <row r="13" spans="1:22" x14ac:dyDescent="0.35">
      <c r="C13" s="167" t="s">
        <v>159</v>
      </c>
    </row>
    <row r="14" spans="1:22" ht="14.5" customHeight="1" x14ac:dyDescent="0.35">
      <c r="C14" s="330" t="s">
        <v>179</v>
      </c>
    </row>
  </sheetData>
  <mergeCells count="4">
    <mergeCell ref="M5:U5"/>
    <mergeCell ref="D5:L5"/>
    <mergeCell ref="D4:L4"/>
    <mergeCell ref="M4:U4"/>
  </mergeCells>
  <hyperlinks>
    <hyperlink ref="A1" location="Contents!A1" display="Contents"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6">
    <pageSetUpPr autoPageBreaks="0"/>
  </sheetPr>
  <dimension ref="A1:N37"/>
  <sheetViews>
    <sheetView showGridLines="0" topLeftCell="A12" zoomScale="110" zoomScaleNormal="110" workbookViewId="0"/>
  </sheetViews>
  <sheetFormatPr defaultColWidth="10.81640625" defaultRowHeight="13" x14ac:dyDescent="0.3"/>
  <cols>
    <col min="1" max="2" width="10.81640625" style="9"/>
    <col min="3" max="3" width="21.453125" style="9" customWidth="1"/>
    <col min="4" max="4" width="30.1796875" style="9" customWidth="1"/>
    <col min="5" max="5" width="24.453125" style="9" customWidth="1"/>
    <col min="6" max="10" width="12.81640625" style="9" customWidth="1"/>
    <col min="11" max="12" width="16.81640625" style="9" customWidth="1"/>
    <col min="13" max="13" width="15.54296875" style="9" customWidth="1"/>
    <col min="14" max="16384" width="10.81640625" style="9"/>
  </cols>
  <sheetData>
    <row r="1" spans="1:14" x14ac:dyDescent="0.3">
      <c r="A1" s="49" t="s">
        <v>146</v>
      </c>
    </row>
    <row r="2" spans="1:14" ht="11.25" customHeight="1" x14ac:dyDescent="0.3">
      <c r="B2" s="10" t="s">
        <v>519</v>
      </c>
    </row>
    <row r="3" spans="1:14" x14ac:dyDescent="0.3">
      <c r="B3" s="8" t="s">
        <v>148</v>
      </c>
    </row>
    <row r="5" spans="1:14" ht="13" customHeight="1" x14ac:dyDescent="0.3">
      <c r="E5" s="258"/>
      <c r="F5" s="420" t="s">
        <v>168</v>
      </c>
      <c r="G5" s="420"/>
      <c r="H5" s="420"/>
      <c r="I5" s="420"/>
      <c r="J5" s="420"/>
      <c r="K5" s="417" t="s">
        <v>284</v>
      </c>
      <c r="L5" s="422" t="s">
        <v>285</v>
      </c>
      <c r="M5" s="422" t="s">
        <v>286</v>
      </c>
      <c r="N5" s="8"/>
    </row>
    <row r="6" spans="1:14" ht="24" customHeight="1" x14ac:dyDescent="0.3">
      <c r="C6" s="62"/>
      <c r="D6" s="62"/>
      <c r="E6" s="82"/>
      <c r="F6" s="79">
        <v>2021</v>
      </c>
      <c r="G6" s="79">
        <v>2022</v>
      </c>
      <c r="H6" s="79">
        <v>2023</v>
      </c>
      <c r="I6" s="79">
        <v>2024</v>
      </c>
      <c r="J6" s="79">
        <v>2025</v>
      </c>
      <c r="K6" s="418"/>
      <c r="L6" s="435"/>
      <c r="M6" s="435"/>
      <c r="N6" s="8"/>
    </row>
    <row r="7" spans="1:14" ht="14.5" customHeight="1" x14ac:dyDescent="0.3">
      <c r="C7" s="8" t="s">
        <v>520</v>
      </c>
      <c r="D7" s="8" t="s">
        <v>201</v>
      </c>
      <c r="E7" s="263" t="s">
        <v>521</v>
      </c>
      <c r="F7" s="141">
        <v>0.1</v>
      </c>
      <c r="G7" s="141">
        <v>9.9126622080802917E-2</v>
      </c>
      <c r="H7" s="52">
        <v>7.815929502248764E-2</v>
      </c>
      <c r="I7" s="55">
        <v>0.11898906528949738</v>
      </c>
      <c r="J7" s="61">
        <v>0.14315364989274301</v>
      </c>
      <c r="K7" s="112">
        <v>0.06</v>
      </c>
      <c r="L7" s="85">
        <v>0</v>
      </c>
      <c r="M7" s="85">
        <v>0.1</v>
      </c>
      <c r="N7" s="8"/>
    </row>
    <row r="8" spans="1:14" x14ac:dyDescent="0.3">
      <c r="C8" s="8" t="s">
        <v>520</v>
      </c>
      <c r="D8" s="8" t="s">
        <v>201</v>
      </c>
      <c r="E8" s="264" t="s">
        <v>522</v>
      </c>
      <c r="F8" s="71">
        <v>0.84</v>
      </c>
      <c r="G8" s="71">
        <v>0.80836552381515503</v>
      </c>
      <c r="H8" s="61">
        <v>0.88599205017089844</v>
      </c>
      <c r="I8" s="61">
        <v>0.84236574172973633</v>
      </c>
      <c r="J8" s="61">
        <v>0.82410377644629296</v>
      </c>
      <c r="K8" s="86">
        <v>0</v>
      </c>
      <c r="L8" s="85">
        <v>0</v>
      </c>
      <c r="M8" s="85">
        <v>0.26</v>
      </c>
      <c r="N8" s="8"/>
    </row>
    <row r="9" spans="1:14" x14ac:dyDescent="0.3">
      <c r="C9" s="8" t="s">
        <v>520</v>
      </c>
      <c r="D9" s="8" t="s">
        <v>201</v>
      </c>
      <c r="E9" s="263" t="s">
        <v>523</v>
      </c>
      <c r="F9" s="71">
        <v>0.06</v>
      </c>
      <c r="G9" s="71">
        <v>9.2507876455783844E-2</v>
      </c>
      <c r="H9" s="61">
        <v>3.5848677158355713E-2</v>
      </c>
      <c r="I9" s="61">
        <v>3.8645200431346893E-2</v>
      </c>
      <c r="J9" s="61">
        <v>3.2742573660964003E-2</v>
      </c>
      <c r="K9" s="86">
        <v>0</v>
      </c>
      <c r="L9" s="85">
        <v>0.46400000000000002</v>
      </c>
      <c r="M9" s="85">
        <v>0.46400000000000002</v>
      </c>
      <c r="N9" s="8"/>
    </row>
    <row r="10" spans="1:14" x14ac:dyDescent="0.3">
      <c r="C10" s="8" t="s">
        <v>520</v>
      </c>
      <c r="D10" s="8" t="s">
        <v>201</v>
      </c>
      <c r="E10" s="264" t="s">
        <v>218</v>
      </c>
      <c r="F10" s="119">
        <v>3</v>
      </c>
      <c r="G10" s="119">
        <v>3.093386173248291</v>
      </c>
      <c r="H10" s="117">
        <v>3.0244090557098389</v>
      </c>
      <c r="I10" s="117">
        <v>2.93619704246521</v>
      </c>
      <c r="J10" s="117">
        <v>2.89452728596993</v>
      </c>
      <c r="K10" s="86">
        <v>0.20699999999999999</v>
      </c>
      <c r="L10" s="85">
        <v>0.12</v>
      </c>
      <c r="M10" s="85">
        <v>8.7999999999999995E-2</v>
      </c>
      <c r="N10" s="8"/>
    </row>
    <row r="11" spans="1:14" x14ac:dyDescent="0.3">
      <c r="C11" s="8" t="s">
        <v>520</v>
      </c>
      <c r="D11" s="8" t="s">
        <v>201</v>
      </c>
      <c r="E11" s="265" t="s">
        <v>157</v>
      </c>
      <c r="F11" s="45">
        <v>1327</v>
      </c>
      <c r="G11" s="45">
        <v>1409</v>
      </c>
      <c r="H11" s="76">
        <v>1352</v>
      </c>
      <c r="I11" s="76">
        <v>1313</v>
      </c>
      <c r="J11" s="76">
        <v>951</v>
      </c>
      <c r="K11" s="86"/>
      <c r="L11" s="85"/>
      <c r="M11" s="85"/>
      <c r="N11" s="8"/>
    </row>
    <row r="12" spans="1:14" x14ac:dyDescent="0.3">
      <c r="E12" s="265"/>
      <c r="F12" s="37"/>
      <c r="G12" s="35"/>
      <c r="H12" s="35"/>
      <c r="I12" s="60"/>
      <c r="J12" s="35"/>
      <c r="K12" s="80"/>
      <c r="L12" s="139"/>
      <c r="M12" s="139"/>
      <c r="N12" s="8"/>
    </row>
    <row r="13" spans="1:14" ht="14.5" customHeight="1" x14ac:dyDescent="0.3">
      <c r="C13" s="8" t="s">
        <v>520</v>
      </c>
      <c r="D13" s="8" t="s">
        <v>205</v>
      </c>
      <c r="E13" s="263" t="s">
        <v>521</v>
      </c>
      <c r="F13" s="71">
        <v>0.13</v>
      </c>
      <c r="G13" s="71">
        <v>0.15096420049667358</v>
      </c>
      <c r="H13" s="61">
        <v>0.12792642414569849</v>
      </c>
      <c r="I13" s="55">
        <v>0.1603478342294693</v>
      </c>
      <c r="J13" s="61">
        <v>0.25938684164876702</v>
      </c>
      <c r="K13" s="86">
        <v>0.54400000000000004</v>
      </c>
      <c r="L13" s="85">
        <v>0.36299999999999999</v>
      </c>
      <c r="M13" s="381">
        <v>0.04</v>
      </c>
      <c r="N13" s="8"/>
    </row>
    <row r="14" spans="1:14" x14ac:dyDescent="0.3">
      <c r="C14" s="8" t="s">
        <v>520</v>
      </c>
      <c r="D14" s="8" t="s">
        <v>205</v>
      </c>
      <c r="E14" s="264" t="s">
        <v>522</v>
      </c>
      <c r="F14" s="71">
        <v>0.82</v>
      </c>
      <c r="G14" s="71">
        <v>0.74123865365982056</v>
      </c>
      <c r="H14" s="61">
        <v>0.82545709609985352</v>
      </c>
      <c r="I14" s="61">
        <v>0.80772697925567627</v>
      </c>
      <c r="J14" s="61">
        <v>0.68675272924821995</v>
      </c>
      <c r="K14" s="86">
        <v>0.06</v>
      </c>
      <c r="L14" s="85">
        <v>0.53900000000000003</v>
      </c>
      <c r="M14" s="381">
        <v>1.7999999999999999E-2</v>
      </c>
      <c r="N14" s="8"/>
    </row>
    <row r="15" spans="1:14" x14ac:dyDescent="0.3">
      <c r="C15" s="8" t="s">
        <v>520</v>
      </c>
      <c r="D15" s="8" t="s">
        <v>205</v>
      </c>
      <c r="E15" s="263" t="s">
        <v>523</v>
      </c>
      <c r="F15" s="71">
        <v>0.05</v>
      </c>
      <c r="G15" s="71">
        <v>0.10779711604118347</v>
      </c>
      <c r="H15" s="61">
        <v>4.6616498380899429E-2</v>
      </c>
      <c r="I15" s="55" t="s">
        <v>258</v>
      </c>
      <c r="J15" s="55">
        <v>5.3860429103013099E-2</v>
      </c>
      <c r="K15" s="86">
        <v>3.2000000000000001E-2</v>
      </c>
      <c r="L15" s="85">
        <v>0.66600000000000004</v>
      </c>
      <c r="M15" s="85">
        <v>0.35</v>
      </c>
      <c r="N15" s="8"/>
    </row>
    <row r="16" spans="1:14" x14ac:dyDescent="0.3">
      <c r="C16" s="8" t="s">
        <v>520</v>
      </c>
      <c r="D16" s="8" t="s">
        <v>205</v>
      </c>
      <c r="E16" s="264" t="s">
        <v>218</v>
      </c>
      <c r="F16" s="119">
        <v>3</v>
      </c>
      <c r="G16" s="119">
        <v>3.0332436561584473</v>
      </c>
      <c r="H16" s="117">
        <v>2.962630987167358</v>
      </c>
      <c r="I16" s="117">
        <v>2.8079748153686523</v>
      </c>
      <c r="J16" s="117">
        <v>2.69396851763931</v>
      </c>
      <c r="K16" s="86">
        <v>0.50600000000000001</v>
      </c>
      <c r="L16" s="85">
        <v>0.107</v>
      </c>
      <c r="M16" s="85">
        <v>0.16300000000000001</v>
      </c>
      <c r="N16" s="8"/>
    </row>
    <row r="17" spans="3:14" x14ac:dyDescent="0.3">
      <c r="C17" s="8" t="s">
        <v>520</v>
      </c>
      <c r="D17" s="8" t="s">
        <v>205</v>
      </c>
      <c r="E17" s="265" t="s">
        <v>157</v>
      </c>
      <c r="F17" s="45">
        <v>242</v>
      </c>
      <c r="G17" s="45">
        <v>191</v>
      </c>
      <c r="H17" s="76">
        <v>155</v>
      </c>
      <c r="I17" s="76">
        <v>149</v>
      </c>
      <c r="J17" s="76">
        <v>148</v>
      </c>
      <c r="K17" s="86"/>
      <c r="L17" s="85"/>
      <c r="M17" s="85"/>
      <c r="N17" s="8"/>
    </row>
    <row r="18" spans="3:14" x14ac:dyDescent="0.3">
      <c r="E18" s="265"/>
      <c r="F18" s="37"/>
      <c r="G18" s="35"/>
      <c r="H18" s="35"/>
      <c r="I18" s="60"/>
      <c r="J18" s="35"/>
      <c r="K18" s="80"/>
      <c r="L18" s="139"/>
      <c r="M18" s="139"/>
      <c r="N18" s="8"/>
    </row>
    <row r="19" spans="3:14" ht="14.5" customHeight="1" x14ac:dyDescent="0.3">
      <c r="C19" s="8" t="s">
        <v>520</v>
      </c>
      <c r="D19" s="8" t="s">
        <v>154</v>
      </c>
      <c r="E19" s="263" t="s">
        <v>521</v>
      </c>
      <c r="F19" s="71">
        <v>0.11</v>
      </c>
      <c r="G19" s="71">
        <v>0.10557819157838821</v>
      </c>
      <c r="H19" s="61">
        <v>8.224814385175705E-2</v>
      </c>
      <c r="I19" s="61">
        <v>0.12435512244701385</v>
      </c>
      <c r="J19" s="61">
        <v>0.15233498905453099</v>
      </c>
      <c r="K19" s="86">
        <v>2.5999999999999999E-2</v>
      </c>
      <c r="L19" s="85">
        <v>0</v>
      </c>
      <c r="M19" s="381">
        <v>4.2000000000000003E-2</v>
      </c>
      <c r="N19" s="8"/>
    </row>
    <row r="20" spans="3:14" x14ac:dyDescent="0.3">
      <c r="C20" s="8" t="s">
        <v>520</v>
      </c>
      <c r="D20" s="8" t="s">
        <v>154</v>
      </c>
      <c r="E20" s="264" t="s">
        <v>522</v>
      </c>
      <c r="F20" s="71">
        <v>0.84</v>
      </c>
      <c r="G20" s="71">
        <v>0.79908204078674316</v>
      </c>
      <c r="H20" s="61">
        <v>0.87986791133880615</v>
      </c>
      <c r="I20" s="61">
        <v>0.83785158395767212</v>
      </c>
      <c r="J20" s="61">
        <v>0.81229489285943401</v>
      </c>
      <c r="K20" s="86">
        <v>0</v>
      </c>
      <c r="L20" s="85">
        <v>0</v>
      </c>
      <c r="M20" s="85">
        <v>9.0999999999999998E-2</v>
      </c>
      <c r="N20" s="8"/>
    </row>
    <row r="21" spans="3:14" x14ac:dyDescent="0.3">
      <c r="C21" s="8" t="s">
        <v>520</v>
      </c>
      <c r="D21" s="8" t="s">
        <v>154</v>
      </c>
      <c r="E21" s="263" t="s">
        <v>523</v>
      </c>
      <c r="F21" s="71">
        <v>0.06</v>
      </c>
      <c r="G21" s="71">
        <v>9.5339760184288025E-2</v>
      </c>
      <c r="H21" s="61">
        <v>3.7883937358856201E-2</v>
      </c>
      <c r="I21" s="61">
        <v>3.779328241944313E-2</v>
      </c>
      <c r="J21" s="61">
        <v>3.5370118086035199E-2</v>
      </c>
      <c r="K21" s="86">
        <v>0</v>
      </c>
      <c r="L21" s="85">
        <v>0.69700000000000006</v>
      </c>
      <c r="M21" s="85">
        <v>0.745</v>
      </c>
      <c r="N21" s="8"/>
    </row>
    <row r="22" spans="3:14" ht="14.5" customHeight="1" x14ac:dyDescent="0.3">
      <c r="C22" s="8" t="s">
        <v>520</v>
      </c>
      <c r="D22" s="8" t="s">
        <v>154</v>
      </c>
      <c r="E22" s="264" t="s">
        <v>218</v>
      </c>
      <c r="F22" s="119">
        <v>3</v>
      </c>
      <c r="G22" s="119">
        <v>3.0895776748657227</v>
      </c>
      <c r="H22" s="117">
        <v>3.0165178775787349</v>
      </c>
      <c r="I22" s="117">
        <v>2.9198532104492188</v>
      </c>
      <c r="J22" s="117">
        <v>2.8757115196947001</v>
      </c>
      <c r="K22" s="86">
        <v>0.13</v>
      </c>
      <c r="L22" s="85">
        <v>1.9E-2</v>
      </c>
      <c r="M22" s="85">
        <v>5.7000000000000002E-2</v>
      </c>
      <c r="N22" s="8"/>
    </row>
    <row r="23" spans="3:14" x14ac:dyDescent="0.3">
      <c r="C23" s="8" t="s">
        <v>520</v>
      </c>
      <c r="D23" s="8" t="s">
        <v>154</v>
      </c>
      <c r="E23" s="265" t="s">
        <v>157</v>
      </c>
      <c r="F23" s="45">
        <v>1636</v>
      </c>
      <c r="G23" s="45">
        <v>1687</v>
      </c>
      <c r="H23" s="76">
        <v>1585</v>
      </c>
      <c r="I23" s="76">
        <v>1536</v>
      </c>
      <c r="J23" s="76">
        <v>1160</v>
      </c>
      <c r="K23" s="152"/>
      <c r="L23" s="156"/>
      <c r="M23" s="156"/>
      <c r="N23" s="8"/>
    </row>
    <row r="24" spans="3:14" x14ac:dyDescent="0.3">
      <c r="F24" s="8"/>
      <c r="G24" s="8"/>
      <c r="H24" s="8"/>
      <c r="I24" s="8"/>
      <c r="J24" s="8"/>
      <c r="K24" s="8"/>
      <c r="L24" s="8"/>
      <c r="M24" s="8"/>
    </row>
    <row r="25" spans="3:14" x14ac:dyDescent="0.3">
      <c r="G25" s="8"/>
      <c r="H25" s="8"/>
      <c r="I25" s="8"/>
      <c r="J25" s="8"/>
      <c r="K25" s="8"/>
      <c r="L25" s="8"/>
      <c r="M25" s="8"/>
    </row>
    <row r="26" spans="3:14" x14ac:dyDescent="0.3">
      <c r="C26" s="132" t="s">
        <v>524</v>
      </c>
    </row>
    <row r="27" spans="3:14" x14ac:dyDescent="0.3">
      <c r="C27" s="131" t="s">
        <v>525</v>
      </c>
    </row>
    <row r="29" spans="3:14" x14ac:dyDescent="0.3">
      <c r="C29" s="8" t="s">
        <v>158</v>
      </c>
    </row>
    <row r="30" spans="3:14" x14ac:dyDescent="0.3">
      <c r="C30" s="167" t="s">
        <v>429</v>
      </c>
    </row>
    <row r="31" spans="3:14" x14ac:dyDescent="0.3">
      <c r="C31" s="8" t="s">
        <v>526</v>
      </c>
    </row>
    <row r="32" spans="3:14" x14ac:dyDescent="0.3">
      <c r="C32" s="167" t="s">
        <v>527</v>
      </c>
    </row>
    <row r="33" spans="3:11" x14ac:dyDescent="0.3">
      <c r="C33" s="8" t="s">
        <v>528</v>
      </c>
      <c r="D33" s="8"/>
      <c r="E33" s="8"/>
      <c r="F33" s="8"/>
    </row>
    <row r="34" spans="3:11" x14ac:dyDescent="0.3">
      <c r="C34" s="167"/>
    </row>
    <row r="35" spans="3:11" x14ac:dyDescent="0.3">
      <c r="C35" s="167"/>
      <c r="E35" s="392"/>
      <c r="F35" s="392"/>
      <c r="G35" s="392"/>
      <c r="H35" s="392"/>
      <c r="I35" s="392"/>
      <c r="J35" s="392"/>
      <c r="K35" s="392"/>
    </row>
    <row r="36" spans="3:11" x14ac:dyDescent="0.3">
      <c r="E36" s="392"/>
      <c r="F36" s="392"/>
      <c r="G36" s="392"/>
      <c r="H36" s="392"/>
      <c r="I36" s="392"/>
      <c r="J36" s="392"/>
      <c r="K36" s="392"/>
    </row>
    <row r="37" spans="3:11" x14ac:dyDescent="0.3">
      <c r="E37" s="392"/>
      <c r="F37" s="392"/>
      <c r="G37" s="392"/>
      <c r="H37" s="392"/>
      <c r="I37" s="392"/>
      <c r="J37" s="392"/>
      <c r="K37" s="392"/>
    </row>
  </sheetData>
  <mergeCells count="4">
    <mergeCell ref="F5:J5"/>
    <mergeCell ref="K5:K6"/>
    <mergeCell ref="M5:M6"/>
    <mergeCell ref="L5:L6"/>
  </mergeCells>
  <conditionalFormatting sqref="K7:M23">
    <cfRule type="cellIs" dxfId="24" priority="1" operator="between">
      <formula>0</formula>
      <formula>0.05</formula>
    </cfRule>
  </conditionalFormatting>
  <hyperlinks>
    <hyperlink ref="A1" location="Contents!A1" display="Contents" xr:uid="{00000000-0004-0000-29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7"/>
  <dimension ref="A1:M57"/>
  <sheetViews>
    <sheetView showGridLines="0" zoomScaleNormal="100" workbookViewId="0"/>
  </sheetViews>
  <sheetFormatPr defaultColWidth="10.81640625" defaultRowHeight="14.5" x14ac:dyDescent="0.35"/>
  <cols>
    <col min="3" max="3" width="21.453125" customWidth="1"/>
    <col min="4" max="4" width="31.54296875" customWidth="1"/>
    <col min="5" max="5" width="25" customWidth="1"/>
    <col min="6" max="12" width="12.81640625" customWidth="1"/>
    <col min="13" max="13" width="16.54296875" customWidth="1"/>
  </cols>
  <sheetData>
    <row r="1" spans="1:13" x14ac:dyDescent="0.35">
      <c r="A1" s="49" t="s">
        <v>146</v>
      </c>
    </row>
    <row r="2" spans="1:13" x14ac:dyDescent="0.35">
      <c r="B2" s="10" t="s">
        <v>529</v>
      </c>
    </row>
    <row r="3" spans="1:13" x14ac:dyDescent="0.35">
      <c r="B3" s="8" t="s">
        <v>148</v>
      </c>
    </row>
    <row r="5" spans="1:13" ht="20.25" customHeight="1" x14ac:dyDescent="0.35">
      <c r="F5" s="419" t="s">
        <v>168</v>
      </c>
      <c r="G5" s="420"/>
      <c r="H5" s="420"/>
      <c r="I5" s="421"/>
      <c r="J5" s="417" t="s">
        <v>284</v>
      </c>
      <c r="K5" s="422" t="s">
        <v>285</v>
      </c>
      <c r="L5" s="422" t="s">
        <v>286</v>
      </c>
      <c r="M5" s="29"/>
    </row>
    <row r="6" spans="1:13" ht="21" customHeight="1" x14ac:dyDescent="0.35">
      <c r="C6" s="62"/>
      <c r="D6" s="62"/>
      <c r="E6" s="62"/>
      <c r="F6" s="81">
        <v>2022</v>
      </c>
      <c r="G6" s="79">
        <v>2023</v>
      </c>
      <c r="H6" s="79">
        <v>2024</v>
      </c>
      <c r="I6" s="87">
        <v>2025</v>
      </c>
      <c r="J6" s="418"/>
      <c r="K6" s="435"/>
      <c r="L6" s="435"/>
      <c r="M6" s="70"/>
    </row>
    <row r="7" spans="1:13" ht="15" customHeight="1" x14ac:dyDescent="0.35">
      <c r="C7" s="8" t="s">
        <v>530</v>
      </c>
      <c r="D7" s="8" t="s">
        <v>192</v>
      </c>
      <c r="E7" s="153" t="s">
        <v>531</v>
      </c>
      <c r="F7" s="97" t="s">
        <v>202</v>
      </c>
      <c r="G7" s="37" t="s">
        <v>202</v>
      </c>
      <c r="H7" s="37" t="s">
        <v>202</v>
      </c>
      <c r="I7" s="269">
        <v>0.60264261346417403</v>
      </c>
      <c r="J7" s="97" t="s">
        <v>202</v>
      </c>
      <c r="K7" s="37" t="s">
        <v>202</v>
      </c>
      <c r="L7" s="37" t="s">
        <v>202</v>
      </c>
      <c r="M7" s="70"/>
    </row>
    <row r="8" spans="1:13" ht="15" customHeight="1" x14ac:dyDescent="0.35">
      <c r="C8" s="8" t="s">
        <v>530</v>
      </c>
      <c r="D8" s="8" t="s">
        <v>192</v>
      </c>
      <c r="E8" s="154" t="s">
        <v>532</v>
      </c>
      <c r="F8" s="97" t="s">
        <v>202</v>
      </c>
      <c r="G8" s="37" t="s">
        <v>202</v>
      </c>
      <c r="H8" s="37" t="s">
        <v>202</v>
      </c>
      <c r="I8" s="269">
        <v>0.38032103259990102</v>
      </c>
      <c r="J8" s="97" t="s">
        <v>202</v>
      </c>
      <c r="K8" s="37" t="s">
        <v>202</v>
      </c>
      <c r="L8" s="37" t="s">
        <v>202</v>
      </c>
      <c r="M8" s="70"/>
    </row>
    <row r="9" spans="1:13" ht="15" customHeight="1" x14ac:dyDescent="0.35">
      <c r="C9" s="8" t="s">
        <v>530</v>
      </c>
      <c r="D9" s="8" t="s">
        <v>192</v>
      </c>
      <c r="E9" s="153" t="s">
        <v>533</v>
      </c>
      <c r="F9" s="97" t="s">
        <v>202</v>
      </c>
      <c r="G9" s="37" t="s">
        <v>202</v>
      </c>
      <c r="H9" s="37" t="s">
        <v>202</v>
      </c>
      <c r="I9" s="382">
        <v>1.7036353935924699E-2</v>
      </c>
      <c r="J9" s="97" t="s">
        <v>202</v>
      </c>
      <c r="K9" s="37" t="s">
        <v>202</v>
      </c>
      <c r="L9" s="37" t="s">
        <v>202</v>
      </c>
      <c r="M9" s="70"/>
    </row>
    <row r="10" spans="1:13" ht="15" customHeight="1" x14ac:dyDescent="0.35">
      <c r="C10" s="8" t="s">
        <v>530</v>
      </c>
      <c r="D10" s="8" t="s">
        <v>192</v>
      </c>
      <c r="E10" s="154" t="s">
        <v>218</v>
      </c>
      <c r="F10" s="97" t="s">
        <v>202</v>
      </c>
      <c r="G10" s="37" t="s">
        <v>202</v>
      </c>
      <c r="H10" s="37" t="s">
        <v>202</v>
      </c>
      <c r="I10" s="383">
        <v>3.8760849560795099</v>
      </c>
      <c r="J10" s="97" t="s">
        <v>202</v>
      </c>
      <c r="K10" s="37" t="s">
        <v>202</v>
      </c>
      <c r="L10" s="37" t="s">
        <v>202</v>
      </c>
      <c r="M10" s="70"/>
    </row>
    <row r="11" spans="1:13" ht="15" customHeight="1" x14ac:dyDescent="0.35">
      <c r="C11" s="8" t="s">
        <v>530</v>
      </c>
      <c r="D11" s="8" t="s">
        <v>192</v>
      </c>
      <c r="E11" s="154" t="s">
        <v>157</v>
      </c>
      <c r="F11" s="97" t="s">
        <v>202</v>
      </c>
      <c r="G11" s="37" t="s">
        <v>202</v>
      </c>
      <c r="H11" s="37" t="s">
        <v>202</v>
      </c>
      <c r="I11" s="102">
        <v>176</v>
      </c>
      <c r="J11" s="97" t="s">
        <v>202</v>
      </c>
      <c r="K11" s="37" t="s">
        <v>202</v>
      </c>
      <c r="L11" s="37" t="s">
        <v>202</v>
      </c>
      <c r="M11" s="70"/>
    </row>
    <row r="12" spans="1:13" ht="15" customHeight="1" x14ac:dyDescent="0.35">
      <c r="E12" s="254"/>
      <c r="F12" s="97"/>
      <c r="G12" s="37"/>
      <c r="H12" s="37"/>
      <c r="I12" s="269"/>
      <c r="J12" s="70"/>
      <c r="K12" s="70"/>
      <c r="L12" s="70"/>
      <c r="M12" s="70"/>
    </row>
    <row r="13" spans="1:13" ht="15" customHeight="1" x14ac:dyDescent="0.35">
      <c r="C13" s="8" t="s">
        <v>530</v>
      </c>
      <c r="D13" s="8" t="s">
        <v>232</v>
      </c>
      <c r="E13" s="153" t="s">
        <v>531</v>
      </c>
      <c r="F13" s="97" t="s">
        <v>202</v>
      </c>
      <c r="G13" s="37" t="s">
        <v>202</v>
      </c>
      <c r="H13" s="37" t="s">
        <v>202</v>
      </c>
      <c r="I13" s="382">
        <v>0.67778881349195397</v>
      </c>
      <c r="J13" s="97" t="s">
        <v>202</v>
      </c>
      <c r="K13" s="37" t="s">
        <v>202</v>
      </c>
      <c r="L13" s="37" t="s">
        <v>202</v>
      </c>
      <c r="M13" s="70"/>
    </row>
    <row r="14" spans="1:13" ht="15" customHeight="1" x14ac:dyDescent="0.35">
      <c r="C14" s="8" t="s">
        <v>530</v>
      </c>
      <c r="D14" s="8" t="s">
        <v>232</v>
      </c>
      <c r="E14" s="154" t="s">
        <v>532</v>
      </c>
      <c r="F14" s="97" t="s">
        <v>202</v>
      </c>
      <c r="G14" s="37" t="s">
        <v>202</v>
      </c>
      <c r="H14" s="37" t="s">
        <v>202</v>
      </c>
      <c r="I14" s="382">
        <v>0.32221118650804598</v>
      </c>
      <c r="J14" s="97" t="s">
        <v>202</v>
      </c>
      <c r="K14" s="37" t="s">
        <v>202</v>
      </c>
      <c r="L14" s="37" t="s">
        <v>202</v>
      </c>
      <c r="M14" s="70"/>
    </row>
    <row r="15" spans="1:13" ht="15" customHeight="1" x14ac:dyDescent="0.35">
      <c r="C15" s="8" t="s">
        <v>530</v>
      </c>
      <c r="D15" s="8" t="s">
        <v>232</v>
      </c>
      <c r="E15" s="153" t="s">
        <v>533</v>
      </c>
      <c r="F15" s="97" t="s">
        <v>202</v>
      </c>
      <c r="G15" s="37" t="s">
        <v>202</v>
      </c>
      <c r="H15" s="37" t="s">
        <v>202</v>
      </c>
      <c r="I15" s="382">
        <v>0</v>
      </c>
      <c r="J15" s="97" t="s">
        <v>202</v>
      </c>
      <c r="K15" s="37" t="s">
        <v>202</v>
      </c>
      <c r="L15" s="37" t="s">
        <v>202</v>
      </c>
      <c r="M15" s="70"/>
    </row>
    <row r="16" spans="1:13" ht="15" customHeight="1" x14ac:dyDescent="0.35">
      <c r="C16" s="8" t="s">
        <v>530</v>
      </c>
      <c r="D16" s="8" t="s">
        <v>232</v>
      </c>
      <c r="E16" s="154" t="s">
        <v>218</v>
      </c>
      <c r="F16" s="97" t="s">
        <v>202</v>
      </c>
      <c r="G16" s="37" t="s">
        <v>202</v>
      </c>
      <c r="H16" s="37" t="s">
        <v>202</v>
      </c>
      <c r="I16" s="383">
        <v>4.2507629611742397</v>
      </c>
      <c r="J16" s="97" t="s">
        <v>202</v>
      </c>
      <c r="K16" s="37" t="s">
        <v>202</v>
      </c>
      <c r="L16" s="37" t="s">
        <v>202</v>
      </c>
      <c r="M16" s="70"/>
    </row>
    <row r="17" spans="3:13" ht="15" customHeight="1" x14ac:dyDescent="0.35">
      <c r="C17" s="8" t="s">
        <v>530</v>
      </c>
      <c r="D17" s="8" t="s">
        <v>232</v>
      </c>
      <c r="E17" s="154" t="s">
        <v>157</v>
      </c>
      <c r="F17" s="97" t="s">
        <v>202</v>
      </c>
      <c r="G17" s="37" t="s">
        <v>202</v>
      </c>
      <c r="H17" s="37" t="s">
        <v>202</v>
      </c>
      <c r="I17" s="102">
        <v>41</v>
      </c>
      <c r="J17" s="97" t="s">
        <v>202</v>
      </c>
      <c r="K17" s="37" t="s">
        <v>202</v>
      </c>
      <c r="L17" s="37" t="s">
        <v>202</v>
      </c>
      <c r="M17" s="70"/>
    </row>
    <row r="18" spans="3:13" ht="15" customHeight="1" x14ac:dyDescent="0.35">
      <c r="E18" s="254"/>
      <c r="F18" s="97"/>
      <c r="G18" s="37"/>
      <c r="H18" s="37"/>
      <c r="I18" s="269"/>
      <c r="J18" s="70"/>
      <c r="K18" s="70"/>
      <c r="L18" s="70"/>
      <c r="M18" s="70"/>
    </row>
    <row r="19" spans="3:13" ht="15" customHeight="1" x14ac:dyDescent="0.35">
      <c r="C19" s="8" t="s">
        <v>530</v>
      </c>
      <c r="D19" s="8" t="s">
        <v>151</v>
      </c>
      <c r="E19" s="153" t="s">
        <v>531</v>
      </c>
      <c r="F19" s="97" t="s">
        <v>202</v>
      </c>
      <c r="G19" s="37" t="s">
        <v>202</v>
      </c>
      <c r="H19" s="37" t="s">
        <v>202</v>
      </c>
      <c r="I19" s="269">
        <v>0.61135505067655604</v>
      </c>
      <c r="J19" s="97" t="s">
        <v>202</v>
      </c>
      <c r="K19" s="37" t="s">
        <v>202</v>
      </c>
      <c r="L19" s="37" t="s">
        <v>202</v>
      </c>
      <c r="M19" s="70"/>
    </row>
    <row r="20" spans="3:13" ht="15" customHeight="1" x14ac:dyDescent="0.35">
      <c r="C20" s="8" t="s">
        <v>530</v>
      </c>
      <c r="D20" s="8" t="s">
        <v>151</v>
      </c>
      <c r="E20" s="154" t="s">
        <v>532</v>
      </c>
      <c r="F20" s="97" t="s">
        <v>202</v>
      </c>
      <c r="G20" s="37" t="s">
        <v>202</v>
      </c>
      <c r="H20" s="37" t="s">
        <v>202</v>
      </c>
      <c r="I20" s="269">
        <v>0.37358378726601499</v>
      </c>
      <c r="J20" s="97" t="s">
        <v>202</v>
      </c>
      <c r="K20" s="37" t="s">
        <v>202</v>
      </c>
      <c r="L20" s="37" t="s">
        <v>202</v>
      </c>
      <c r="M20" s="70"/>
    </row>
    <row r="21" spans="3:13" ht="15" customHeight="1" x14ac:dyDescent="0.35">
      <c r="C21" s="8" t="s">
        <v>530</v>
      </c>
      <c r="D21" s="8" t="s">
        <v>151</v>
      </c>
      <c r="E21" s="153" t="s">
        <v>533</v>
      </c>
      <c r="F21" s="97" t="s">
        <v>202</v>
      </c>
      <c r="G21" s="37" t="s">
        <v>202</v>
      </c>
      <c r="H21" s="37" t="s">
        <v>202</v>
      </c>
      <c r="I21" s="382">
        <v>1.5061162057429399E-2</v>
      </c>
      <c r="J21" s="97" t="s">
        <v>202</v>
      </c>
      <c r="K21" s="37" t="s">
        <v>202</v>
      </c>
      <c r="L21" s="37" t="s">
        <v>202</v>
      </c>
      <c r="M21" s="70"/>
    </row>
    <row r="22" spans="3:13" ht="15" customHeight="1" x14ac:dyDescent="0.35">
      <c r="C22" s="8" t="s">
        <v>530</v>
      </c>
      <c r="D22" s="8" t="s">
        <v>151</v>
      </c>
      <c r="E22" s="154" t="s">
        <v>218</v>
      </c>
      <c r="F22" s="97" t="s">
        <v>202</v>
      </c>
      <c r="G22" s="37" t="s">
        <v>202</v>
      </c>
      <c r="H22" s="37" t="s">
        <v>202</v>
      </c>
      <c r="I22" s="383">
        <v>3.91952505808122</v>
      </c>
      <c r="J22" s="97" t="s">
        <v>202</v>
      </c>
      <c r="K22" s="37" t="s">
        <v>202</v>
      </c>
      <c r="L22" s="37" t="s">
        <v>202</v>
      </c>
      <c r="M22" s="70"/>
    </row>
    <row r="23" spans="3:13" ht="15" customHeight="1" x14ac:dyDescent="0.35">
      <c r="C23" s="8" t="s">
        <v>530</v>
      </c>
      <c r="D23" s="8" t="s">
        <v>151</v>
      </c>
      <c r="E23" s="154" t="s">
        <v>157</v>
      </c>
      <c r="F23" s="97" t="s">
        <v>202</v>
      </c>
      <c r="G23" s="37" t="s">
        <v>202</v>
      </c>
      <c r="H23" s="37" t="s">
        <v>202</v>
      </c>
      <c r="I23" s="102">
        <v>217</v>
      </c>
      <c r="J23" s="97" t="s">
        <v>202</v>
      </c>
      <c r="K23" s="37" t="s">
        <v>202</v>
      </c>
      <c r="L23" s="37" t="s">
        <v>202</v>
      </c>
      <c r="M23" s="70"/>
    </row>
    <row r="24" spans="3:13" ht="15" customHeight="1" x14ac:dyDescent="0.35">
      <c r="C24" s="8"/>
      <c r="D24" s="8"/>
      <c r="E24" s="254"/>
      <c r="F24" s="97"/>
      <c r="G24" s="2"/>
      <c r="H24" s="2"/>
      <c r="I24" s="269"/>
      <c r="J24" s="2"/>
      <c r="K24" s="70"/>
      <c r="L24" s="70"/>
      <c r="M24" s="394"/>
    </row>
    <row r="25" spans="3:13" ht="15" customHeight="1" x14ac:dyDescent="0.35">
      <c r="C25" s="8" t="s">
        <v>520</v>
      </c>
      <c r="D25" s="8" t="s">
        <v>201</v>
      </c>
      <c r="E25" s="153" t="s">
        <v>531</v>
      </c>
      <c r="F25" s="53">
        <v>0.97648370265960693</v>
      </c>
      <c r="G25" s="61">
        <v>0.98062020540237427</v>
      </c>
      <c r="H25" s="61">
        <v>0.677284836769104</v>
      </c>
      <c r="I25" s="269">
        <v>0.63365416714362199</v>
      </c>
      <c r="J25" s="85">
        <v>0.40200000000000002</v>
      </c>
      <c r="K25" s="85">
        <v>0</v>
      </c>
      <c r="L25" s="381">
        <v>1.7000000000000001E-2</v>
      </c>
      <c r="M25" s="395"/>
    </row>
    <row r="26" spans="3:13" x14ac:dyDescent="0.35">
      <c r="C26" s="8" t="s">
        <v>520</v>
      </c>
      <c r="D26" s="8" t="s">
        <v>201</v>
      </c>
      <c r="E26" s="154" t="s">
        <v>532</v>
      </c>
      <c r="F26" s="53">
        <v>5.716854240745306E-3</v>
      </c>
      <c r="G26" s="61">
        <v>4.604085348546505E-3</v>
      </c>
      <c r="H26" s="61">
        <v>0.31191951036453247</v>
      </c>
      <c r="I26" s="269">
        <v>0.35882339264824997</v>
      </c>
      <c r="J26" s="85">
        <v>0.65300000000000002</v>
      </c>
      <c r="K26" s="85">
        <v>0</v>
      </c>
      <c r="L26" s="381">
        <v>0.01</v>
      </c>
      <c r="M26" s="395"/>
    </row>
    <row r="27" spans="3:13" x14ac:dyDescent="0.35">
      <c r="C27" s="8" t="s">
        <v>520</v>
      </c>
      <c r="D27" s="8" t="s">
        <v>201</v>
      </c>
      <c r="E27" s="153" t="s">
        <v>533</v>
      </c>
      <c r="F27" s="53">
        <v>1.7799453809857368E-2</v>
      </c>
      <c r="G27" s="61">
        <v>1.477572694420815E-2</v>
      </c>
      <c r="H27" s="55">
        <v>1.0795649141073227E-2</v>
      </c>
      <c r="I27" s="382">
        <v>7.5224402081278396E-3</v>
      </c>
      <c r="J27" s="85">
        <v>0.48199999999999998</v>
      </c>
      <c r="K27" s="85">
        <v>0.45100000000000001</v>
      </c>
      <c r="L27" s="85">
        <v>0.38400000000000001</v>
      </c>
      <c r="M27" s="395"/>
    </row>
    <row r="28" spans="3:13" x14ac:dyDescent="0.35">
      <c r="C28" s="8" t="s">
        <v>520</v>
      </c>
      <c r="D28" s="8" t="s">
        <v>201</v>
      </c>
      <c r="E28" s="154" t="s">
        <v>218</v>
      </c>
      <c r="F28" s="116">
        <v>3.8730111122131352</v>
      </c>
      <c r="G28" s="117">
        <v>3.8671813011169429</v>
      </c>
      <c r="H28" s="117">
        <v>4.1276116371154785</v>
      </c>
      <c r="I28" s="383">
        <v>4.0389892469549604</v>
      </c>
      <c r="J28" s="85">
        <v>0.88</v>
      </c>
      <c r="K28" s="85">
        <v>0</v>
      </c>
      <c r="L28" s="381">
        <v>2.5000000000000001E-2</v>
      </c>
      <c r="M28" s="395"/>
    </row>
    <row r="29" spans="3:13" x14ac:dyDescent="0.35">
      <c r="C29" s="8" t="s">
        <v>520</v>
      </c>
      <c r="D29" s="8" t="s">
        <v>201</v>
      </c>
      <c r="E29" s="154" t="s">
        <v>157</v>
      </c>
      <c r="F29" s="75">
        <v>1845</v>
      </c>
      <c r="G29" s="76">
        <v>1737</v>
      </c>
      <c r="H29" s="76">
        <v>1660</v>
      </c>
      <c r="I29" s="102">
        <v>1186</v>
      </c>
      <c r="J29" s="85"/>
      <c r="K29" s="85"/>
      <c r="L29" s="85"/>
      <c r="M29" s="395"/>
    </row>
    <row r="30" spans="3:13" x14ac:dyDescent="0.35">
      <c r="E30" s="154"/>
      <c r="F30" s="97"/>
      <c r="G30" s="37"/>
      <c r="H30" s="29"/>
      <c r="I30" s="98"/>
      <c r="J30" s="139"/>
      <c r="K30" s="139"/>
      <c r="L30" s="139"/>
      <c r="M30" s="395"/>
    </row>
    <row r="31" spans="3:13" x14ac:dyDescent="0.35">
      <c r="C31" s="8" t="s">
        <v>520</v>
      </c>
      <c r="D31" s="8" t="s">
        <v>205</v>
      </c>
      <c r="E31" s="153" t="s">
        <v>531</v>
      </c>
      <c r="F31" s="53">
        <v>0.97022807598114014</v>
      </c>
      <c r="G31" s="61">
        <v>0.97302168607711792</v>
      </c>
      <c r="H31" s="61">
        <v>0.82805633544921875</v>
      </c>
      <c r="I31" s="269">
        <v>0.76914682341655205</v>
      </c>
      <c r="J31" s="85">
        <v>0.73499999999999999</v>
      </c>
      <c r="K31" s="85">
        <v>0</v>
      </c>
      <c r="L31" s="381">
        <v>1.2E-2</v>
      </c>
      <c r="M31" s="395"/>
    </row>
    <row r="32" spans="3:13" x14ac:dyDescent="0.35">
      <c r="C32" s="8" t="s">
        <v>520</v>
      </c>
      <c r="D32" s="8" t="s">
        <v>205</v>
      </c>
      <c r="E32" s="154" t="s">
        <v>532</v>
      </c>
      <c r="F32" s="53">
        <v>8.2545038312673569E-3</v>
      </c>
      <c r="G32" s="61">
        <v>1.2605953961610791E-2</v>
      </c>
      <c r="H32" s="61">
        <v>0.16626325249671936</v>
      </c>
      <c r="I32" s="269">
        <v>0.221928010041886</v>
      </c>
      <c r="J32" s="85">
        <v>0.39700000000000002</v>
      </c>
      <c r="K32" s="85">
        <v>0</v>
      </c>
      <c r="L32" s="381">
        <v>1.6E-2</v>
      </c>
      <c r="M32" s="395"/>
    </row>
    <row r="33" spans="3:13" x14ac:dyDescent="0.35">
      <c r="C33" s="8" t="s">
        <v>520</v>
      </c>
      <c r="D33" s="8" t="s">
        <v>205</v>
      </c>
      <c r="E33" s="153" t="s">
        <v>533</v>
      </c>
      <c r="F33" s="53">
        <v>2.1517422050237659E-2</v>
      </c>
      <c r="G33" s="61">
        <v>1.43723376095295E-2</v>
      </c>
      <c r="H33" s="55" t="s">
        <v>258</v>
      </c>
      <c r="I33" s="382">
        <v>8.9251665415624494E-3</v>
      </c>
      <c r="J33" s="85">
        <v>0.27500000000000002</v>
      </c>
      <c r="K33" s="85">
        <v>0.311</v>
      </c>
      <c r="L33" s="85">
        <v>0.51</v>
      </c>
      <c r="M33" s="395"/>
    </row>
    <row r="34" spans="3:13" x14ac:dyDescent="0.35">
      <c r="C34" s="8" t="s">
        <v>520</v>
      </c>
      <c r="D34" s="8" t="s">
        <v>205</v>
      </c>
      <c r="E34" s="154" t="s">
        <v>218</v>
      </c>
      <c r="F34" s="116">
        <v>3.5782251358032231</v>
      </c>
      <c r="G34" s="117">
        <v>3.6829013824462891</v>
      </c>
      <c r="H34" s="117">
        <v>3.7001948356628418</v>
      </c>
      <c r="I34" s="383">
        <v>3.7529529210578301</v>
      </c>
      <c r="J34" s="85">
        <v>9.8000000000000004E-2</v>
      </c>
      <c r="K34" s="85">
        <v>0.22500000000000001</v>
      </c>
      <c r="L34" s="85">
        <v>0.41899999999999998</v>
      </c>
      <c r="M34" s="395"/>
    </row>
    <row r="35" spans="3:13" ht="14.5" customHeight="1" x14ac:dyDescent="0.35">
      <c r="C35" s="8" t="s">
        <v>520</v>
      </c>
      <c r="D35" s="8" t="s">
        <v>205</v>
      </c>
      <c r="E35" s="154" t="s">
        <v>157</v>
      </c>
      <c r="F35" s="75">
        <v>915</v>
      </c>
      <c r="G35" s="76">
        <v>719</v>
      </c>
      <c r="H35" s="76">
        <v>668</v>
      </c>
      <c r="I35" s="102">
        <v>549</v>
      </c>
      <c r="J35" s="85"/>
      <c r="K35" s="85"/>
      <c r="L35" s="85"/>
      <c r="M35" s="395"/>
    </row>
    <row r="36" spans="3:13" x14ac:dyDescent="0.35">
      <c r="E36" s="154"/>
      <c r="F36" s="97"/>
      <c r="G36" s="37"/>
      <c r="H36" s="29"/>
      <c r="I36" s="98"/>
      <c r="J36" s="139"/>
      <c r="K36" s="139"/>
      <c r="L36" s="139"/>
      <c r="M36" s="395"/>
    </row>
    <row r="37" spans="3:13" x14ac:dyDescent="0.35">
      <c r="C37" s="8" t="s">
        <v>520</v>
      </c>
      <c r="D37" s="8" t="s">
        <v>154</v>
      </c>
      <c r="E37" s="153" t="s">
        <v>531</v>
      </c>
      <c r="F37" s="53">
        <v>0.9736098051071167</v>
      </c>
      <c r="G37" s="61">
        <v>0.97916924953460693</v>
      </c>
      <c r="H37" s="61">
        <v>0.71953868865966797</v>
      </c>
      <c r="I37" s="269">
        <v>0.67240445980725105</v>
      </c>
      <c r="J37" s="85">
        <v>0.18099999999999999</v>
      </c>
      <c r="K37" s="85">
        <v>0</v>
      </c>
      <c r="L37" s="381">
        <v>1E-3</v>
      </c>
      <c r="M37" s="395"/>
    </row>
    <row r="38" spans="3:13" x14ac:dyDescent="0.35">
      <c r="C38" s="8" t="s">
        <v>520</v>
      </c>
      <c r="D38" s="8" t="s">
        <v>154</v>
      </c>
      <c r="E38" s="154" t="s">
        <v>532</v>
      </c>
      <c r="F38" s="53">
        <v>6.5044853836297989E-3</v>
      </c>
      <c r="G38" s="61">
        <v>6.5218769013881683E-3</v>
      </c>
      <c r="H38" s="61">
        <v>0.27153134346008301</v>
      </c>
      <c r="I38" s="269">
        <v>0.31899459989977502</v>
      </c>
      <c r="J38" s="85">
        <v>0.99399999999999999</v>
      </c>
      <c r="K38" s="85">
        <v>0</v>
      </c>
      <c r="L38" s="381">
        <v>1E-3</v>
      </c>
      <c r="M38" s="395"/>
    </row>
    <row r="39" spans="3:13" x14ac:dyDescent="0.35">
      <c r="C39" s="8" t="s">
        <v>520</v>
      </c>
      <c r="D39" s="8" t="s">
        <v>154</v>
      </c>
      <c r="E39" s="153" t="s">
        <v>533</v>
      </c>
      <c r="F39" s="53">
        <v>1.988572999835014E-2</v>
      </c>
      <c r="G39" s="61">
        <v>1.4308890327811239E-2</v>
      </c>
      <c r="H39" s="55">
        <v>8.9299967512488365E-3</v>
      </c>
      <c r="I39" s="382">
        <v>8.6009402929740093E-3</v>
      </c>
      <c r="J39" s="85">
        <v>0.115</v>
      </c>
      <c r="K39" s="85">
        <v>0.22600000000000001</v>
      </c>
      <c r="L39" s="85">
        <v>0.91200000000000003</v>
      </c>
      <c r="M39" s="395"/>
    </row>
    <row r="40" spans="3:13" x14ac:dyDescent="0.35">
      <c r="C40" s="8" t="s">
        <v>520</v>
      </c>
      <c r="D40" s="8" t="s">
        <v>154</v>
      </c>
      <c r="E40" s="154" t="s">
        <v>218</v>
      </c>
      <c r="F40" s="116">
        <v>3.790147066116333</v>
      </c>
      <c r="G40" s="117">
        <v>3.8155465126037602</v>
      </c>
      <c r="H40" s="117">
        <v>4.0098023414611816</v>
      </c>
      <c r="I40" s="383">
        <v>3.9563384372464201</v>
      </c>
      <c r="J40" s="85">
        <v>0.42399999999999999</v>
      </c>
      <c r="K40" s="85">
        <v>0</v>
      </c>
      <c r="L40" s="85">
        <v>0.108</v>
      </c>
      <c r="M40" s="395"/>
    </row>
    <row r="41" spans="3:13" x14ac:dyDescent="0.35">
      <c r="C41" s="8" t="s">
        <v>520</v>
      </c>
      <c r="D41" s="8" t="s">
        <v>154</v>
      </c>
      <c r="E41" s="154" t="s">
        <v>157</v>
      </c>
      <c r="F41" s="75">
        <v>2914</v>
      </c>
      <c r="G41" s="76">
        <v>2582</v>
      </c>
      <c r="H41" s="76">
        <v>2453</v>
      </c>
      <c r="I41" s="102">
        <v>1830</v>
      </c>
      <c r="J41" s="29"/>
      <c r="K41" s="29"/>
      <c r="L41" s="29"/>
      <c r="M41" s="395"/>
    </row>
    <row r="42" spans="3:13" x14ac:dyDescent="0.35">
      <c r="E42" s="154"/>
      <c r="F42" s="226"/>
      <c r="G42" s="226"/>
      <c r="H42" s="226"/>
      <c r="I42" s="226"/>
      <c r="J42" s="226"/>
      <c r="K42" s="226"/>
      <c r="L42" s="226"/>
      <c r="M42" s="128"/>
    </row>
    <row r="43" spans="3:13" x14ac:dyDescent="0.35">
      <c r="F43" s="226"/>
      <c r="G43" s="226"/>
      <c r="H43" s="226"/>
      <c r="I43" s="226"/>
      <c r="J43" s="226"/>
      <c r="K43" s="226"/>
      <c r="L43" s="226"/>
    </row>
    <row r="44" spans="3:13" x14ac:dyDescent="0.35">
      <c r="C44" s="132" t="s">
        <v>534</v>
      </c>
    </row>
    <row r="45" spans="3:13" x14ac:dyDescent="0.35">
      <c r="C45" s="131" t="s">
        <v>535</v>
      </c>
    </row>
    <row r="47" spans="3:13" x14ac:dyDescent="0.35">
      <c r="C47" s="8" t="s">
        <v>158</v>
      </c>
    </row>
    <row r="48" spans="3:13" x14ac:dyDescent="0.35">
      <c r="C48" s="167" t="s">
        <v>429</v>
      </c>
    </row>
    <row r="49" spans="3:5" x14ac:dyDescent="0.35">
      <c r="C49" s="8" t="s">
        <v>536</v>
      </c>
    </row>
    <row r="50" spans="3:5" x14ac:dyDescent="0.35">
      <c r="C50" s="167" t="s">
        <v>537</v>
      </c>
    </row>
    <row r="51" spans="3:5" x14ac:dyDescent="0.35">
      <c r="C51" s="8" t="s">
        <v>528</v>
      </c>
      <c r="D51" s="8"/>
      <c r="E51" s="8"/>
    </row>
    <row r="52" spans="3:5" x14ac:dyDescent="0.35">
      <c r="C52" s="8" t="s">
        <v>538</v>
      </c>
      <c r="D52" s="8"/>
      <c r="E52" s="8"/>
    </row>
    <row r="53" spans="3:5" x14ac:dyDescent="0.35">
      <c r="C53" s="167"/>
    </row>
    <row r="54" spans="3:5" x14ac:dyDescent="0.35">
      <c r="C54" s="167"/>
    </row>
    <row r="56" spans="3:5" x14ac:dyDescent="0.35">
      <c r="C56" s="39"/>
    </row>
    <row r="57" spans="3:5" x14ac:dyDescent="0.35">
      <c r="C57" s="39"/>
    </row>
  </sheetData>
  <mergeCells count="4">
    <mergeCell ref="F5:I5"/>
    <mergeCell ref="J5:J6"/>
    <mergeCell ref="L5:L6"/>
    <mergeCell ref="K5:K6"/>
  </mergeCells>
  <conditionalFormatting sqref="J25:M41">
    <cfRule type="cellIs" dxfId="23" priority="11" operator="between">
      <formula>0</formula>
      <formula>0.05</formula>
    </cfRule>
  </conditionalFormatting>
  <hyperlinks>
    <hyperlink ref="A1" location="Contents!A1" display="Contents" xr:uid="{70C897FD-4B32-4408-9FE1-FF3F87291929}"/>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8"/>
  <dimension ref="A1:M65"/>
  <sheetViews>
    <sheetView showGridLines="0" topLeftCell="A40" zoomScaleNormal="100" workbookViewId="0"/>
  </sheetViews>
  <sheetFormatPr defaultColWidth="10.81640625" defaultRowHeight="13" x14ac:dyDescent="0.3"/>
  <cols>
    <col min="1" max="2" width="10.81640625" style="9"/>
    <col min="3" max="3" width="21.453125" style="9" customWidth="1"/>
    <col min="4" max="4" width="29.453125" style="9" customWidth="1"/>
    <col min="5" max="5" width="24.54296875" style="9" customWidth="1"/>
    <col min="6" max="12" width="14.81640625" style="9" customWidth="1"/>
    <col min="13" max="13" width="14.1796875" style="9" customWidth="1"/>
    <col min="14" max="16384" width="10.81640625" style="9"/>
  </cols>
  <sheetData>
    <row r="1" spans="1:13" x14ac:dyDescent="0.3">
      <c r="A1" s="49" t="s">
        <v>146</v>
      </c>
    </row>
    <row r="2" spans="1:13" x14ac:dyDescent="0.3">
      <c r="B2" s="10" t="s">
        <v>539</v>
      </c>
    </row>
    <row r="3" spans="1:13" x14ac:dyDescent="0.3">
      <c r="B3" s="8" t="s">
        <v>148</v>
      </c>
    </row>
    <row r="5" spans="1:13" ht="22.5" customHeight="1" x14ac:dyDescent="0.3">
      <c r="E5" s="37"/>
      <c r="F5" s="419" t="s">
        <v>168</v>
      </c>
      <c r="G5" s="420"/>
      <c r="H5" s="420"/>
      <c r="I5" s="420"/>
      <c r="J5" s="420"/>
      <c r="K5" s="417" t="s">
        <v>284</v>
      </c>
      <c r="L5" s="422" t="s">
        <v>285</v>
      </c>
      <c r="M5" s="422" t="s">
        <v>286</v>
      </c>
    </row>
    <row r="6" spans="1:13" ht="22.5" customHeight="1" x14ac:dyDescent="0.3">
      <c r="C6" s="34"/>
      <c r="D6" s="34"/>
      <c r="E6" s="79"/>
      <c r="F6" s="67">
        <v>2021</v>
      </c>
      <c r="G6" s="66">
        <v>2022</v>
      </c>
      <c r="H6" s="66">
        <v>2023</v>
      </c>
      <c r="I6" s="66">
        <v>2024</v>
      </c>
      <c r="J6" s="88">
        <v>2025</v>
      </c>
      <c r="K6" s="418"/>
      <c r="L6" s="435"/>
      <c r="M6" s="435"/>
    </row>
    <row r="7" spans="1:13" ht="14.5" customHeight="1" x14ac:dyDescent="0.3">
      <c r="C7" s="8" t="s">
        <v>530</v>
      </c>
      <c r="D7" s="8" t="s">
        <v>192</v>
      </c>
      <c r="E7" s="19" t="s">
        <v>540</v>
      </c>
      <c r="F7" s="140">
        <v>7.0000000000000007E-2</v>
      </c>
      <c r="G7" s="52">
        <v>9.3526482582092285E-2</v>
      </c>
      <c r="H7" s="52">
        <v>6.7144408822059631E-2</v>
      </c>
      <c r="I7" s="61">
        <v>9.2261210083961487E-2</v>
      </c>
      <c r="J7" s="61">
        <v>8.4805731992192199E-2</v>
      </c>
      <c r="K7" s="112">
        <v>7.2999999999999995E-2</v>
      </c>
      <c r="L7" s="85">
        <v>4.4999999999999998E-2</v>
      </c>
      <c r="M7" s="85">
        <v>0.623</v>
      </c>
    </row>
    <row r="8" spans="1:13" x14ac:dyDescent="0.3">
      <c r="C8" s="8" t="s">
        <v>530</v>
      </c>
      <c r="D8" s="8" t="s">
        <v>192</v>
      </c>
      <c r="E8" s="19" t="s">
        <v>541</v>
      </c>
      <c r="F8" s="138">
        <v>0.1</v>
      </c>
      <c r="G8" s="61">
        <v>0.11588826030492783</v>
      </c>
      <c r="H8" s="61">
        <v>0.1131667569279671</v>
      </c>
      <c r="I8" s="61">
        <v>0.15525804460048676</v>
      </c>
      <c r="J8" s="61">
        <v>0.13345829558789599</v>
      </c>
      <c r="K8" s="86">
        <v>0.877</v>
      </c>
      <c r="L8" s="85">
        <v>3.1E-2</v>
      </c>
      <c r="M8" s="85">
        <v>0.253</v>
      </c>
    </row>
    <row r="9" spans="1:13" x14ac:dyDescent="0.3">
      <c r="C9" s="8" t="s">
        <v>530</v>
      </c>
      <c r="D9" s="8" t="s">
        <v>192</v>
      </c>
      <c r="E9" s="19" t="s">
        <v>542</v>
      </c>
      <c r="F9" s="138">
        <v>0.17</v>
      </c>
      <c r="G9" s="61">
        <v>0.19100955128669739</v>
      </c>
      <c r="H9" s="61">
        <v>0.17615462839603421</v>
      </c>
      <c r="I9" s="61">
        <v>0.16669526696205139</v>
      </c>
      <c r="J9" s="61">
        <v>0.17997923581553801</v>
      </c>
      <c r="K9" s="86">
        <v>0.46200000000000002</v>
      </c>
      <c r="L9" s="85">
        <v>0.61</v>
      </c>
      <c r="M9" s="85">
        <v>0.52400000000000002</v>
      </c>
    </row>
    <row r="10" spans="1:13" x14ac:dyDescent="0.3">
      <c r="C10" s="8" t="s">
        <v>530</v>
      </c>
      <c r="D10" s="8" t="s">
        <v>192</v>
      </c>
      <c r="E10" s="19" t="s">
        <v>543</v>
      </c>
      <c r="F10" s="138">
        <v>0.33</v>
      </c>
      <c r="G10" s="61">
        <v>0.30459269881248474</v>
      </c>
      <c r="H10" s="61">
        <v>0.3399595320224762</v>
      </c>
      <c r="I10" s="61">
        <v>0.30352339148521423</v>
      </c>
      <c r="J10" s="61">
        <v>0.33380620047792398</v>
      </c>
      <c r="K10" s="86">
        <v>0.14499999999999999</v>
      </c>
      <c r="L10" s="85">
        <v>0.14100000000000001</v>
      </c>
      <c r="M10" s="85">
        <v>0.23300000000000001</v>
      </c>
    </row>
    <row r="11" spans="1:13" x14ac:dyDescent="0.3">
      <c r="C11" s="8" t="s">
        <v>530</v>
      </c>
      <c r="D11" s="8" t="s">
        <v>192</v>
      </c>
      <c r="E11" s="19" t="s">
        <v>544</v>
      </c>
      <c r="F11" s="138">
        <v>0.33</v>
      </c>
      <c r="G11" s="61">
        <v>0.29498299956321716</v>
      </c>
      <c r="H11" s="61">
        <v>0.30357468128204351</v>
      </c>
      <c r="I11" s="61">
        <v>0.28226208686828613</v>
      </c>
      <c r="J11" s="61">
        <v>0.26795053612644898</v>
      </c>
      <c r="K11" s="86">
        <v>0.70599999999999996</v>
      </c>
      <c r="L11" s="85">
        <v>0.38800000000000001</v>
      </c>
      <c r="M11" s="85">
        <v>0.55900000000000005</v>
      </c>
    </row>
    <row r="12" spans="1:13" x14ac:dyDescent="0.3">
      <c r="C12" s="8" t="s">
        <v>530</v>
      </c>
      <c r="D12" s="8" t="s">
        <v>192</v>
      </c>
      <c r="E12" s="19" t="s">
        <v>218</v>
      </c>
      <c r="F12" s="155">
        <v>8</v>
      </c>
      <c r="G12" s="117">
        <v>8.2026329040527344</v>
      </c>
      <c r="H12" s="117">
        <v>8.2546348571777344</v>
      </c>
      <c r="I12" s="117">
        <v>7.959111213684082</v>
      </c>
      <c r="J12" s="229">
        <v>8.0345421935097701</v>
      </c>
      <c r="K12" s="86">
        <v>0.77100000000000002</v>
      </c>
      <c r="L12" s="85">
        <v>9.4E-2</v>
      </c>
      <c r="M12" s="85">
        <v>0.66500000000000004</v>
      </c>
    </row>
    <row r="13" spans="1:13" ht="14.5" customHeight="1" x14ac:dyDescent="0.3">
      <c r="C13" s="8" t="s">
        <v>530</v>
      </c>
      <c r="D13" s="8" t="s">
        <v>192</v>
      </c>
      <c r="E13" s="8" t="s">
        <v>157</v>
      </c>
      <c r="F13" s="38">
        <v>1063</v>
      </c>
      <c r="G13" s="76">
        <v>906</v>
      </c>
      <c r="H13" s="76">
        <v>771</v>
      </c>
      <c r="I13" s="76">
        <v>740</v>
      </c>
      <c r="J13" s="76">
        <v>683</v>
      </c>
      <c r="K13" s="86"/>
      <c r="L13" s="85"/>
      <c r="M13" s="85"/>
    </row>
    <row r="14" spans="1:13" x14ac:dyDescent="0.3">
      <c r="F14" s="97"/>
      <c r="G14" s="60"/>
      <c r="H14" s="60"/>
      <c r="I14" s="60"/>
      <c r="J14" s="60"/>
      <c r="K14" s="86"/>
      <c r="L14" s="85"/>
      <c r="M14" s="85"/>
    </row>
    <row r="15" spans="1:13" ht="14.5" customHeight="1" x14ac:dyDescent="0.3">
      <c r="C15" s="8" t="s">
        <v>530</v>
      </c>
      <c r="D15" s="8" t="s">
        <v>232</v>
      </c>
      <c r="E15" s="19" t="s">
        <v>540</v>
      </c>
      <c r="F15" s="138">
        <v>0.01</v>
      </c>
      <c r="G15" s="61">
        <v>8.4334895014762878E-2</v>
      </c>
      <c r="H15" s="61">
        <v>1.8918493762612339E-2</v>
      </c>
      <c r="I15" s="55" t="s">
        <v>258</v>
      </c>
      <c r="J15" s="55">
        <v>0</v>
      </c>
      <c r="K15" s="86">
        <v>0.09</v>
      </c>
      <c r="L15" s="85"/>
      <c r="M15" s="85"/>
    </row>
    <row r="16" spans="1:13" x14ac:dyDescent="0.3">
      <c r="C16" s="8" t="s">
        <v>530</v>
      </c>
      <c r="D16" s="8" t="s">
        <v>232</v>
      </c>
      <c r="E16" s="19" t="s">
        <v>541</v>
      </c>
      <c r="F16" s="138">
        <v>0.04</v>
      </c>
      <c r="G16" s="61">
        <v>3.0540984123945236E-2</v>
      </c>
      <c r="H16" s="61">
        <v>3.8695693016052253E-2</v>
      </c>
      <c r="I16" s="55" t="s">
        <v>258</v>
      </c>
      <c r="J16" s="55">
        <v>8.4491621678665904E-2</v>
      </c>
      <c r="K16" s="86">
        <v>0.81300000000000006</v>
      </c>
      <c r="L16" s="85">
        <v>0.45700000000000002</v>
      </c>
      <c r="M16" s="85">
        <v>0.85699999999999998</v>
      </c>
    </row>
    <row r="17" spans="3:13" x14ac:dyDescent="0.3">
      <c r="C17" s="8" t="s">
        <v>530</v>
      </c>
      <c r="D17" s="8" t="s">
        <v>232</v>
      </c>
      <c r="E17" s="19" t="s">
        <v>542</v>
      </c>
      <c r="F17" s="138">
        <v>0.14000000000000001</v>
      </c>
      <c r="G17" s="61">
        <v>6.0143928974866867E-2</v>
      </c>
      <c r="H17" s="61">
        <v>0.1112436577677727</v>
      </c>
      <c r="I17" s="55" t="s">
        <v>258</v>
      </c>
      <c r="J17" s="55">
        <v>0.124406972359539</v>
      </c>
      <c r="K17" s="86">
        <v>0.308</v>
      </c>
      <c r="L17" s="85">
        <v>0.56000000000000005</v>
      </c>
      <c r="M17" s="85">
        <v>0.498</v>
      </c>
    </row>
    <row r="18" spans="3:13" x14ac:dyDescent="0.3">
      <c r="C18" s="8" t="s">
        <v>530</v>
      </c>
      <c r="D18" s="8" t="s">
        <v>232</v>
      </c>
      <c r="E18" s="19" t="s">
        <v>543</v>
      </c>
      <c r="F18" s="138">
        <v>0.28999999999999998</v>
      </c>
      <c r="G18" s="61">
        <v>0.27916744351387024</v>
      </c>
      <c r="H18" s="61">
        <v>0.27539947628974909</v>
      </c>
      <c r="I18" s="55">
        <v>0.23136125504970551</v>
      </c>
      <c r="J18" s="55">
        <v>0.415592557828598</v>
      </c>
      <c r="K18" s="86">
        <v>0.96099999999999997</v>
      </c>
      <c r="L18" s="85">
        <v>0.53100000000000003</v>
      </c>
      <c r="M18" s="85">
        <v>6.4000000000000001E-2</v>
      </c>
    </row>
    <row r="19" spans="3:13" x14ac:dyDescent="0.3">
      <c r="C19" s="8" t="s">
        <v>530</v>
      </c>
      <c r="D19" s="8" t="s">
        <v>232</v>
      </c>
      <c r="E19" s="19" t="s">
        <v>544</v>
      </c>
      <c r="F19" s="138">
        <v>0.52</v>
      </c>
      <c r="G19" s="61">
        <v>0.54581278562545776</v>
      </c>
      <c r="H19" s="61">
        <v>0.55574268102645874</v>
      </c>
      <c r="I19" s="55">
        <v>0.59067416191101074</v>
      </c>
      <c r="J19" s="55">
        <v>0.37550884813319801</v>
      </c>
      <c r="K19" s="86">
        <v>0.91</v>
      </c>
      <c r="L19" s="85">
        <v>0.623</v>
      </c>
      <c r="M19" s="381">
        <v>0.04</v>
      </c>
    </row>
    <row r="20" spans="3:13" x14ac:dyDescent="0.3">
      <c r="C20" s="8" t="s">
        <v>530</v>
      </c>
      <c r="D20" s="8" t="s">
        <v>232</v>
      </c>
      <c r="E20" s="19" t="s">
        <v>218</v>
      </c>
      <c r="F20" s="155">
        <v>10</v>
      </c>
      <c r="G20" s="117">
        <v>9.9410839080810547</v>
      </c>
      <c r="H20" s="117">
        <v>12.437638282775881</v>
      </c>
      <c r="I20" s="117">
        <v>9.8850955963134766</v>
      </c>
      <c r="J20" s="229">
        <v>9.4772555637118501</v>
      </c>
      <c r="K20" s="86">
        <v>0.26900000000000002</v>
      </c>
      <c r="L20" s="85">
        <v>0.57100000000000006</v>
      </c>
      <c r="M20" s="85">
        <v>0.46800000000000003</v>
      </c>
    </row>
    <row r="21" spans="3:13" x14ac:dyDescent="0.3">
      <c r="C21" s="8" t="s">
        <v>530</v>
      </c>
      <c r="D21" s="8" t="s">
        <v>232</v>
      </c>
      <c r="E21" s="8" t="s">
        <v>157</v>
      </c>
      <c r="F21" s="38">
        <v>109</v>
      </c>
      <c r="G21" s="76">
        <v>70</v>
      </c>
      <c r="H21" s="76">
        <v>61</v>
      </c>
      <c r="I21" s="76">
        <v>49</v>
      </c>
      <c r="J21" s="76">
        <v>46</v>
      </c>
      <c r="K21" s="86"/>
      <c r="L21" s="85"/>
      <c r="M21" s="85"/>
    </row>
    <row r="22" spans="3:13" x14ac:dyDescent="0.3">
      <c r="F22" s="97"/>
      <c r="G22" s="60"/>
      <c r="H22" s="60"/>
      <c r="I22" s="60"/>
      <c r="J22" s="60"/>
      <c r="K22" s="86"/>
      <c r="L22" s="85"/>
      <c r="M22" s="85"/>
    </row>
    <row r="23" spans="3:13" ht="14.5" customHeight="1" x14ac:dyDescent="0.3">
      <c r="C23" s="8" t="s">
        <v>530</v>
      </c>
      <c r="D23" s="8" t="s">
        <v>151</v>
      </c>
      <c r="E23" s="19" t="s">
        <v>540</v>
      </c>
      <c r="F23" s="138">
        <v>0.06</v>
      </c>
      <c r="G23" s="61">
        <v>9.3143768608570099E-2</v>
      </c>
      <c r="H23" s="61">
        <v>6.511843204498291E-2</v>
      </c>
      <c r="I23" s="61">
        <v>8.8672630488872528E-2</v>
      </c>
      <c r="J23" s="61">
        <v>8.1740963388303001E-2</v>
      </c>
      <c r="K23" s="86">
        <v>4.9000000000000002E-2</v>
      </c>
      <c r="L23" s="85">
        <v>4.3999999999999997E-2</v>
      </c>
      <c r="M23" s="85">
        <v>0.63500000000000001</v>
      </c>
    </row>
    <row r="24" spans="3:13" x14ac:dyDescent="0.3">
      <c r="C24" s="8" t="s">
        <v>530</v>
      </c>
      <c r="D24" s="8" t="s">
        <v>151</v>
      </c>
      <c r="E24" s="19" t="s">
        <v>541</v>
      </c>
      <c r="F24" s="138">
        <v>0.1</v>
      </c>
      <c r="G24" s="61">
        <v>0.11233462393283844</v>
      </c>
      <c r="H24" s="61">
        <v>0.1100382134318352</v>
      </c>
      <c r="I24" s="61">
        <v>0.15292176604270935</v>
      </c>
      <c r="J24" s="61">
        <v>0.13168870382436201</v>
      </c>
      <c r="K24" s="86">
        <v>0.89200000000000002</v>
      </c>
      <c r="L24" s="85">
        <v>2.5000000000000001E-2</v>
      </c>
      <c r="M24" s="85">
        <v>0.251</v>
      </c>
    </row>
    <row r="25" spans="3:13" x14ac:dyDescent="0.3">
      <c r="C25" s="8" t="s">
        <v>530</v>
      </c>
      <c r="D25" s="8" t="s">
        <v>151</v>
      </c>
      <c r="E25" s="19" t="s">
        <v>542</v>
      </c>
      <c r="F25" s="138">
        <v>0.17</v>
      </c>
      <c r="G25" s="61">
        <v>0.18556065857410431</v>
      </c>
      <c r="H25" s="61">
        <v>0.1734277009963989</v>
      </c>
      <c r="I25" s="61">
        <v>0.16343098878860474</v>
      </c>
      <c r="J25" s="61">
        <v>0.17797092665663999</v>
      </c>
      <c r="K25" s="86">
        <v>0.53300000000000003</v>
      </c>
      <c r="L25" s="85">
        <v>0.57000000000000006</v>
      </c>
      <c r="M25" s="85">
        <v>0.47199999999999998</v>
      </c>
    </row>
    <row r="26" spans="3:13" x14ac:dyDescent="0.3">
      <c r="C26" s="8" t="s">
        <v>530</v>
      </c>
      <c r="D26" s="8" t="s">
        <v>151</v>
      </c>
      <c r="E26" s="19" t="s">
        <v>543</v>
      </c>
      <c r="F26" s="138">
        <v>0.33</v>
      </c>
      <c r="G26" s="61">
        <v>0.30353406071662903</v>
      </c>
      <c r="H26" s="61">
        <v>0.3372473418712616</v>
      </c>
      <c r="I26" s="61">
        <v>0.3007165789604187</v>
      </c>
      <c r="J26" s="61">
        <v>0.33676185281823801</v>
      </c>
      <c r="K26" s="86">
        <v>0.151</v>
      </c>
      <c r="L26" s="85">
        <v>0.123</v>
      </c>
      <c r="M26" s="85">
        <v>0.14399999999999999</v>
      </c>
    </row>
    <row r="27" spans="3:13" x14ac:dyDescent="0.3">
      <c r="C27" s="8" t="s">
        <v>530</v>
      </c>
      <c r="D27" s="8" t="s">
        <v>151</v>
      </c>
      <c r="E27" s="19" t="s">
        <v>544</v>
      </c>
      <c r="F27" s="138">
        <v>0.34</v>
      </c>
      <c r="G27" s="61">
        <v>0.30542689561843872</v>
      </c>
      <c r="H27" s="61">
        <v>0.3141683042049408</v>
      </c>
      <c r="I27" s="61">
        <v>0.29425802826881409</v>
      </c>
      <c r="J27" s="61">
        <v>0.27183755331245701</v>
      </c>
      <c r="K27" s="86">
        <v>0.69400000000000006</v>
      </c>
      <c r="L27" s="85">
        <v>0.435</v>
      </c>
      <c r="M27" s="85">
        <v>0.34899999999999998</v>
      </c>
    </row>
    <row r="28" spans="3:13" x14ac:dyDescent="0.3">
      <c r="C28" s="8" t="s">
        <v>530</v>
      </c>
      <c r="D28" s="8" t="s">
        <v>151</v>
      </c>
      <c r="E28" s="19" t="s">
        <v>218</v>
      </c>
      <c r="F28" s="155">
        <v>9</v>
      </c>
      <c r="G28" s="117">
        <v>8.2750177383422852</v>
      </c>
      <c r="H28" s="117">
        <v>8.430363655090332</v>
      </c>
      <c r="I28" s="117">
        <v>8.0340242385864258</v>
      </c>
      <c r="J28" s="229">
        <v>8.0866799740292894</v>
      </c>
      <c r="K28" s="86">
        <v>0.432</v>
      </c>
      <c r="L28" s="85">
        <v>0.109</v>
      </c>
      <c r="M28" s="85">
        <v>0.75600000000000001</v>
      </c>
    </row>
    <row r="29" spans="3:13" x14ac:dyDescent="0.3">
      <c r="C29" s="8" t="s">
        <v>530</v>
      </c>
      <c r="D29" s="8" t="s">
        <v>151</v>
      </c>
      <c r="E29" s="8" t="s">
        <v>157</v>
      </c>
      <c r="F29" s="38">
        <v>1172</v>
      </c>
      <c r="G29" s="76">
        <v>976</v>
      </c>
      <c r="H29" s="76">
        <v>832</v>
      </c>
      <c r="I29" s="76">
        <v>789</v>
      </c>
      <c r="J29" s="76">
        <v>729</v>
      </c>
      <c r="K29" s="86"/>
      <c r="L29" s="85"/>
      <c r="M29" s="85"/>
    </row>
    <row r="30" spans="3:13" x14ac:dyDescent="0.3">
      <c r="F30" s="97"/>
      <c r="G30" s="60"/>
      <c r="H30" s="60"/>
      <c r="I30" s="60"/>
      <c r="J30" s="60"/>
      <c r="K30" s="86"/>
      <c r="L30" s="85"/>
      <c r="M30" s="85"/>
    </row>
    <row r="31" spans="3:13" ht="14.5" customHeight="1" x14ac:dyDescent="0.3">
      <c r="C31" s="8" t="s">
        <v>520</v>
      </c>
      <c r="D31" s="8" t="s">
        <v>201</v>
      </c>
      <c r="E31" s="19" t="s">
        <v>540</v>
      </c>
      <c r="F31" s="138">
        <v>0.06</v>
      </c>
      <c r="G31" s="61">
        <v>6.2502950429916382E-2</v>
      </c>
      <c r="H31" s="61">
        <v>3.4667827188968658E-2</v>
      </c>
      <c r="I31" s="61">
        <v>4.8742491751909256E-2</v>
      </c>
      <c r="J31" s="61">
        <v>9.7546683150086202E-2</v>
      </c>
      <c r="K31" s="86">
        <v>0</v>
      </c>
      <c r="L31" s="85">
        <v>0.123</v>
      </c>
      <c r="M31" s="381">
        <v>0</v>
      </c>
    </row>
    <row r="32" spans="3:13" x14ac:dyDescent="0.3">
      <c r="C32" s="8" t="s">
        <v>520</v>
      </c>
      <c r="D32" s="8" t="s">
        <v>201</v>
      </c>
      <c r="E32" s="19" t="s">
        <v>541</v>
      </c>
      <c r="F32" s="138">
        <v>0.14000000000000001</v>
      </c>
      <c r="G32" s="61">
        <v>0.10907091200351715</v>
      </c>
      <c r="H32" s="61">
        <v>9.7202777862548828E-2</v>
      </c>
      <c r="I32" s="61">
        <v>0.12859107553958893</v>
      </c>
      <c r="J32" s="61">
        <v>0.14023778806073001</v>
      </c>
      <c r="K32" s="86">
        <v>0.255</v>
      </c>
      <c r="L32" s="85">
        <v>1.0999999999999999E-2</v>
      </c>
      <c r="M32" s="85">
        <v>0.38100000000000001</v>
      </c>
    </row>
    <row r="33" spans="3:13" x14ac:dyDescent="0.3">
      <c r="C33" s="8" t="s">
        <v>520</v>
      </c>
      <c r="D33" s="8" t="s">
        <v>201</v>
      </c>
      <c r="E33" s="19" t="s">
        <v>542</v>
      </c>
      <c r="F33" s="138">
        <v>0.15</v>
      </c>
      <c r="G33" s="61">
        <v>0.12188223004341125</v>
      </c>
      <c r="H33" s="61">
        <v>0.1173045262694359</v>
      </c>
      <c r="I33" s="61">
        <v>0.14908453822135925</v>
      </c>
      <c r="J33" s="61">
        <v>0.13321200556760099</v>
      </c>
      <c r="K33" s="86">
        <v>0.67900000000000005</v>
      </c>
      <c r="L33" s="85">
        <v>9.0000000000000011E-3</v>
      </c>
      <c r="M33" s="85">
        <v>0.22900000000000001</v>
      </c>
    </row>
    <row r="34" spans="3:13" x14ac:dyDescent="0.3">
      <c r="C34" s="8" t="s">
        <v>520</v>
      </c>
      <c r="D34" s="8" t="s">
        <v>201</v>
      </c>
      <c r="E34" s="19" t="s">
        <v>543</v>
      </c>
      <c r="F34" s="138">
        <v>0.64</v>
      </c>
      <c r="G34" s="61">
        <v>0.69156080484390259</v>
      </c>
      <c r="H34" s="61">
        <v>0.73609066009521484</v>
      </c>
      <c r="I34" s="61">
        <v>0.66655051708221436</v>
      </c>
      <c r="J34" s="61">
        <v>0.61621263850621599</v>
      </c>
      <c r="K34" s="86">
        <v>4.0000000000000001E-3</v>
      </c>
      <c r="L34" s="85">
        <v>0</v>
      </c>
      <c r="M34" s="381">
        <v>6.0000000000000001E-3</v>
      </c>
    </row>
    <row r="35" spans="3:13" x14ac:dyDescent="0.3">
      <c r="C35" s="8" t="s">
        <v>520</v>
      </c>
      <c r="D35" s="8" t="s">
        <v>201</v>
      </c>
      <c r="E35" s="19" t="s">
        <v>544</v>
      </c>
      <c r="F35" s="138">
        <v>0.02</v>
      </c>
      <c r="G35" s="61">
        <v>1.4983090572059155E-2</v>
      </c>
      <c r="H35" s="61">
        <v>1.473422534763813E-2</v>
      </c>
      <c r="I35" s="55">
        <v>7.0313746109604836E-3</v>
      </c>
      <c r="J35" s="55">
        <v>1.27908847153671E-2</v>
      </c>
      <c r="K35" s="86">
        <v>0.95100000000000007</v>
      </c>
      <c r="L35" s="85">
        <v>7.9000000000000001E-2</v>
      </c>
      <c r="M35" s="85">
        <v>0.14199999999999999</v>
      </c>
    </row>
    <row r="36" spans="3:13" x14ac:dyDescent="0.3">
      <c r="C36" s="8" t="s">
        <v>520</v>
      </c>
      <c r="D36" s="8" t="s">
        <v>201</v>
      </c>
      <c r="E36" s="19" t="s">
        <v>218</v>
      </c>
      <c r="F36" s="155">
        <v>7</v>
      </c>
      <c r="G36" s="117">
        <v>7.1619744300842285</v>
      </c>
      <c r="H36" s="117">
        <v>7.3566727638244629</v>
      </c>
      <c r="I36" s="117">
        <v>7.0839753150939941</v>
      </c>
      <c r="J36" s="229">
        <v>6.7967872008738599</v>
      </c>
      <c r="K36" s="86">
        <v>4.0000000000000001E-3</v>
      </c>
      <c r="L36" s="85">
        <v>0</v>
      </c>
      <c r="M36" s="381">
        <v>0</v>
      </c>
    </row>
    <row r="37" spans="3:13" ht="14.5" customHeight="1" x14ac:dyDescent="0.3">
      <c r="C37" s="8" t="s">
        <v>520</v>
      </c>
      <c r="D37" s="8" t="s">
        <v>201</v>
      </c>
      <c r="E37" s="8" t="s">
        <v>157</v>
      </c>
      <c r="F37" s="38">
        <v>1947</v>
      </c>
      <c r="G37" s="76">
        <v>1881</v>
      </c>
      <c r="H37" s="76">
        <v>1757</v>
      </c>
      <c r="I37" s="76">
        <v>1683</v>
      </c>
      <c r="J37" s="76">
        <v>1214</v>
      </c>
      <c r="K37" s="86"/>
      <c r="L37" s="85"/>
      <c r="M37" s="85"/>
    </row>
    <row r="38" spans="3:13" x14ac:dyDescent="0.3">
      <c r="F38" s="97"/>
      <c r="G38" s="60"/>
      <c r="H38" s="60"/>
      <c r="I38" s="60"/>
      <c r="J38" s="60"/>
      <c r="K38" s="86"/>
      <c r="L38" s="85"/>
      <c r="M38" s="85"/>
    </row>
    <row r="39" spans="3:13" ht="14.5" customHeight="1" x14ac:dyDescent="0.3">
      <c r="C39" s="8" t="s">
        <v>520</v>
      </c>
      <c r="D39" s="8" t="s">
        <v>205</v>
      </c>
      <c r="E39" s="19" t="s">
        <v>540</v>
      </c>
      <c r="F39" s="138">
        <v>0.08</v>
      </c>
      <c r="G39" s="61">
        <v>8.5439547896385193E-2</v>
      </c>
      <c r="H39" s="61">
        <v>4.1635915637016303E-2</v>
      </c>
      <c r="I39" s="61">
        <v>8.3232976496219635E-2</v>
      </c>
      <c r="J39" s="61">
        <v>6.3753897614608104E-2</v>
      </c>
      <c r="K39" s="86">
        <v>0</v>
      </c>
      <c r="L39" s="85">
        <v>2E-3</v>
      </c>
      <c r="M39" s="85">
        <v>0.186</v>
      </c>
    </row>
    <row r="40" spans="3:13" x14ac:dyDescent="0.3">
      <c r="C40" s="8" t="s">
        <v>520</v>
      </c>
      <c r="D40" s="8" t="s">
        <v>205</v>
      </c>
      <c r="E40" s="19" t="s">
        <v>541</v>
      </c>
      <c r="F40" s="138">
        <v>0.19</v>
      </c>
      <c r="G40" s="61">
        <v>0.18830054998397827</v>
      </c>
      <c r="H40" s="61">
        <v>0.17527265846729281</v>
      </c>
      <c r="I40" s="61">
        <v>0.20224727690219879</v>
      </c>
      <c r="J40" s="61">
        <v>0.242205678503043</v>
      </c>
      <c r="K40" s="86">
        <v>0.48599999999999999</v>
      </c>
      <c r="L40" s="85">
        <v>0.248</v>
      </c>
      <c r="M40" s="85">
        <v>8.8999999999999996E-2</v>
      </c>
    </row>
    <row r="41" spans="3:13" x14ac:dyDescent="0.3">
      <c r="C41" s="8" t="s">
        <v>520</v>
      </c>
      <c r="D41" s="8" t="s">
        <v>205</v>
      </c>
      <c r="E41" s="19" t="s">
        <v>542</v>
      </c>
      <c r="F41" s="138">
        <v>0.22</v>
      </c>
      <c r="G41" s="61">
        <v>0.19741217792034149</v>
      </c>
      <c r="H41" s="61">
        <v>0.19692683219909671</v>
      </c>
      <c r="I41" s="61">
        <v>0.20367206633090973</v>
      </c>
      <c r="J41" s="61">
        <v>0.20894628923480599</v>
      </c>
      <c r="K41" s="86">
        <v>0.98</v>
      </c>
      <c r="L41" s="85">
        <v>0.73299999999999998</v>
      </c>
      <c r="M41" s="85">
        <v>0.81399999999999995</v>
      </c>
    </row>
    <row r="42" spans="3:13" x14ac:dyDescent="0.3">
      <c r="C42" s="8" t="s">
        <v>520</v>
      </c>
      <c r="D42" s="8" t="s">
        <v>205</v>
      </c>
      <c r="E42" s="19" t="s">
        <v>543</v>
      </c>
      <c r="F42" s="138">
        <v>0.5</v>
      </c>
      <c r="G42" s="61">
        <v>0.51496315002441406</v>
      </c>
      <c r="H42" s="61">
        <v>0.57174134254455566</v>
      </c>
      <c r="I42" s="61">
        <v>0.5066457986831665</v>
      </c>
      <c r="J42" s="61">
        <v>0.47363232417289702</v>
      </c>
      <c r="K42" s="86">
        <v>1.9E-2</v>
      </c>
      <c r="L42" s="85">
        <v>1.8000000000000002E-2</v>
      </c>
      <c r="M42" s="85">
        <v>0.23799999999999999</v>
      </c>
    </row>
    <row r="43" spans="3:13" x14ac:dyDescent="0.3">
      <c r="C43" s="8" t="s">
        <v>520</v>
      </c>
      <c r="D43" s="8" t="s">
        <v>205</v>
      </c>
      <c r="E43" s="19" t="s">
        <v>544</v>
      </c>
      <c r="F43" s="138">
        <v>0.01</v>
      </c>
      <c r="G43" s="61">
        <v>1.3884564861655235E-2</v>
      </c>
      <c r="H43" s="61">
        <v>1.4423234388232229E-2</v>
      </c>
      <c r="I43" s="55" t="s">
        <v>258</v>
      </c>
      <c r="J43" s="55">
        <v>1.14618104746454E-2</v>
      </c>
      <c r="K43" s="86">
        <v>0.92400000000000004</v>
      </c>
      <c r="L43" s="85">
        <v>5.2999999999999999E-2</v>
      </c>
      <c r="M43" s="85">
        <v>0.16900000000000001</v>
      </c>
    </row>
    <row r="44" spans="3:13" x14ac:dyDescent="0.3">
      <c r="C44" s="8" t="s">
        <v>520</v>
      </c>
      <c r="D44" s="8" t="s">
        <v>205</v>
      </c>
      <c r="E44" s="19" t="s">
        <v>218</v>
      </c>
      <c r="F44" s="155">
        <v>7</v>
      </c>
      <c r="G44" s="117">
        <v>6.6104192733764648</v>
      </c>
      <c r="H44" s="117">
        <v>6.9299201965332031</v>
      </c>
      <c r="I44" s="117">
        <v>6.5464816093444824</v>
      </c>
      <c r="J44" s="229">
        <v>6.5328606587348403</v>
      </c>
      <c r="K44" s="86">
        <v>3.0000000000000001E-3</v>
      </c>
      <c r="L44" s="85">
        <v>1E-3</v>
      </c>
      <c r="M44" s="85">
        <v>0.89900000000000002</v>
      </c>
    </row>
    <row r="45" spans="3:13" x14ac:dyDescent="0.3">
      <c r="C45" s="8" t="s">
        <v>520</v>
      </c>
      <c r="D45" s="8" t="s">
        <v>205</v>
      </c>
      <c r="E45" s="8" t="s">
        <v>157</v>
      </c>
      <c r="F45" s="38">
        <v>1134</v>
      </c>
      <c r="G45" s="76">
        <v>945</v>
      </c>
      <c r="H45" s="76">
        <v>793</v>
      </c>
      <c r="I45" s="76">
        <v>738</v>
      </c>
      <c r="J45" s="76">
        <v>584</v>
      </c>
      <c r="K45" s="86"/>
      <c r="L45" s="85"/>
      <c r="M45" s="85"/>
    </row>
    <row r="46" spans="3:13" x14ac:dyDescent="0.3">
      <c r="F46" s="97"/>
      <c r="G46" s="60"/>
      <c r="H46" s="60"/>
      <c r="I46" s="60"/>
      <c r="J46" s="60"/>
      <c r="K46" s="86"/>
      <c r="L46" s="85"/>
      <c r="M46" s="85"/>
    </row>
    <row r="47" spans="3:13" ht="14.5" customHeight="1" x14ac:dyDescent="0.3">
      <c r="C47" s="8" t="s">
        <v>520</v>
      </c>
      <c r="D47" s="8" t="s">
        <v>154</v>
      </c>
      <c r="E47" s="19" t="s">
        <v>540</v>
      </c>
      <c r="F47" s="138">
        <v>0.06</v>
      </c>
      <c r="G47" s="61">
        <v>6.8484887480735779E-2</v>
      </c>
      <c r="H47" s="61">
        <v>3.7226829677820213E-2</v>
      </c>
      <c r="I47" s="61">
        <v>5.8966614305973053E-2</v>
      </c>
      <c r="J47" s="61">
        <v>8.74464864730366E-2</v>
      </c>
      <c r="K47" s="86">
        <v>0</v>
      </c>
      <c r="L47" s="85">
        <v>2E-3</v>
      </c>
      <c r="M47" s="381">
        <v>1E-3</v>
      </c>
    </row>
    <row r="48" spans="3:13" x14ac:dyDescent="0.3">
      <c r="C48" s="8" t="s">
        <v>520</v>
      </c>
      <c r="D48" s="8" t="s">
        <v>154</v>
      </c>
      <c r="E48" s="19" t="s">
        <v>541</v>
      </c>
      <c r="F48" s="138">
        <v>0.16</v>
      </c>
      <c r="G48" s="61">
        <v>0.13249321281909943</v>
      </c>
      <c r="H48" s="61">
        <v>0.11996085196733471</v>
      </c>
      <c r="I48" s="61">
        <v>0.14767718315124512</v>
      </c>
      <c r="J48" s="61">
        <v>0.17025391000613199</v>
      </c>
      <c r="K48" s="86">
        <v>0.16400000000000001</v>
      </c>
      <c r="L48" s="85">
        <v>0.01</v>
      </c>
      <c r="M48" s="381">
        <v>4.8000000000000001E-2</v>
      </c>
    </row>
    <row r="49" spans="3:13" x14ac:dyDescent="0.3">
      <c r="C49" s="8" t="s">
        <v>520</v>
      </c>
      <c r="D49" s="8" t="s">
        <v>154</v>
      </c>
      <c r="E49" s="19" t="s">
        <v>542</v>
      </c>
      <c r="F49" s="138">
        <v>0.17</v>
      </c>
      <c r="G49" s="61">
        <v>0.14563284814357758</v>
      </c>
      <c r="H49" s="61">
        <v>0.1412703990936279</v>
      </c>
      <c r="I49" s="61">
        <v>0.16103401780128479</v>
      </c>
      <c r="J49" s="61">
        <v>0.15448050215530701</v>
      </c>
      <c r="K49" s="86">
        <v>0.64500000000000002</v>
      </c>
      <c r="L49" s="85">
        <v>5.5E-2</v>
      </c>
      <c r="M49" s="85">
        <v>0.55500000000000005</v>
      </c>
    </row>
    <row r="50" spans="3:13" x14ac:dyDescent="0.3">
      <c r="C50" s="8" t="s">
        <v>520</v>
      </c>
      <c r="D50" s="8" t="s">
        <v>154</v>
      </c>
      <c r="E50" s="19" t="s">
        <v>543</v>
      </c>
      <c r="F50" s="138">
        <v>0.59</v>
      </c>
      <c r="G50" s="61">
        <v>0.63712811470031738</v>
      </c>
      <c r="H50" s="61">
        <v>0.68573582172393799</v>
      </c>
      <c r="I50" s="61">
        <v>0.62548583745956421</v>
      </c>
      <c r="J50" s="61">
        <v>0.57495808380231705</v>
      </c>
      <c r="K50" s="86">
        <v>0</v>
      </c>
      <c r="L50" s="85">
        <v>0</v>
      </c>
      <c r="M50" s="381">
        <v>1E-3</v>
      </c>
    </row>
    <row r="51" spans="3:13" x14ac:dyDescent="0.3">
      <c r="C51" s="8" t="s">
        <v>520</v>
      </c>
      <c r="D51" s="8" t="s">
        <v>154</v>
      </c>
      <c r="E51" s="19" t="s">
        <v>544</v>
      </c>
      <c r="F51" s="138">
        <v>0.02</v>
      </c>
      <c r="G51" s="61">
        <v>1.6260938718914986E-2</v>
      </c>
      <c r="H51" s="61">
        <v>1.5806084498763081E-2</v>
      </c>
      <c r="I51" s="55">
        <v>6.8363579921424389E-3</v>
      </c>
      <c r="J51" s="55">
        <v>1.2861017563208E-2</v>
      </c>
      <c r="K51" s="86">
        <v>0.89200000000000002</v>
      </c>
      <c r="L51" s="85">
        <v>1.0999999999999999E-2</v>
      </c>
      <c r="M51" s="85">
        <v>5.8000000000000003E-2</v>
      </c>
    </row>
    <row r="52" spans="3:13" x14ac:dyDescent="0.3">
      <c r="C52" s="8" t="s">
        <v>520</v>
      </c>
      <c r="D52" s="8" t="s">
        <v>154</v>
      </c>
      <c r="E52" s="19" t="s">
        <v>218</v>
      </c>
      <c r="F52" s="155">
        <v>7</v>
      </c>
      <c r="G52" s="117">
        <v>7.0025558471679688</v>
      </c>
      <c r="H52" s="117">
        <v>7.236536979675293</v>
      </c>
      <c r="I52" s="117">
        <v>6.9424943923950195</v>
      </c>
      <c r="J52" s="229">
        <v>6.7210544029078596</v>
      </c>
      <c r="K52" s="86">
        <v>0</v>
      </c>
      <c r="L52" s="85">
        <v>0</v>
      </c>
      <c r="M52" s="381">
        <v>0</v>
      </c>
    </row>
    <row r="53" spans="3:13" x14ac:dyDescent="0.3">
      <c r="C53" s="8" t="s">
        <v>520</v>
      </c>
      <c r="D53" s="8" t="s">
        <v>154</v>
      </c>
      <c r="E53" s="8" t="s">
        <v>157</v>
      </c>
      <c r="F53" s="38">
        <v>3184</v>
      </c>
      <c r="G53" s="76">
        <v>2975</v>
      </c>
      <c r="H53" s="76">
        <v>2688</v>
      </c>
      <c r="I53" s="76">
        <v>2549</v>
      </c>
      <c r="J53" s="76">
        <v>1895</v>
      </c>
      <c r="K53" s="152"/>
      <c r="L53" s="156"/>
      <c r="M53" s="156"/>
    </row>
    <row r="54" spans="3:13" x14ac:dyDescent="0.3">
      <c r="F54" s="29"/>
      <c r="G54" s="29"/>
      <c r="H54" s="29"/>
      <c r="I54" s="29"/>
      <c r="J54" s="29"/>
      <c r="K54" s="29"/>
      <c r="L54" s="29"/>
      <c r="M54" s="8"/>
    </row>
    <row r="55" spans="3:13" x14ac:dyDescent="0.3">
      <c r="F55" s="8"/>
      <c r="G55" s="8"/>
      <c r="H55" s="8"/>
      <c r="I55" s="8"/>
      <c r="J55" s="8"/>
      <c r="K55" s="8"/>
      <c r="L55" s="8"/>
      <c r="M55" s="8"/>
    </row>
    <row r="56" spans="3:13" x14ac:dyDescent="0.3">
      <c r="C56" s="132" t="s">
        <v>545</v>
      </c>
      <c r="F56" s="8"/>
      <c r="G56" s="8"/>
      <c r="H56" s="8"/>
      <c r="I56" s="8"/>
      <c r="J56" s="8"/>
      <c r="K56" s="8"/>
      <c r="L56" s="8"/>
      <c r="M56" s="8"/>
    </row>
    <row r="57" spans="3:13" x14ac:dyDescent="0.3">
      <c r="C57" s="131" t="s">
        <v>546</v>
      </c>
      <c r="F57" s="8"/>
      <c r="G57" s="8"/>
      <c r="H57" s="8"/>
      <c r="I57" s="8"/>
      <c r="J57" s="8"/>
      <c r="K57" s="8"/>
      <c r="L57" s="8"/>
      <c r="M57" s="8"/>
    </row>
    <row r="59" spans="3:13" x14ac:dyDescent="0.3">
      <c r="C59" s="8" t="s">
        <v>158</v>
      </c>
    </row>
    <row r="60" spans="3:13" x14ac:dyDescent="0.3">
      <c r="C60" s="167" t="s">
        <v>429</v>
      </c>
    </row>
    <row r="61" spans="3:13" x14ac:dyDescent="0.3">
      <c r="C61" s="8" t="s">
        <v>547</v>
      </c>
    </row>
    <row r="62" spans="3:13" x14ac:dyDescent="0.3">
      <c r="C62" s="8" t="s">
        <v>548</v>
      </c>
      <c r="D62" s="8"/>
      <c r="E62" s="8"/>
    </row>
    <row r="63" spans="3:13" x14ac:dyDescent="0.3">
      <c r="C63" s="167"/>
      <c r="D63" s="8"/>
      <c r="E63" s="8"/>
    </row>
    <row r="64" spans="3:13" x14ac:dyDescent="0.3">
      <c r="C64" s="167"/>
      <c r="D64" s="8"/>
      <c r="E64" s="8"/>
    </row>
    <row r="65" spans="2:2" ht="14.5" customHeight="1" x14ac:dyDescent="0.35">
      <c r="B65"/>
    </row>
  </sheetData>
  <mergeCells count="4">
    <mergeCell ref="F5:J5"/>
    <mergeCell ref="K5:K6"/>
    <mergeCell ref="M5:M6"/>
    <mergeCell ref="L5:L6"/>
  </mergeCells>
  <conditionalFormatting sqref="K7:M53">
    <cfRule type="cellIs" dxfId="22" priority="1" operator="between">
      <formula>0</formula>
      <formula>0.05</formula>
    </cfRule>
  </conditionalFormatting>
  <hyperlinks>
    <hyperlink ref="A1" location="Contents!A1" display="Contents" xr:uid="{00000000-0004-0000-2B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9"/>
  <dimension ref="A1:J18"/>
  <sheetViews>
    <sheetView showGridLines="0" workbookViewId="0"/>
  </sheetViews>
  <sheetFormatPr defaultColWidth="10.81640625" defaultRowHeight="13" x14ac:dyDescent="0.3"/>
  <cols>
    <col min="1" max="2" width="10.81640625" style="9"/>
    <col min="3" max="3" width="21.453125" style="9" customWidth="1"/>
    <col min="4" max="4" width="32.453125" style="9" customWidth="1"/>
    <col min="5" max="9" width="17.54296875" style="9" customWidth="1"/>
    <col min="10" max="11" width="14.81640625" style="9" customWidth="1"/>
    <col min="12" max="12" width="11.7265625" style="9" customWidth="1"/>
    <col min="13" max="13" width="28.453125" style="9" customWidth="1"/>
    <col min="14" max="14" width="8.453125" style="9" customWidth="1"/>
    <col min="15" max="15" width="9.81640625" style="9" customWidth="1"/>
    <col min="16" max="16" width="9.54296875" style="9" customWidth="1"/>
    <col min="17" max="17" width="9.81640625" style="9" customWidth="1"/>
    <col min="18" max="20" width="6.81640625" style="9" customWidth="1"/>
    <col min="21" max="16384" width="10.81640625" style="9"/>
  </cols>
  <sheetData>
    <row r="1" spans="1:10" x14ac:dyDescent="0.3">
      <c r="A1" s="49" t="s">
        <v>146</v>
      </c>
    </row>
    <row r="2" spans="1:10" x14ac:dyDescent="0.3">
      <c r="B2" s="10" t="s">
        <v>549</v>
      </c>
    </row>
    <row r="3" spans="1:10" x14ac:dyDescent="0.3">
      <c r="B3" s="8" t="s">
        <v>148</v>
      </c>
    </row>
    <row r="4" spans="1:10" ht="25" customHeight="1" x14ac:dyDescent="0.3">
      <c r="E4" s="32"/>
      <c r="F4" s="29"/>
      <c r="G4" s="29"/>
      <c r="H4" s="29"/>
    </row>
    <row r="5" spans="1:10" ht="52" customHeight="1" x14ac:dyDescent="0.3">
      <c r="C5" s="62"/>
      <c r="D5" s="62"/>
      <c r="E5" s="67" t="s">
        <v>550</v>
      </c>
      <c r="F5" s="66" t="s">
        <v>551</v>
      </c>
      <c r="G5" s="66" t="s">
        <v>552</v>
      </c>
      <c r="H5" s="88" t="s">
        <v>553</v>
      </c>
      <c r="I5" s="66" t="s">
        <v>157</v>
      </c>
      <c r="J5" s="37"/>
    </row>
    <row r="6" spans="1:10" ht="14.5" customHeight="1" x14ac:dyDescent="0.3">
      <c r="C6" s="8" t="s">
        <v>530</v>
      </c>
      <c r="D6" s="8" t="s">
        <v>192</v>
      </c>
      <c r="E6" s="54">
        <v>5.4768669508099999E-2</v>
      </c>
      <c r="F6" s="61">
        <v>0.48837405860057798</v>
      </c>
      <c r="G6" s="61">
        <v>6.4866574995092394E-2</v>
      </c>
      <c r="H6" s="61">
        <v>0.39199069689622901</v>
      </c>
      <c r="I6" s="75">
        <v>694</v>
      </c>
    </row>
    <row r="7" spans="1:10" ht="14.5" customHeight="1" x14ac:dyDescent="0.3">
      <c r="C7" s="8" t="s">
        <v>530</v>
      </c>
      <c r="D7" s="8" t="s">
        <v>232</v>
      </c>
      <c r="E7" s="56">
        <v>2.0632984936119099E-2</v>
      </c>
      <c r="F7" s="61">
        <v>0.67749645924117796</v>
      </c>
      <c r="G7" s="55">
        <v>0.108446760528269</v>
      </c>
      <c r="H7" s="55">
        <v>0.19342379529443399</v>
      </c>
      <c r="I7" s="75">
        <v>47</v>
      </c>
    </row>
    <row r="8" spans="1:10" ht="14.5" customHeight="1" x14ac:dyDescent="0.3">
      <c r="C8" s="8" t="s">
        <v>530</v>
      </c>
      <c r="D8" s="8" t="s">
        <v>151</v>
      </c>
      <c r="E8" s="53">
        <v>5.3531791637817398E-2</v>
      </c>
      <c r="F8" s="61">
        <v>0.495226750001385</v>
      </c>
      <c r="G8" s="61">
        <v>6.6445666428138997E-2</v>
      </c>
      <c r="H8" s="61">
        <v>0.384795791932658</v>
      </c>
      <c r="I8" s="75">
        <v>741</v>
      </c>
    </row>
    <row r="9" spans="1:10" ht="14.5" customHeight="1" x14ac:dyDescent="0.3">
      <c r="C9" s="8" t="s">
        <v>520</v>
      </c>
      <c r="D9" s="8" t="s">
        <v>201</v>
      </c>
      <c r="E9" s="53">
        <v>6.1581011694846997E-2</v>
      </c>
      <c r="F9" s="61">
        <v>0.61809604016784603</v>
      </c>
      <c r="G9" s="61">
        <v>5.9425461536033501E-2</v>
      </c>
      <c r="H9" s="61">
        <v>0.26089748660127399</v>
      </c>
      <c r="I9" s="75">
        <v>1257</v>
      </c>
    </row>
    <row r="10" spans="1:10" ht="14.5" customHeight="1" x14ac:dyDescent="0.3">
      <c r="C10" s="8" t="s">
        <v>520</v>
      </c>
      <c r="D10" s="8" t="s">
        <v>205</v>
      </c>
      <c r="E10" s="53">
        <v>5.32835543074398E-2</v>
      </c>
      <c r="F10" s="61">
        <v>0.67462910152045397</v>
      </c>
      <c r="G10" s="55">
        <v>3.62901430819806E-2</v>
      </c>
      <c r="H10" s="61">
        <v>0.235797201090126</v>
      </c>
      <c r="I10" s="75">
        <v>595</v>
      </c>
    </row>
    <row r="11" spans="1:10" ht="14.5" customHeight="1" x14ac:dyDescent="0.3">
      <c r="C11" s="8" t="s">
        <v>520</v>
      </c>
      <c r="D11" s="8" t="s">
        <v>154</v>
      </c>
      <c r="E11" s="53">
        <v>5.9535996897469398E-2</v>
      </c>
      <c r="F11" s="61">
        <v>0.63685670639446101</v>
      </c>
      <c r="G11" s="61">
        <v>5.1679829201064703E-2</v>
      </c>
      <c r="H11" s="61">
        <v>0.25192746750700501</v>
      </c>
      <c r="I11" s="75">
        <v>1954</v>
      </c>
    </row>
    <row r="12" spans="1:10" x14ac:dyDescent="0.3">
      <c r="E12" s="29"/>
      <c r="F12" s="29"/>
      <c r="G12" s="29"/>
      <c r="H12" s="29"/>
      <c r="I12" s="29"/>
    </row>
    <row r="14" spans="1:10" x14ac:dyDescent="0.3">
      <c r="C14" s="107" t="s">
        <v>554</v>
      </c>
    </row>
    <row r="15" spans="1:10" x14ac:dyDescent="0.3">
      <c r="C15" s="108" t="s">
        <v>546</v>
      </c>
    </row>
    <row r="17" spans="2:3" ht="14.5" customHeight="1" x14ac:dyDescent="0.35">
      <c r="B17"/>
      <c r="C17" s="167" t="s">
        <v>379</v>
      </c>
    </row>
    <row r="18" spans="2:3" x14ac:dyDescent="0.3">
      <c r="C18" s="167" t="s">
        <v>159</v>
      </c>
    </row>
  </sheetData>
  <hyperlinks>
    <hyperlink ref="A1" location="Contents!A1" display="Contents" xr:uid="{00000000-0004-0000-2C00-000000000000}"/>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0"/>
  <dimension ref="A1:N29"/>
  <sheetViews>
    <sheetView showGridLines="0" zoomScaleNormal="100" workbookViewId="0"/>
  </sheetViews>
  <sheetFormatPr defaultColWidth="10.81640625" defaultRowHeight="13" x14ac:dyDescent="0.3"/>
  <cols>
    <col min="1" max="2" width="10.81640625" style="9"/>
    <col min="3" max="3" width="21.453125" style="9" customWidth="1"/>
    <col min="4" max="4" width="32.453125" style="9" customWidth="1"/>
    <col min="5" max="13" width="15.453125" style="9" customWidth="1"/>
    <col min="14" max="14" width="13.453125" style="9" customWidth="1"/>
    <col min="15" max="16384" width="10.81640625" style="9"/>
  </cols>
  <sheetData>
    <row r="1" spans="1:14" x14ac:dyDescent="0.3">
      <c r="A1" s="49" t="s">
        <v>146</v>
      </c>
    </row>
    <row r="2" spans="1:14" x14ac:dyDescent="0.3">
      <c r="B2" s="10" t="s">
        <v>555</v>
      </c>
    </row>
    <row r="3" spans="1:14" x14ac:dyDescent="0.3">
      <c r="B3" s="8" t="s">
        <v>148</v>
      </c>
    </row>
    <row r="4" spans="1:14" ht="47.25" customHeight="1" x14ac:dyDescent="0.35">
      <c r="C4"/>
      <c r="D4"/>
      <c r="E4" s="419" t="s">
        <v>556</v>
      </c>
      <c r="F4" s="420"/>
      <c r="G4" s="420"/>
      <c r="H4" s="420"/>
      <c r="I4" s="420"/>
      <c r="J4" s="420"/>
      <c r="K4" s="420"/>
      <c r="L4" s="420"/>
      <c r="M4" s="421"/>
      <c r="N4" s="8"/>
    </row>
    <row r="5" spans="1:14" ht="93.75" customHeight="1" x14ac:dyDescent="0.3">
      <c r="C5" s="62"/>
      <c r="D5" s="62"/>
      <c r="E5" s="68" t="s">
        <v>557</v>
      </c>
      <c r="F5" s="70" t="s">
        <v>558</v>
      </c>
      <c r="G5" s="70" t="s">
        <v>559</v>
      </c>
      <c r="H5" s="70" t="s">
        <v>560</v>
      </c>
      <c r="I5" s="70" t="s">
        <v>561</v>
      </c>
      <c r="J5" s="70" t="s">
        <v>562</v>
      </c>
      <c r="K5" s="70" t="s">
        <v>563</v>
      </c>
      <c r="L5" s="70" t="s">
        <v>564</v>
      </c>
      <c r="M5" s="70" t="s">
        <v>565</v>
      </c>
      <c r="N5" s="68" t="s">
        <v>157</v>
      </c>
    </row>
    <row r="6" spans="1:14" ht="14.5" customHeight="1" x14ac:dyDescent="0.3">
      <c r="C6" s="8" t="s">
        <v>530</v>
      </c>
      <c r="D6" s="8" t="s">
        <v>192</v>
      </c>
      <c r="E6" s="122">
        <v>0.88101131212771899</v>
      </c>
      <c r="F6" s="123">
        <v>8.8720031889113309E-3</v>
      </c>
      <c r="G6" s="123">
        <v>1.76581552626036E-2</v>
      </c>
      <c r="H6" s="123">
        <v>3.3725762641206802E-2</v>
      </c>
      <c r="I6" s="123">
        <v>1.08865617913765E-2</v>
      </c>
      <c r="J6" s="123" t="s">
        <v>202</v>
      </c>
      <c r="K6" s="123" t="s">
        <v>202</v>
      </c>
      <c r="L6" s="123">
        <v>3.2574407211362201E-3</v>
      </c>
      <c r="M6" s="123">
        <v>4.4588764267046901E-2</v>
      </c>
      <c r="N6" s="275">
        <v>775</v>
      </c>
    </row>
    <row r="7" spans="1:14" ht="14.5" customHeight="1" x14ac:dyDescent="0.3">
      <c r="C7" s="8" t="s">
        <v>530</v>
      </c>
      <c r="D7" s="8" t="s">
        <v>232</v>
      </c>
      <c r="E7" s="124">
        <v>0.83451386092094204</v>
      </c>
      <c r="F7" s="64">
        <v>7.9678932709944302E-3</v>
      </c>
      <c r="G7" s="64">
        <v>9.2719655088407092E-3</v>
      </c>
      <c r="H7" s="64">
        <v>1.3708112184302099E-2</v>
      </c>
      <c r="I7" s="64">
        <v>4.6505339674240498E-3</v>
      </c>
      <c r="J7" s="64" t="s">
        <v>202</v>
      </c>
      <c r="K7" s="64" t="s">
        <v>202</v>
      </c>
      <c r="L7" s="64">
        <v>1.3707017821472101E-3</v>
      </c>
      <c r="M7" s="64">
        <v>0.128516932365349</v>
      </c>
      <c r="N7" s="277">
        <v>64</v>
      </c>
    </row>
    <row r="8" spans="1:14" ht="14.5" customHeight="1" x14ac:dyDescent="0.3">
      <c r="B8" s="28"/>
      <c r="C8" s="8" t="s">
        <v>530</v>
      </c>
      <c r="D8" s="8" t="s">
        <v>151</v>
      </c>
      <c r="E8" s="124">
        <v>0.87878202675880401</v>
      </c>
      <c r="F8" s="64">
        <v>8.8286563180701907E-3</v>
      </c>
      <c r="G8" s="64">
        <v>1.7256085694621E-2</v>
      </c>
      <c r="H8" s="64">
        <v>3.2766031427442603E-2</v>
      </c>
      <c r="I8" s="64">
        <v>1.05875801219026E-2</v>
      </c>
      <c r="J8" s="64" t="s">
        <v>202</v>
      </c>
      <c r="K8" s="64" t="s">
        <v>202</v>
      </c>
      <c r="L8" s="64">
        <v>3.1669824400372298E-3</v>
      </c>
      <c r="M8" s="64">
        <v>4.8612637239122E-2</v>
      </c>
      <c r="N8" s="277">
        <v>839</v>
      </c>
    </row>
    <row r="9" spans="1:14" ht="14.5" customHeight="1" x14ac:dyDescent="0.35">
      <c r="C9"/>
      <c r="D9"/>
      <c r="E9" s="124"/>
      <c r="F9" s="64"/>
      <c r="G9" s="64"/>
      <c r="H9" s="64"/>
      <c r="I9" s="64"/>
      <c r="J9" s="64"/>
      <c r="K9" s="64"/>
      <c r="L9" s="64"/>
      <c r="M9" s="64"/>
      <c r="N9" s="277"/>
    </row>
    <row r="10" spans="1:14" ht="14.5" customHeight="1" x14ac:dyDescent="0.3">
      <c r="C10" s="8" t="s">
        <v>520</v>
      </c>
      <c r="D10" s="8" t="s">
        <v>201</v>
      </c>
      <c r="E10" s="124">
        <v>0.73841799057288304</v>
      </c>
      <c r="F10" s="64">
        <v>8.9007185809113196E-2</v>
      </c>
      <c r="G10" s="64">
        <v>3.8817445055736997E-2</v>
      </c>
      <c r="H10" s="64">
        <v>2.77033720304737E-2</v>
      </c>
      <c r="I10" s="64">
        <v>1.0846482810848599E-2</v>
      </c>
      <c r="J10" s="64">
        <v>1.63786456562688E-2</v>
      </c>
      <c r="K10" s="64">
        <v>1.8611908046159701E-2</v>
      </c>
      <c r="L10" s="64">
        <v>5.3129225265100199E-3</v>
      </c>
      <c r="M10" s="64">
        <v>5.4904047492006301E-2</v>
      </c>
      <c r="N10" s="277">
        <v>991</v>
      </c>
    </row>
    <row r="11" spans="1:14" ht="14.5" customHeight="1" x14ac:dyDescent="0.3">
      <c r="C11" s="8" t="s">
        <v>520</v>
      </c>
      <c r="D11" s="8" t="s">
        <v>205</v>
      </c>
      <c r="E11" s="124">
        <v>0.82433944346538701</v>
      </c>
      <c r="F11" s="64">
        <v>5.5819011142265298E-2</v>
      </c>
      <c r="G11" s="64">
        <v>1.5990239454263401E-2</v>
      </c>
      <c r="H11" s="64">
        <v>2.3105757602805099E-2</v>
      </c>
      <c r="I11" s="64">
        <v>9.7584876175453202E-3</v>
      </c>
      <c r="J11" s="64">
        <v>3.7008129643135998E-3</v>
      </c>
      <c r="K11" s="64">
        <v>1.3483759414227201E-2</v>
      </c>
      <c r="L11" s="64">
        <v>2.1043915979624202E-3</v>
      </c>
      <c r="M11" s="64">
        <v>5.16980967412305E-2</v>
      </c>
      <c r="N11" s="277">
        <v>847</v>
      </c>
    </row>
    <row r="12" spans="1:14" ht="14.5" customHeight="1" x14ac:dyDescent="0.3">
      <c r="C12" s="8" t="s">
        <v>520</v>
      </c>
      <c r="D12" s="8" t="s">
        <v>154</v>
      </c>
      <c r="E12" s="124">
        <v>0.77844774919915904</v>
      </c>
      <c r="F12" s="64">
        <v>7.2696550790672401E-2</v>
      </c>
      <c r="G12" s="64">
        <v>2.8350243830065399E-2</v>
      </c>
      <c r="H12" s="64">
        <v>2.55105310905588E-2</v>
      </c>
      <c r="I12" s="64">
        <v>1.0298773421266101E-2</v>
      </c>
      <c r="J12" s="64">
        <v>1.0682297122102899E-2</v>
      </c>
      <c r="K12" s="64">
        <v>1.64121276533967E-2</v>
      </c>
      <c r="L12" s="64">
        <v>3.80449268035851E-3</v>
      </c>
      <c r="M12" s="64">
        <v>5.3797234212420601E-2</v>
      </c>
      <c r="N12" s="277">
        <v>1918</v>
      </c>
    </row>
    <row r="13" spans="1:14" ht="14.5" customHeight="1" x14ac:dyDescent="0.35">
      <c r="C13"/>
      <c r="D13"/>
      <c r="E13" s="124"/>
      <c r="F13" s="64"/>
      <c r="G13" s="64"/>
      <c r="H13" s="64"/>
      <c r="I13" s="64"/>
      <c r="J13" s="64"/>
      <c r="K13" s="64"/>
      <c r="L13" s="64"/>
      <c r="M13" s="64"/>
      <c r="N13" s="277"/>
    </row>
    <row r="14" spans="1:14" ht="14.5" customHeight="1" x14ac:dyDescent="0.3">
      <c r="C14" s="8" t="s">
        <v>155</v>
      </c>
      <c r="D14" s="8" t="s">
        <v>233</v>
      </c>
      <c r="E14" s="124">
        <v>0.70404217611396802</v>
      </c>
      <c r="F14" s="64" t="s">
        <v>202</v>
      </c>
      <c r="G14" s="64">
        <v>0.105108454286039</v>
      </c>
      <c r="H14" s="64">
        <v>6.8956244486461302E-2</v>
      </c>
      <c r="I14" s="64">
        <v>2.1425879061910898E-2</v>
      </c>
      <c r="J14" s="64" t="s">
        <v>202</v>
      </c>
      <c r="K14" s="64" t="s">
        <v>202</v>
      </c>
      <c r="L14" s="64">
        <v>3.09317762466166E-3</v>
      </c>
      <c r="M14" s="64">
        <v>9.7374068426959504E-2</v>
      </c>
      <c r="N14" s="277">
        <v>851</v>
      </c>
    </row>
    <row r="15" spans="1:14" x14ac:dyDescent="0.3">
      <c r="F15" s="17"/>
    </row>
    <row r="16" spans="1:14" x14ac:dyDescent="0.3">
      <c r="F16" s="17"/>
      <c r="N16" s="225"/>
    </row>
    <row r="17" spans="3:3" x14ac:dyDescent="0.3">
      <c r="C17" s="131" t="s">
        <v>566</v>
      </c>
    </row>
    <row r="18" spans="3:3" x14ac:dyDescent="0.3">
      <c r="C18" s="131" t="s">
        <v>567</v>
      </c>
    </row>
    <row r="19" spans="3:3" x14ac:dyDescent="0.3">
      <c r="C19" s="131"/>
    </row>
    <row r="20" spans="3:3" x14ac:dyDescent="0.3">
      <c r="C20" s="8" t="s">
        <v>158</v>
      </c>
    </row>
    <row r="21" spans="3:3" x14ac:dyDescent="0.3">
      <c r="C21" s="167" t="s">
        <v>159</v>
      </c>
    </row>
    <row r="22" spans="3:3" x14ac:dyDescent="0.3">
      <c r="C22" s="167" t="s">
        <v>568</v>
      </c>
    </row>
    <row r="23" spans="3:3" x14ac:dyDescent="0.3">
      <c r="C23" s="167" t="s">
        <v>569</v>
      </c>
    </row>
    <row r="24" spans="3:3" x14ac:dyDescent="0.3">
      <c r="C24" s="167" t="s">
        <v>570</v>
      </c>
    </row>
    <row r="25" spans="3:3" x14ac:dyDescent="0.3">
      <c r="C25" s="167" t="s">
        <v>571</v>
      </c>
    </row>
    <row r="26" spans="3:3" x14ac:dyDescent="0.3">
      <c r="C26" s="167" t="s">
        <v>572</v>
      </c>
    </row>
    <row r="27" spans="3:3" ht="14.5" customHeight="1" x14ac:dyDescent="0.3">
      <c r="C27" s="167" t="s">
        <v>573</v>
      </c>
    </row>
    <row r="28" spans="3:3" x14ac:dyDescent="0.3">
      <c r="C28" s="167" t="s">
        <v>574</v>
      </c>
    </row>
    <row r="29" spans="3:3" x14ac:dyDescent="0.3">
      <c r="C29" s="9" t="s">
        <v>575</v>
      </c>
    </row>
  </sheetData>
  <mergeCells count="1">
    <mergeCell ref="E4:M4"/>
  </mergeCells>
  <conditionalFormatting sqref="B27">
    <cfRule type="cellIs" dxfId="21" priority="23" operator="equal">
      <formula>"Err"</formula>
    </cfRule>
    <cfRule type="cellIs" dxfId="20" priority="24" operator="equal">
      <formula>"OK"</formula>
    </cfRule>
  </conditionalFormatting>
  <conditionalFormatting sqref="E14:M14">
    <cfRule type="cellIs" dxfId="19" priority="3" operator="equal">
      <formula>"Err"</formula>
    </cfRule>
    <cfRule type="cellIs" dxfId="18" priority="4" operator="equal">
      <formula>"OK"</formula>
    </cfRule>
  </conditionalFormatting>
  <conditionalFormatting sqref="J6:K8">
    <cfRule type="cellIs" dxfId="17" priority="1" operator="equal">
      <formula>"Err"</formula>
    </cfRule>
    <cfRule type="cellIs" dxfId="16" priority="2" operator="equal">
      <formula>"OK"</formula>
    </cfRule>
  </conditionalFormatting>
  <hyperlinks>
    <hyperlink ref="A1" location="Contents!A1" display="Contents" xr:uid="{00000000-0004-0000-2D00-000000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1"/>
  <dimension ref="A1:K40"/>
  <sheetViews>
    <sheetView showGridLines="0" workbookViewId="0"/>
  </sheetViews>
  <sheetFormatPr defaultColWidth="10.81640625" defaultRowHeight="13" x14ac:dyDescent="0.3"/>
  <cols>
    <col min="1" max="2" width="10.81640625" style="9"/>
    <col min="3" max="3" width="32.453125" style="9" customWidth="1"/>
    <col min="4" max="5" width="12.453125" style="9" customWidth="1"/>
    <col min="6" max="7" width="12.54296875" style="9" customWidth="1"/>
    <col min="8" max="8" width="20.1796875" style="9" customWidth="1"/>
    <col min="9" max="9" width="8.54296875" style="9" customWidth="1"/>
    <col min="10" max="10" width="4.81640625" style="9" customWidth="1"/>
    <col min="11" max="11" width="4.54296875" style="9" customWidth="1"/>
    <col min="12" max="16384" width="10.81640625" style="9"/>
  </cols>
  <sheetData>
    <row r="1" spans="1:11" x14ac:dyDescent="0.3">
      <c r="A1" s="49" t="s">
        <v>146</v>
      </c>
    </row>
    <row r="2" spans="1:11" x14ac:dyDescent="0.3">
      <c r="B2" s="10" t="s">
        <v>576</v>
      </c>
    </row>
    <row r="3" spans="1:11" x14ac:dyDescent="0.3">
      <c r="B3" s="8" t="s">
        <v>148</v>
      </c>
    </row>
    <row r="4" spans="1:11" x14ac:dyDescent="0.3">
      <c r="D4" s="8"/>
      <c r="E4" s="8"/>
      <c r="F4" s="8"/>
      <c r="G4" s="8"/>
    </row>
    <row r="5" spans="1:11" ht="21" customHeight="1" x14ac:dyDescent="0.35">
      <c r="C5"/>
      <c r="D5" s="419" t="s">
        <v>199</v>
      </c>
      <c r="E5" s="421"/>
      <c r="F5" s="422" t="s">
        <v>577</v>
      </c>
      <c r="G5" s="422"/>
      <c r="H5" s="417" t="s">
        <v>578</v>
      </c>
    </row>
    <row r="6" spans="1:11" ht="24.75" customHeight="1" x14ac:dyDescent="0.3">
      <c r="C6" s="62"/>
      <c r="D6" s="81">
        <v>2024</v>
      </c>
      <c r="E6" s="87">
        <v>2025</v>
      </c>
      <c r="F6" s="79">
        <v>2024</v>
      </c>
      <c r="G6" s="79">
        <v>2025</v>
      </c>
      <c r="H6" s="418"/>
    </row>
    <row r="7" spans="1:11" ht="14.5" customHeight="1" x14ac:dyDescent="0.3">
      <c r="C7" s="8" t="s">
        <v>192</v>
      </c>
      <c r="D7" s="53">
        <v>1.5264424495399E-2</v>
      </c>
      <c r="E7" s="269">
        <v>1.82293718923754E-2</v>
      </c>
      <c r="F7" s="73">
        <v>1417</v>
      </c>
      <c r="G7" s="76">
        <v>1576</v>
      </c>
      <c r="H7" s="86">
        <v>0.621</v>
      </c>
      <c r="I7" s="85"/>
    </row>
    <row r="8" spans="1:11" ht="14.5" customHeight="1" x14ac:dyDescent="0.3">
      <c r="C8" s="8" t="s">
        <v>232</v>
      </c>
      <c r="D8" s="53">
        <v>3.1992786098271608E-3</v>
      </c>
      <c r="E8" s="269">
        <v>4.13082958083607E-2</v>
      </c>
      <c r="F8" s="75">
        <v>84</v>
      </c>
      <c r="G8" s="76">
        <v>127</v>
      </c>
      <c r="H8" s="86">
        <v>0.121</v>
      </c>
      <c r="I8" s="85"/>
    </row>
    <row r="9" spans="1:11" ht="14.5" customHeight="1" x14ac:dyDescent="0.3">
      <c r="C9" s="8" t="s">
        <v>151</v>
      </c>
      <c r="D9" s="53">
        <v>1.416722591966391E-2</v>
      </c>
      <c r="E9" s="269">
        <v>2.1349044412468099E-2</v>
      </c>
      <c r="F9" s="75">
        <v>1501</v>
      </c>
      <c r="G9" s="76">
        <v>1703</v>
      </c>
      <c r="H9" s="86">
        <v>0.251</v>
      </c>
      <c r="I9" s="85"/>
    </row>
    <row r="10" spans="1:11" ht="14.5" customHeight="1" x14ac:dyDescent="0.3">
      <c r="C10" s="8" t="s">
        <v>201</v>
      </c>
      <c r="D10" s="53">
        <v>6.1837650835514069E-2</v>
      </c>
      <c r="E10" s="269">
        <v>3.7974353044428602E-2</v>
      </c>
      <c r="F10" s="75">
        <v>4239</v>
      </c>
      <c r="G10" s="76">
        <v>3829</v>
      </c>
      <c r="H10" s="86">
        <v>1E-3</v>
      </c>
      <c r="I10" s="85"/>
    </row>
    <row r="11" spans="1:11" ht="14.5" customHeight="1" x14ac:dyDescent="0.3">
      <c r="C11" s="8" t="s">
        <v>205</v>
      </c>
      <c r="D11" s="53">
        <v>5.0353184342384338E-2</v>
      </c>
      <c r="E11" s="269">
        <v>3.0964623412591201E-2</v>
      </c>
      <c r="F11" s="75">
        <v>2036</v>
      </c>
      <c r="G11" s="76">
        <v>2150</v>
      </c>
      <c r="H11" s="86">
        <v>3.2000000000000001E-2</v>
      </c>
      <c r="I11" s="85"/>
    </row>
    <row r="12" spans="1:11" ht="14.5" customHeight="1" x14ac:dyDescent="0.3">
      <c r="C12" s="8" t="s">
        <v>154</v>
      </c>
      <c r="D12" s="53">
        <v>5.6173067539930337E-2</v>
      </c>
      <c r="E12" s="269">
        <v>3.6050801944819001E-2</v>
      </c>
      <c r="F12" s="75">
        <v>6613</v>
      </c>
      <c r="G12" s="76">
        <v>6316</v>
      </c>
      <c r="H12" s="86">
        <v>0</v>
      </c>
      <c r="I12" s="85"/>
    </row>
    <row r="13" spans="1:11" ht="14.5" customHeight="1" x14ac:dyDescent="0.3">
      <c r="C13" s="8" t="s">
        <v>470</v>
      </c>
      <c r="D13" s="53">
        <v>9.2085495591163635E-2</v>
      </c>
      <c r="E13" s="269">
        <v>0.120068864865522</v>
      </c>
      <c r="F13" s="75">
        <v>127</v>
      </c>
      <c r="G13" s="76">
        <v>324</v>
      </c>
      <c r="H13" s="86">
        <v>0.376</v>
      </c>
      <c r="I13" s="85"/>
    </row>
    <row r="14" spans="1:11" s="232" customFormat="1" ht="14.5" customHeight="1" x14ac:dyDescent="0.3">
      <c r="A14" s="9"/>
      <c r="B14" s="9"/>
      <c r="C14" s="9"/>
      <c r="D14" s="9"/>
      <c r="E14" s="9"/>
      <c r="F14" s="9"/>
      <c r="G14" s="9"/>
      <c r="H14" s="9"/>
      <c r="I14" s="9"/>
      <c r="J14" s="9"/>
      <c r="K14" s="37"/>
    </row>
    <row r="15" spans="1:11" x14ac:dyDescent="0.3">
      <c r="C15" s="8" t="s">
        <v>579</v>
      </c>
    </row>
    <row r="16" spans="1:11" x14ac:dyDescent="0.3">
      <c r="C16" s="8" t="s">
        <v>580</v>
      </c>
    </row>
    <row r="18" spans="3:4" x14ac:dyDescent="0.3">
      <c r="C18" s="8" t="s">
        <v>158</v>
      </c>
    </row>
    <row r="19" spans="3:4" x14ac:dyDescent="0.3">
      <c r="C19" s="167" t="s">
        <v>159</v>
      </c>
    </row>
    <row r="20" spans="3:4" x14ac:dyDescent="0.3">
      <c r="C20" s="261" t="s">
        <v>454</v>
      </c>
    </row>
    <row r="21" spans="3:4" x14ac:dyDescent="0.3">
      <c r="C21" s="205" t="s">
        <v>581</v>
      </c>
    </row>
    <row r="22" spans="3:4" x14ac:dyDescent="0.3">
      <c r="C22" s="205" t="s">
        <v>582</v>
      </c>
    </row>
    <row r="23" spans="3:4" x14ac:dyDescent="0.3">
      <c r="C23" s="205" t="s">
        <v>583</v>
      </c>
    </row>
    <row r="25" spans="3:4" x14ac:dyDescent="0.3">
      <c r="C25" s="8"/>
    </row>
    <row r="28" spans="3:4" ht="14.5" customHeight="1" x14ac:dyDescent="0.3"/>
    <row r="29" spans="3:4" x14ac:dyDescent="0.3">
      <c r="C29" s="39"/>
    </row>
    <row r="30" spans="3:4" x14ac:dyDescent="0.3">
      <c r="C30" s="39"/>
    </row>
    <row r="32" spans="3:4" x14ac:dyDescent="0.3">
      <c r="D32" s="39"/>
    </row>
    <row r="33" spans="3:6" x14ac:dyDescent="0.3">
      <c r="C33" s="39"/>
      <c r="D33" s="39"/>
    </row>
    <row r="34" spans="3:6" x14ac:dyDescent="0.3">
      <c r="C34" s="39"/>
      <c r="D34" s="39"/>
      <c r="E34" s="39"/>
      <c r="F34" s="39"/>
    </row>
    <row r="35" spans="3:6" x14ac:dyDescent="0.3">
      <c r="C35" s="39"/>
      <c r="D35" s="39"/>
      <c r="E35" s="39"/>
      <c r="F35" s="39"/>
    </row>
    <row r="36" spans="3:6" x14ac:dyDescent="0.3">
      <c r="C36" s="39"/>
      <c r="D36" s="39"/>
      <c r="E36" s="39"/>
      <c r="F36" s="39"/>
    </row>
    <row r="37" spans="3:6" x14ac:dyDescent="0.3">
      <c r="C37" s="39"/>
      <c r="D37" s="39"/>
      <c r="E37" s="39"/>
    </row>
    <row r="38" spans="3:6" x14ac:dyDescent="0.3">
      <c r="C38" s="39"/>
      <c r="D38" s="39"/>
      <c r="E38" s="39"/>
    </row>
    <row r="39" spans="3:6" x14ac:dyDescent="0.3">
      <c r="C39" s="39"/>
      <c r="D39" s="39"/>
      <c r="E39" s="39"/>
    </row>
    <row r="40" spans="3:6" x14ac:dyDescent="0.3">
      <c r="C40" s="39"/>
      <c r="D40" s="39"/>
      <c r="E40" s="39"/>
    </row>
  </sheetData>
  <mergeCells count="3">
    <mergeCell ref="D5:E5"/>
    <mergeCell ref="F5:G5"/>
    <mergeCell ref="H5:H6"/>
  </mergeCells>
  <conditionalFormatting sqref="H7:H14">
    <cfRule type="cellIs" dxfId="15" priority="1" operator="between">
      <formula>0</formula>
      <formula>0.05</formula>
    </cfRule>
  </conditionalFormatting>
  <conditionalFormatting sqref="K14 B28">
    <cfRule type="cellIs" dxfId="14" priority="4" operator="equal">
      <formula>"Err"</formula>
    </cfRule>
    <cfRule type="cellIs" dxfId="13" priority="5" operator="equal">
      <formula>"OK"</formula>
    </cfRule>
  </conditionalFormatting>
  <hyperlinks>
    <hyperlink ref="A1" location="Contents!A1" display="Contents" xr:uid="{00000000-0004-0000-2E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2"/>
  <dimension ref="A1:P33"/>
  <sheetViews>
    <sheetView showGridLines="0" workbookViewId="0"/>
  </sheetViews>
  <sheetFormatPr defaultColWidth="10.81640625" defaultRowHeight="13" x14ac:dyDescent="0.3"/>
  <cols>
    <col min="1" max="2" width="10.81640625" style="9"/>
    <col min="3" max="3" width="40.54296875" style="9" customWidth="1"/>
    <col min="4" max="6" width="12.453125" style="9" customWidth="1"/>
    <col min="7" max="12" width="12.54296875" style="9" customWidth="1"/>
    <col min="13" max="13" width="10.81640625" style="9"/>
    <col min="14" max="14" width="9.1796875" style="9" customWidth="1"/>
    <col min="15" max="15" width="13.453125" style="9" customWidth="1"/>
    <col min="16" max="16384" width="10.81640625" style="9"/>
  </cols>
  <sheetData>
    <row r="1" spans="1:16" x14ac:dyDescent="0.3">
      <c r="A1" s="49" t="s">
        <v>146</v>
      </c>
    </row>
    <row r="2" spans="1:16" x14ac:dyDescent="0.3">
      <c r="B2" s="10" t="s">
        <v>584</v>
      </c>
    </row>
    <row r="3" spans="1:16" x14ac:dyDescent="0.3">
      <c r="B3" s="8" t="s">
        <v>148</v>
      </c>
    </row>
    <row r="4" spans="1:16" x14ac:dyDescent="0.3">
      <c r="D4" s="8"/>
      <c r="E4" s="8"/>
      <c r="F4" s="8"/>
      <c r="G4" s="8"/>
      <c r="H4" s="8"/>
      <c r="I4" s="8"/>
      <c r="J4" s="8"/>
      <c r="K4" s="8"/>
      <c r="L4" s="8"/>
    </row>
    <row r="5" spans="1:16" ht="38.25" customHeight="1" x14ac:dyDescent="0.3">
      <c r="C5" s="268"/>
      <c r="D5" s="419" t="s">
        <v>585</v>
      </c>
      <c r="E5" s="420"/>
      <c r="F5" s="421"/>
      <c r="G5" s="417" t="s">
        <v>586</v>
      </c>
      <c r="H5" s="422"/>
      <c r="I5" s="423"/>
      <c r="J5" s="417" t="s">
        <v>157</v>
      </c>
      <c r="K5" s="422"/>
      <c r="L5" s="422"/>
      <c r="M5" s="8"/>
      <c r="N5" s="411"/>
      <c r="O5" s="411"/>
      <c r="P5" s="8"/>
    </row>
    <row r="6" spans="1:16" x14ac:dyDescent="0.3">
      <c r="C6" s="62"/>
      <c r="D6" s="97">
        <v>2023</v>
      </c>
      <c r="E6" s="37">
        <v>2024</v>
      </c>
      <c r="F6" s="37">
        <v>2025</v>
      </c>
      <c r="G6" s="97">
        <v>2023</v>
      </c>
      <c r="H6" s="37">
        <v>2024</v>
      </c>
      <c r="I6" s="37">
        <v>2025</v>
      </c>
      <c r="J6" s="97">
        <v>2023</v>
      </c>
      <c r="K6" s="37">
        <v>2024</v>
      </c>
      <c r="L6" s="37">
        <v>2025</v>
      </c>
      <c r="M6" s="8"/>
      <c r="N6" s="37"/>
      <c r="O6" s="37"/>
      <c r="P6" s="8"/>
    </row>
    <row r="7" spans="1:16" ht="14.5" customHeight="1" x14ac:dyDescent="0.3">
      <c r="C7" s="8" t="s">
        <v>192</v>
      </c>
      <c r="D7" s="271">
        <v>20.239999999999998</v>
      </c>
      <c r="E7" s="272">
        <v>21.646308965257941</v>
      </c>
      <c r="F7" s="272">
        <v>22.934616801016301</v>
      </c>
      <c r="G7" s="271">
        <v>16.38</v>
      </c>
      <c r="H7" s="272">
        <v>17.806268692016602</v>
      </c>
      <c r="I7" s="272">
        <v>19.323671497584499</v>
      </c>
      <c r="J7" s="73">
        <v>1413</v>
      </c>
      <c r="K7" s="74">
        <v>1447</v>
      </c>
      <c r="L7" s="74">
        <v>1594</v>
      </c>
      <c r="M7" s="8"/>
      <c r="O7" s="157"/>
      <c r="P7" s="8"/>
    </row>
    <row r="8" spans="1:16" x14ac:dyDescent="0.3">
      <c r="C8" s="8" t="s">
        <v>232</v>
      </c>
      <c r="D8" s="273">
        <v>19.75</v>
      </c>
      <c r="E8" s="157">
        <v>23.685490545403891</v>
      </c>
      <c r="F8" s="157">
        <v>22.6600935411034</v>
      </c>
      <c r="G8" s="273">
        <v>15.87</v>
      </c>
      <c r="H8" s="157">
        <v>18.09954833984375</v>
      </c>
      <c r="I8" s="157">
        <v>19.4250194250194</v>
      </c>
      <c r="J8" s="75">
        <v>224</v>
      </c>
      <c r="K8" s="76">
        <v>86</v>
      </c>
      <c r="L8" s="76">
        <v>127</v>
      </c>
      <c r="M8" s="8"/>
      <c r="O8" s="157"/>
      <c r="P8" s="8"/>
    </row>
    <row r="9" spans="1:16" x14ac:dyDescent="0.3">
      <c r="C9" s="8" t="s">
        <v>151</v>
      </c>
      <c r="D9" s="273">
        <v>20.149999999999999</v>
      </c>
      <c r="E9" s="157">
        <v>21.830190947275501</v>
      </c>
      <c r="F9" s="157">
        <v>22.897854344860502</v>
      </c>
      <c r="G9" s="273">
        <v>16.14</v>
      </c>
      <c r="H9" s="157">
        <v>17.94871711730957</v>
      </c>
      <c r="I9" s="157">
        <v>19.4250194250194</v>
      </c>
      <c r="J9" s="75">
        <v>1637</v>
      </c>
      <c r="K9" s="76">
        <v>1533</v>
      </c>
      <c r="L9" s="76">
        <v>1721</v>
      </c>
      <c r="M9" s="8"/>
      <c r="O9" s="157"/>
      <c r="P9" s="8"/>
    </row>
    <row r="10" spans="1:16" ht="14.5" customHeight="1" x14ac:dyDescent="0.3">
      <c r="C10" s="8" t="s">
        <v>201</v>
      </c>
      <c r="D10" s="273">
        <v>12.13</v>
      </c>
      <c r="E10" s="157">
        <v>13.036692161562851</v>
      </c>
      <c r="F10" s="157">
        <v>14.128097474294799</v>
      </c>
      <c r="G10" s="273">
        <v>11</v>
      </c>
      <c r="H10" s="157">
        <v>12.13333320617676</v>
      </c>
      <c r="I10" s="157">
        <v>13</v>
      </c>
      <c r="J10" s="75">
        <v>3736</v>
      </c>
      <c r="K10" s="76">
        <v>4491</v>
      </c>
      <c r="L10" s="76">
        <v>4092</v>
      </c>
      <c r="M10" s="8"/>
      <c r="O10" s="157"/>
      <c r="P10" s="8"/>
    </row>
    <row r="11" spans="1:16" x14ac:dyDescent="0.3">
      <c r="C11" s="8" t="s">
        <v>205</v>
      </c>
      <c r="D11" s="273">
        <v>11.97</v>
      </c>
      <c r="E11" s="157">
        <v>13.4856989977248</v>
      </c>
      <c r="F11" s="157">
        <v>14.0479609040396</v>
      </c>
      <c r="G11" s="273">
        <v>11</v>
      </c>
      <c r="H11" s="157">
        <v>12.35000038146973</v>
      </c>
      <c r="I11" s="157">
        <v>13.05</v>
      </c>
      <c r="J11" s="75">
        <v>1962</v>
      </c>
      <c r="K11" s="76">
        <v>2093</v>
      </c>
      <c r="L11" s="76">
        <v>2221</v>
      </c>
      <c r="M11" s="8"/>
      <c r="N11" s="157"/>
      <c r="O11" s="157"/>
      <c r="P11" s="8"/>
    </row>
    <row r="12" spans="1:16" x14ac:dyDescent="0.3">
      <c r="C12" s="8" t="s">
        <v>154</v>
      </c>
      <c r="D12" s="273">
        <v>12.22</v>
      </c>
      <c r="E12" s="157">
        <v>13.27387301453188</v>
      </c>
      <c r="F12" s="157">
        <v>14.2534233446203</v>
      </c>
      <c r="G12" s="273">
        <v>11</v>
      </c>
      <c r="H12" s="157">
        <v>12.25</v>
      </c>
      <c r="I12" s="157">
        <v>13.02</v>
      </c>
      <c r="J12" s="75">
        <v>5975</v>
      </c>
      <c r="K12" s="76">
        <v>6940</v>
      </c>
      <c r="L12" s="76">
        <v>6655</v>
      </c>
      <c r="M12" s="8"/>
      <c r="N12" s="157"/>
      <c r="O12" s="157"/>
      <c r="P12" s="8"/>
    </row>
    <row r="13" spans="1:16" x14ac:dyDescent="0.3">
      <c r="C13" s="8" t="s">
        <v>470</v>
      </c>
      <c r="D13" s="273">
        <v>10.210000000000001</v>
      </c>
      <c r="E13" s="157">
        <v>11.74270598954954</v>
      </c>
      <c r="F13" s="157">
        <v>12.8912897170186</v>
      </c>
      <c r="G13" s="273">
        <v>10.42</v>
      </c>
      <c r="H13" s="157">
        <v>11.5</v>
      </c>
      <c r="I13" s="157">
        <v>12.5</v>
      </c>
      <c r="J13" s="75">
        <v>156</v>
      </c>
      <c r="K13" s="76">
        <v>140</v>
      </c>
      <c r="L13" s="76">
        <v>364</v>
      </c>
      <c r="M13" s="8"/>
      <c r="N13" s="157"/>
      <c r="O13" s="157"/>
      <c r="P13" s="8"/>
    </row>
    <row r="14" spans="1:16" x14ac:dyDescent="0.3">
      <c r="J14" s="125"/>
      <c r="K14" s="125"/>
      <c r="N14" s="8"/>
      <c r="O14" s="8"/>
      <c r="P14" s="8"/>
    </row>
    <row r="15" spans="1:16" x14ac:dyDescent="0.3">
      <c r="C15" s="8" t="s">
        <v>579</v>
      </c>
      <c r="N15" s="8"/>
      <c r="O15" s="8"/>
      <c r="P15" s="8"/>
    </row>
    <row r="16" spans="1:16" x14ac:dyDescent="0.3">
      <c r="C16" s="8" t="s">
        <v>587</v>
      </c>
    </row>
    <row r="18" spans="3:3" x14ac:dyDescent="0.3">
      <c r="C18" s="8" t="s">
        <v>158</v>
      </c>
    </row>
    <row r="19" spans="3:3" x14ac:dyDescent="0.3">
      <c r="C19" s="167" t="s">
        <v>159</v>
      </c>
    </row>
    <row r="20" spans="3:3" x14ac:dyDescent="0.3">
      <c r="C20" s="261" t="s">
        <v>454</v>
      </c>
    </row>
    <row r="21" spans="3:3" x14ac:dyDescent="0.3">
      <c r="C21" s="205" t="s">
        <v>588</v>
      </c>
    </row>
    <row r="22" spans="3:3" x14ac:dyDescent="0.3">
      <c r="C22" s="205" t="s">
        <v>583</v>
      </c>
    </row>
    <row r="23" spans="3:3" x14ac:dyDescent="0.3">
      <c r="C23" s="205" t="s">
        <v>589</v>
      </c>
    </row>
    <row r="24" spans="3:3" x14ac:dyDescent="0.3">
      <c r="C24" s="205" t="s">
        <v>590</v>
      </c>
    </row>
    <row r="25" spans="3:3" x14ac:dyDescent="0.3">
      <c r="C25" s="205" t="s">
        <v>591</v>
      </c>
    </row>
    <row r="27" spans="3:3" x14ac:dyDescent="0.3">
      <c r="C27" s="8"/>
    </row>
    <row r="30" spans="3:3" x14ac:dyDescent="0.3">
      <c r="C30" s="8"/>
    </row>
    <row r="31" spans="3:3" ht="14.5" customHeight="1" x14ac:dyDescent="0.3"/>
    <row r="33" spans="12:12" x14ac:dyDescent="0.3">
      <c r="L33" s="225"/>
    </row>
  </sheetData>
  <mergeCells count="4">
    <mergeCell ref="N5:O5"/>
    <mergeCell ref="D5:F5"/>
    <mergeCell ref="G5:I5"/>
    <mergeCell ref="J5:L5"/>
  </mergeCells>
  <hyperlinks>
    <hyperlink ref="A1" location="Contents!A1" display="Contents" xr:uid="{00000000-0004-0000-2F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23"/>
  <sheetViews>
    <sheetView showGridLines="0" zoomScale="110" zoomScaleNormal="110" workbookViewId="0"/>
  </sheetViews>
  <sheetFormatPr defaultColWidth="10.81640625" defaultRowHeight="13" x14ac:dyDescent="0.3"/>
  <cols>
    <col min="1" max="2" width="10.81640625" style="9"/>
    <col min="3" max="3" width="28.453125" style="9" customWidth="1"/>
    <col min="4" max="6" width="14.81640625" style="9" customWidth="1"/>
    <col min="7" max="16384" width="10.81640625" style="9"/>
  </cols>
  <sheetData>
    <row r="1" spans="1:6" x14ac:dyDescent="0.3">
      <c r="A1" s="49" t="s">
        <v>146</v>
      </c>
    </row>
    <row r="2" spans="1:6" x14ac:dyDescent="0.3">
      <c r="B2" s="10" t="s">
        <v>592</v>
      </c>
    </row>
    <row r="3" spans="1:6" x14ac:dyDescent="0.3">
      <c r="B3" s="8" t="s">
        <v>148</v>
      </c>
    </row>
    <row r="5" spans="1:6" x14ac:dyDescent="0.3">
      <c r="C5" s="62"/>
      <c r="D5" s="81" t="s">
        <v>156</v>
      </c>
      <c r="E5" s="87" t="s">
        <v>199</v>
      </c>
      <c r="F5" s="66" t="s">
        <v>157</v>
      </c>
    </row>
    <row r="6" spans="1:6" ht="14.5" customHeight="1" x14ac:dyDescent="0.3">
      <c r="C6" s="8" t="s">
        <v>192</v>
      </c>
      <c r="D6" s="345">
        <v>104.63735961914099</v>
      </c>
      <c r="E6" s="65">
        <v>0.82442619862116295</v>
      </c>
      <c r="F6" s="345">
        <v>18</v>
      </c>
    </row>
    <row r="7" spans="1:6" ht="14.5" customHeight="1" x14ac:dyDescent="0.3">
      <c r="C7" s="8" t="s">
        <v>232</v>
      </c>
      <c r="D7" s="345">
        <v>45.271770000457799</v>
      </c>
      <c r="E7" s="65">
        <v>0.91995318307222596</v>
      </c>
      <c r="F7" s="345">
        <v>12</v>
      </c>
    </row>
    <row r="8" spans="1:6" ht="14.5" customHeight="1" x14ac:dyDescent="0.3">
      <c r="C8" s="8" t="s">
        <v>151</v>
      </c>
      <c r="D8" s="277">
        <v>149.90912961959799</v>
      </c>
      <c r="E8" s="64">
        <v>0.85111619965143803</v>
      </c>
      <c r="F8" s="277">
        <v>30</v>
      </c>
    </row>
    <row r="9" spans="1:6" ht="14.5" customHeight="1" x14ac:dyDescent="0.3">
      <c r="C9" s="8" t="s">
        <v>201</v>
      </c>
      <c r="D9" s="343" t="s">
        <v>202</v>
      </c>
      <c r="E9" s="64">
        <v>0.97505283593444703</v>
      </c>
      <c r="F9" s="277">
        <v>1860</v>
      </c>
    </row>
    <row r="10" spans="1:6" ht="14.5" customHeight="1" x14ac:dyDescent="0.3">
      <c r="C10" s="8" t="s">
        <v>205</v>
      </c>
      <c r="D10" s="343" t="s">
        <v>202</v>
      </c>
      <c r="E10" s="64">
        <v>0.93483115962473196</v>
      </c>
      <c r="F10" s="277">
        <v>294</v>
      </c>
    </row>
    <row r="11" spans="1:6" ht="14.5" customHeight="1" x14ac:dyDescent="0.3">
      <c r="C11" s="8" t="s">
        <v>154</v>
      </c>
      <c r="D11" s="277">
        <v>11962.01161623</v>
      </c>
      <c r="E11" s="64">
        <v>0.96810674393270801</v>
      </c>
      <c r="F11" s="277">
        <v>2269</v>
      </c>
    </row>
    <row r="12" spans="1:6" ht="14.5" customHeight="1" x14ac:dyDescent="0.3">
      <c r="C12" s="8" t="s">
        <v>233</v>
      </c>
      <c r="D12" s="277">
        <v>15228.4055864811</v>
      </c>
      <c r="E12" s="64">
        <v>0.877596124180829</v>
      </c>
      <c r="F12" s="277">
        <v>2871</v>
      </c>
    </row>
    <row r="14" spans="1:6" x14ac:dyDescent="0.3">
      <c r="C14" s="8" t="s">
        <v>593</v>
      </c>
    </row>
    <row r="15" spans="1:6" x14ac:dyDescent="0.3">
      <c r="C15" s="8" t="s">
        <v>594</v>
      </c>
    </row>
    <row r="17" spans="2:3" x14ac:dyDescent="0.3">
      <c r="C17" s="8" t="s">
        <v>158</v>
      </c>
    </row>
    <row r="18" spans="2:3" x14ac:dyDescent="0.3">
      <c r="C18" s="167" t="s">
        <v>159</v>
      </c>
    </row>
    <row r="19" spans="2:3" x14ac:dyDescent="0.3">
      <c r="C19" s="8" t="s">
        <v>595</v>
      </c>
    </row>
    <row r="20" spans="2:3" x14ac:dyDescent="0.3">
      <c r="C20" s="167" t="s">
        <v>596</v>
      </c>
    </row>
    <row r="23" spans="2:3" ht="14.5" customHeight="1" x14ac:dyDescent="0.35">
      <c r="B23"/>
    </row>
  </sheetData>
  <hyperlinks>
    <hyperlink ref="A1" location="Contents!A1" display="Contents" xr:uid="{00000000-0004-0000-3000-000000000000}"/>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T36"/>
  <sheetViews>
    <sheetView showGridLines="0" workbookViewId="0"/>
  </sheetViews>
  <sheetFormatPr defaultColWidth="10.81640625" defaultRowHeight="13" x14ac:dyDescent="0.3"/>
  <cols>
    <col min="1" max="2" width="10.81640625" style="9"/>
    <col min="3" max="3" width="32.453125" style="9" customWidth="1"/>
    <col min="4" max="6" width="14.81640625" style="9" customWidth="1"/>
    <col min="7" max="16384" width="10.81640625" style="9"/>
  </cols>
  <sheetData>
    <row r="1" spans="1:6" x14ac:dyDescent="0.3">
      <c r="A1" s="49" t="s">
        <v>146</v>
      </c>
    </row>
    <row r="2" spans="1:6" x14ac:dyDescent="0.3">
      <c r="B2" s="10" t="s">
        <v>597</v>
      </c>
    </row>
    <row r="3" spans="1:6" x14ac:dyDescent="0.3">
      <c r="B3" s="8" t="s">
        <v>148</v>
      </c>
    </row>
    <row r="5" spans="1:6" x14ac:dyDescent="0.3">
      <c r="C5" s="62"/>
      <c r="D5" s="81" t="s">
        <v>156</v>
      </c>
      <c r="E5" s="87" t="s">
        <v>199</v>
      </c>
      <c r="F5" s="66" t="s">
        <v>157</v>
      </c>
    </row>
    <row r="6" spans="1:6" ht="14.5" customHeight="1" x14ac:dyDescent="0.3">
      <c r="C6" s="69" t="s">
        <v>192</v>
      </c>
      <c r="D6" s="57">
        <v>1019.7470388412499</v>
      </c>
      <c r="E6" s="346">
        <v>0.65082450103655498</v>
      </c>
      <c r="F6" s="57">
        <v>18</v>
      </c>
    </row>
    <row r="7" spans="1:6" ht="14.5" customHeight="1" x14ac:dyDescent="0.3">
      <c r="C7" s="91" t="s">
        <v>232</v>
      </c>
      <c r="D7" s="57">
        <v>604.85655975341797</v>
      </c>
      <c r="E7" s="346">
        <v>0.79985214538310201</v>
      </c>
      <c r="F7" s="57">
        <v>12</v>
      </c>
    </row>
    <row r="8" spans="1:6" ht="14.5" customHeight="1" x14ac:dyDescent="0.3">
      <c r="C8" s="91" t="s">
        <v>151</v>
      </c>
      <c r="D8" s="51">
        <v>1624.6035985946701</v>
      </c>
      <c r="E8" s="255">
        <v>0.69246245290958297</v>
      </c>
      <c r="F8" s="51">
        <v>30</v>
      </c>
    </row>
    <row r="9" spans="1:6" ht="14.5" customHeight="1" x14ac:dyDescent="0.3">
      <c r="C9" s="91" t="s">
        <v>201</v>
      </c>
      <c r="D9" s="344" t="s">
        <v>202</v>
      </c>
      <c r="E9" s="255">
        <v>0.74484152211267196</v>
      </c>
      <c r="F9" s="51">
        <v>1846</v>
      </c>
    </row>
    <row r="10" spans="1:6" ht="14.5" customHeight="1" x14ac:dyDescent="0.3">
      <c r="C10" s="91" t="s">
        <v>205</v>
      </c>
      <c r="D10" s="344" t="s">
        <v>202</v>
      </c>
      <c r="E10" s="255">
        <v>0.76588543860585501</v>
      </c>
      <c r="F10" s="51">
        <v>292</v>
      </c>
    </row>
    <row r="11" spans="1:6" ht="14.5" customHeight="1" x14ac:dyDescent="0.3">
      <c r="C11" s="91" t="s">
        <v>154</v>
      </c>
      <c r="D11" s="51">
        <v>177665.23018550899</v>
      </c>
      <c r="E11" s="255">
        <v>0.74617315592557298</v>
      </c>
      <c r="F11" s="51">
        <v>2250</v>
      </c>
    </row>
    <row r="12" spans="1:6" ht="14.5" customHeight="1" x14ac:dyDescent="0.3">
      <c r="C12" s="91" t="s">
        <v>233</v>
      </c>
      <c r="D12" s="51">
        <v>28209.152870178201</v>
      </c>
      <c r="E12" s="255">
        <v>0.79551028048150096</v>
      </c>
      <c r="F12" s="51">
        <v>2854</v>
      </c>
    </row>
    <row r="14" spans="1:6" x14ac:dyDescent="0.3">
      <c r="C14" s="8" t="s">
        <v>593</v>
      </c>
      <c r="D14" s="8"/>
    </row>
    <row r="15" spans="1:6" x14ac:dyDescent="0.3">
      <c r="C15" s="8" t="s">
        <v>594</v>
      </c>
      <c r="D15" s="8"/>
    </row>
    <row r="17" spans="2:20" x14ac:dyDescent="0.3">
      <c r="C17" s="8" t="s">
        <v>158</v>
      </c>
      <c r="D17" s="8"/>
    </row>
    <row r="18" spans="2:20" x14ac:dyDescent="0.3">
      <c r="C18" s="167" t="s">
        <v>159</v>
      </c>
      <c r="D18" s="8"/>
    </row>
    <row r="19" spans="2:20" x14ac:dyDescent="0.3">
      <c r="C19" s="8" t="s">
        <v>598</v>
      </c>
      <c r="D19" s="8"/>
    </row>
    <row r="20" spans="2:20" x14ac:dyDescent="0.3">
      <c r="C20" s="8" t="s">
        <v>599</v>
      </c>
      <c r="D20" s="8"/>
      <c r="E20" s="8"/>
      <c r="F20" s="8"/>
      <c r="G20" s="8"/>
      <c r="H20" s="8"/>
      <c r="I20" s="8"/>
      <c r="J20" s="8"/>
      <c r="K20" s="8"/>
      <c r="L20" s="8"/>
      <c r="M20" s="8"/>
      <c r="N20" s="8"/>
      <c r="O20" s="8"/>
      <c r="P20" s="8"/>
      <c r="Q20" s="8"/>
      <c r="R20" s="8"/>
      <c r="S20" s="8"/>
    </row>
    <row r="21" spans="2:20" x14ac:dyDescent="0.3">
      <c r="C21" s="9" t="s">
        <v>600</v>
      </c>
      <c r="D21" s="8"/>
      <c r="E21" s="8"/>
      <c r="F21" s="8"/>
      <c r="G21" s="8"/>
      <c r="H21" s="8"/>
      <c r="I21" s="8"/>
      <c r="J21" s="8"/>
      <c r="K21" s="8"/>
      <c r="L21" s="8"/>
      <c r="M21" s="8"/>
      <c r="N21" s="8"/>
      <c r="O21" s="8"/>
      <c r="P21" s="8"/>
      <c r="Q21" s="8"/>
      <c r="R21" s="8"/>
      <c r="S21" s="8"/>
      <c r="T21" s="8"/>
    </row>
    <row r="22" spans="2:20" x14ac:dyDescent="0.3">
      <c r="C22" s="9" t="s">
        <v>601</v>
      </c>
      <c r="D22" s="8"/>
      <c r="E22" s="8"/>
      <c r="F22" s="8"/>
    </row>
    <row r="23" spans="2:20" ht="14.5" customHeight="1" x14ac:dyDescent="0.3">
      <c r="C23" s="8" t="s">
        <v>602</v>
      </c>
    </row>
    <row r="24" spans="2:20" ht="14.5" customHeight="1" x14ac:dyDescent="0.3">
      <c r="C24" s="8"/>
    </row>
    <row r="25" spans="2:20" ht="14.5" x14ac:dyDescent="0.35">
      <c r="B25"/>
      <c r="C25"/>
      <c r="D25"/>
      <c r="E25"/>
      <c r="F25"/>
      <c r="G25"/>
      <c r="H25"/>
      <c r="I25"/>
      <c r="J25"/>
      <c r="K25"/>
      <c r="L25"/>
      <c r="M25"/>
    </row>
    <row r="36" spans="2:2" ht="14.5" x14ac:dyDescent="0.35">
      <c r="B36"/>
    </row>
  </sheetData>
  <hyperlinks>
    <hyperlink ref="A1" location="Contents!A1" display="Contents" xr:uid="{00000000-0004-0000-3100-000000000000}"/>
  </hyperlink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63"/>
  <dimension ref="A1:L62"/>
  <sheetViews>
    <sheetView showGridLines="0" topLeftCell="A36" zoomScale="90" zoomScaleNormal="90" workbookViewId="0"/>
  </sheetViews>
  <sheetFormatPr defaultColWidth="10.81640625" defaultRowHeight="13" x14ac:dyDescent="0.3"/>
  <cols>
    <col min="1" max="2" width="10.81640625" style="9"/>
    <col min="3" max="3" width="28.453125" style="9" customWidth="1"/>
    <col min="4" max="4" width="19.81640625" style="9" customWidth="1"/>
    <col min="5" max="5" width="51.453125" style="9" customWidth="1"/>
    <col min="6" max="8" width="14.81640625" style="9" customWidth="1"/>
    <col min="9" max="16384" width="10.81640625" style="9"/>
  </cols>
  <sheetData>
    <row r="1" spans="1:12" x14ac:dyDescent="0.3">
      <c r="A1" s="49" t="s">
        <v>146</v>
      </c>
    </row>
    <row r="2" spans="1:12" x14ac:dyDescent="0.3">
      <c r="B2" s="10" t="s">
        <v>603</v>
      </c>
      <c r="H2" s="8"/>
      <c r="I2" s="8"/>
      <c r="J2" s="8"/>
      <c r="K2" s="8"/>
      <c r="L2" s="8"/>
    </row>
    <row r="3" spans="1:12" x14ac:dyDescent="0.3">
      <c r="B3" s="8" t="s">
        <v>148</v>
      </c>
    </row>
    <row r="5" spans="1:12" ht="52" customHeight="1" x14ac:dyDescent="0.3">
      <c r="C5" s="62"/>
      <c r="D5" s="93" t="s">
        <v>189</v>
      </c>
      <c r="E5" s="63" t="s">
        <v>604</v>
      </c>
      <c r="F5" s="81" t="s">
        <v>156</v>
      </c>
      <c r="G5" s="87" t="s">
        <v>199</v>
      </c>
      <c r="H5" s="66" t="s">
        <v>157</v>
      </c>
    </row>
    <row r="6" spans="1:12" ht="14.5" customHeight="1" x14ac:dyDescent="0.3">
      <c r="C6" s="8" t="s">
        <v>192</v>
      </c>
      <c r="D6" s="32">
        <v>2021</v>
      </c>
      <c r="E6" s="29" t="s">
        <v>605</v>
      </c>
      <c r="F6" s="75">
        <v>1774.8301379680634</v>
      </c>
      <c r="G6" s="90">
        <v>0.80423420667648315</v>
      </c>
      <c r="H6" s="75">
        <v>590</v>
      </c>
    </row>
    <row r="7" spans="1:12" ht="14.5" customHeight="1" x14ac:dyDescent="0.3">
      <c r="C7" s="8" t="s">
        <v>192</v>
      </c>
      <c r="D7" s="32">
        <v>2022</v>
      </c>
      <c r="E7" s="29" t="s">
        <v>605</v>
      </c>
      <c r="F7" s="277">
        <v>1485.925101518631</v>
      </c>
      <c r="G7" s="64">
        <v>0.74463194608688354</v>
      </c>
      <c r="H7" s="277">
        <v>618</v>
      </c>
    </row>
    <row r="8" spans="1:12" ht="14.5" customHeight="1" x14ac:dyDescent="0.3">
      <c r="C8" s="8" t="s">
        <v>192</v>
      </c>
      <c r="D8" s="32">
        <v>2023</v>
      </c>
      <c r="E8" s="29" t="s">
        <v>605</v>
      </c>
      <c r="F8" s="277">
        <v>1790.869859457016</v>
      </c>
      <c r="G8" s="64">
        <v>0.77375501394271851</v>
      </c>
      <c r="H8" s="347">
        <v>617</v>
      </c>
    </row>
    <row r="9" spans="1:12" ht="14.5" customHeight="1" x14ac:dyDescent="0.3">
      <c r="C9" s="8" t="s">
        <v>192</v>
      </c>
      <c r="D9" s="32">
        <v>2024</v>
      </c>
      <c r="E9" s="29" t="s">
        <v>606</v>
      </c>
      <c r="F9" s="277">
        <v>1936.679943084717</v>
      </c>
      <c r="G9" s="64">
        <v>0.87711846828460693</v>
      </c>
      <c r="H9" s="277">
        <v>429</v>
      </c>
    </row>
    <row r="10" spans="1:12" ht="14.5" customHeight="1" x14ac:dyDescent="0.3">
      <c r="C10" s="8" t="s">
        <v>192</v>
      </c>
      <c r="D10" s="32">
        <v>2025</v>
      </c>
      <c r="E10" s="29" t="s">
        <v>605</v>
      </c>
      <c r="F10" s="277">
        <v>1652.3411879539501</v>
      </c>
      <c r="G10" s="64">
        <v>0.69894170769424802</v>
      </c>
      <c r="H10" s="277">
        <v>342</v>
      </c>
    </row>
    <row r="11" spans="1:12" ht="14.5" customHeight="1" x14ac:dyDescent="0.3">
      <c r="C11" s="8" t="s">
        <v>192</v>
      </c>
      <c r="D11" s="32">
        <v>2025</v>
      </c>
      <c r="E11" s="29" t="s">
        <v>607</v>
      </c>
      <c r="F11" s="277">
        <v>1741.2920684814501</v>
      </c>
      <c r="G11" s="64">
        <v>0.75827182271161397</v>
      </c>
      <c r="H11" s="277">
        <v>332</v>
      </c>
    </row>
    <row r="12" spans="1:12" ht="14.5" customHeight="1" x14ac:dyDescent="0.3">
      <c r="C12" s="8" t="s">
        <v>232</v>
      </c>
      <c r="D12" s="32">
        <v>2021</v>
      </c>
      <c r="E12" s="29" t="s">
        <v>605</v>
      </c>
      <c r="F12" s="277">
        <v>305.72513580322266</v>
      </c>
      <c r="G12" s="64">
        <v>0.97353023290634155</v>
      </c>
      <c r="H12" s="277">
        <v>185</v>
      </c>
    </row>
    <row r="13" spans="1:12" ht="14.5" customHeight="1" x14ac:dyDescent="0.3">
      <c r="C13" s="8" t="s">
        <v>232</v>
      </c>
      <c r="D13" s="32">
        <v>2022</v>
      </c>
      <c r="E13" s="29" t="s">
        <v>605</v>
      </c>
      <c r="F13" s="277">
        <v>317.4192361831665</v>
      </c>
      <c r="G13" s="64">
        <v>0.98021155595779419</v>
      </c>
      <c r="H13" s="277">
        <v>146</v>
      </c>
    </row>
    <row r="14" spans="1:12" ht="14.5" customHeight="1" x14ac:dyDescent="0.3">
      <c r="C14" s="8" t="s">
        <v>232</v>
      </c>
      <c r="D14" s="32">
        <v>2023</v>
      </c>
      <c r="E14" s="29" t="s">
        <v>605</v>
      </c>
      <c r="F14" s="277">
        <v>317.45121097564697</v>
      </c>
      <c r="G14" s="64">
        <v>0.95773816108703613</v>
      </c>
      <c r="H14" s="277">
        <v>121</v>
      </c>
    </row>
    <row r="15" spans="1:12" ht="14.5" customHeight="1" x14ac:dyDescent="0.3">
      <c r="C15" s="8" t="s">
        <v>232</v>
      </c>
      <c r="D15" s="32">
        <v>2024</v>
      </c>
      <c r="E15" s="29" t="s">
        <v>606</v>
      </c>
      <c r="F15" s="277">
        <v>320.62453055381769</v>
      </c>
      <c r="G15" s="64">
        <v>0.98955875635147095</v>
      </c>
      <c r="H15" s="277">
        <v>79</v>
      </c>
    </row>
    <row r="16" spans="1:12" ht="14.5" customHeight="1" x14ac:dyDescent="0.3">
      <c r="C16" s="8" t="s">
        <v>232</v>
      </c>
      <c r="D16" s="32">
        <v>2025</v>
      </c>
      <c r="E16" s="29" t="s">
        <v>605</v>
      </c>
      <c r="F16" s="277">
        <v>305.62950897216803</v>
      </c>
      <c r="G16" s="64">
        <v>0.96104190889577801</v>
      </c>
      <c r="H16" s="277">
        <v>77</v>
      </c>
    </row>
    <row r="17" spans="3:8" ht="14.5" customHeight="1" x14ac:dyDescent="0.3">
      <c r="C17" s="8" t="s">
        <v>232</v>
      </c>
      <c r="D17" s="32">
        <v>2025</v>
      </c>
      <c r="E17" s="29" t="s">
        <v>607</v>
      </c>
      <c r="F17" s="277">
        <v>301.71416950225802</v>
      </c>
      <c r="G17" s="64">
        <v>0.96069680185376505</v>
      </c>
      <c r="H17" s="277">
        <v>76</v>
      </c>
    </row>
    <row r="18" spans="3:8" ht="14.5" customHeight="1" x14ac:dyDescent="0.3">
      <c r="C18" s="8" t="s">
        <v>151</v>
      </c>
      <c r="D18" s="32">
        <v>2021</v>
      </c>
      <c r="E18" s="29" t="s">
        <v>605</v>
      </c>
      <c r="F18" s="277">
        <v>2080.555273771286</v>
      </c>
      <c r="G18" s="64">
        <v>0.82532405853271484</v>
      </c>
      <c r="H18" s="277">
        <v>775</v>
      </c>
    </row>
    <row r="19" spans="3:8" ht="14.5" customHeight="1" x14ac:dyDescent="0.3">
      <c r="C19" s="8" t="s">
        <v>151</v>
      </c>
      <c r="D19" s="32">
        <v>2022</v>
      </c>
      <c r="E19" s="29" t="s">
        <v>605</v>
      </c>
      <c r="F19" s="277">
        <v>1803.3443377017975</v>
      </c>
      <c r="G19" s="64">
        <v>0.77752363681793213</v>
      </c>
      <c r="H19" s="277">
        <v>764</v>
      </c>
    </row>
    <row r="20" spans="3:8" ht="14.5" customHeight="1" x14ac:dyDescent="0.3">
      <c r="C20" s="8" t="s">
        <v>151</v>
      </c>
      <c r="D20" s="32">
        <v>2023</v>
      </c>
      <c r="E20" s="29" t="s">
        <v>605</v>
      </c>
      <c r="F20" s="277">
        <v>2108.321070432663</v>
      </c>
      <c r="G20" s="64">
        <v>0.79680246114730835</v>
      </c>
      <c r="H20" s="277">
        <v>738</v>
      </c>
    </row>
    <row r="21" spans="3:8" ht="14.5" customHeight="1" x14ac:dyDescent="0.3">
      <c r="C21" s="8" t="s">
        <v>151</v>
      </c>
      <c r="D21" s="32">
        <v>2024</v>
      </c>
      <c r="E21" s="29" t="s">
        <v>606</v>
      </c>
      <c r="F21" s="277">
        <v>2257.30447363854</v>
      </c>
      <c r="G21" s="64">
        <v>0.89150685071945202</v>
      </c>
      <c r="H21" s="277">
        <v>508</v>
      </c>
    </row>
    <row r="22" spans="3:8" ht="14.5" customHeight="1" x14ac:dyDescent="0.3">
      <c r="C22" s="8" t="s">
        <v>151</v>
      </c>
      <c r="D22" s="32">
        <v>2025</v>
      </c>
      <c r="E22" s="29" t="s">
        <v>605</v>
      </c>
      <c r="F22" s="277">
        <v>1957.9706969261199</v>
      </c>
      <c r="G22" s="64">
        <v>0.73001938224653395</v>
      </c>
      <c r="H22" s="277">
        <v>419</v>
      </c>
    </row>
    <row r="23" spans="3:8" ht="14.5" customHeight="1" x14ac:dyDescent="0.3">
      <c r="C23" s="8" t="s">
        <v>151</v>
      </c>
      <c r="D23" s="32">
        <v>2025</v>
      </c>
      <c r="E23" s="29" t="s">
        <v>607</v>
      </c>
      <c r="F23" s="277">
        <v>2043.0062379837</v>
      </c>
      <c r="G23" s="64">
        <v>0.78262510756594605</v>
      </c>
      <c r="H23" s="277">
        <v>408</v>
      </c>
    </row>
    <row r="24" spans="3:8" ht="14.5" customHeight="1" x14ac:dyDescent="0.3">
      <c r="C24" s="8" t="s">
        <v>201</v>
      </c>
      <c r="D24" s="32">
        <v>2021</v>
      </c>
      <c r="E24" s="29" t="s">
        <v>605</v>
      </c>
      <c r="F24" s="343" t="s">
        <v>202</v>
      </c>
      <c r="G24" s="64">
        <v>0.84588128328323364</v>
      </c>
      <c r="H24" s="277">
        <v>3483</v>
      </c>
    </row>
    <row r="25" spans="3:8" ht="14.5" customHeight="1" x14ac:dyDescent="0.3">
      <c r="C25" s="8" t="s">
        <v>201</v>
      </c>
      <c r="D25" s="32">
        <v>2022</v>
      </c>
      <c r="E25" s="29" t="s">
        <v>605</v>
      </c>
      <c r="F25" s="343" t="s">
        <v>202</v>
      </c>
      <c r="G25" s="64">
        <v>0.84789496660232544</v>
      </c>
      <c r="H25" s="277">
        <v>4425</v>
      </c>
    </row>
    <row r="26" spans="3:8" ht="14.5" customHeight="1" x14ac:dyDescent="0.3">
      <c r="C26" s="8" t="s">
        <v>201</v>
      </c>
      <c r="D26" s="32">
        <v>2023</v>
      </c>
      <c r="E26" s="29" t="s">
        <v>605</v>
      </c>
      <c r="F26" s="343" t="s">
        <v>202</v>
      </c>
      <c r="G26" s="64">
        <v>0.83638292551040649</v>
      </c>
      <c r="H26" s="277">
        <v>4040</v>
      </c>
    </row>
    <row r="27" spans="3:8" ht="14.5" customHeight="1" x14ac:dyDescent="0.3">
      <c r="C27" s="8" t="s">
        <v>201</v>
      </c>
      <c r="D27" s="32" t="s">
        <v>203</v>
      </c>
      <c r="E27" s="29" t="s">
        <v>606</v>
      </c>
      <c r="F27" s="343" t="s">
        <v>202</v>
      </c>
      <c r="G27" s="64">
        <v>0.96435254812240601</v>
      </c>
      <c r="H27" s="277">
        <v>3163</v>
      </c>
    </row>
    <row r="28" spans="3:8" ht="14.5" customHeight="1" x14ac:dyDescent="0.3">
      <c r="C28" s="8" t="s">
        <v>201</v>
      </c>
      <c r="D28" s="32" t="s">
        <v>204</v>
      </c>
      <c r="E28" s="29" t="s">
        <v>606</v>
      </c>
      <c r="F28" s="343" t="s">
        <v>202</v>
      </c>
      <c r="G28" s="64">
        <v>0.96386031335951905</v>
      </c>
      <c r="H28" s="277">
        <v>3022</v>
      </c>
    </row>
    <row r="29" spans="3:8" ht="14.5" customHeight="1" x14ac:dyDescent="0.3">
      <c r="C29" s="8" t="s">
        <v>201</v>
      </c>
      <c r="D29" s="32">
        <v>2025</v>
      </c>
      <c r="E29" s="29" t="s">
        <v>605</v>
      </c>
      <c r="F29" s="343" t="s">
        <v>202</v>
      </c>
      <c r="G29" s="64">
        <v>0.70165211599325805</v>
      </c>
      <c r="H29" s="277">
        <v>2323</v>
      </c>
    </row>
    <row r="30" spans="3:8" ht="14.5" customHeight="1" x14ac:dyDescent="0.3">
      <c r="C30" s="8" t="s">
        <v>201</v>
      </c>
      <c r="D30" s="32">
        <v>2025</v>
      </c>
      <c r="E30" s="29" t="s">
        <v>607</v>
      </c>
      <c r="F30" s="343" t="s">
        <v>202</v>
      </c>
      <c r="G30" s="64">
        <v>0.93206686011928497</v>
      </c>
      <c r="H30" s="277">
        <v>2293</v>
      </c>
    </row>
    <row r="31" spans="3:8" ht="14.5" customHeight="1" x14ac:dyDescent="0.3">
      <c r="C31" s="8" t="s">
        <v>205</v>
      </c>
      <c r="D31" s="32">
        <v>2021</v>
      </c>
      <c r="E31" s="29" t="s">
        <v>605</v>
      </c>
      <c r="F31" s="343" t="s">
        <v>202</v>
      </c>
      <c r="G31" s="64">
        <v>0.85952746868133501</v>
      </c>
      <c r="H31" s="277">
        <v>1762</v>
      </c>
    </row>
    <row r="32" spans="3:8" ht="14.5" customHeight="1" x14ac:dyDescent="0.3">
      <c r="C32" s="8" t="s">
        <v>205</v>
      </c>
      <c r="D32" s="32">
        <v>2022</v>
      </c>
      <c r="E32" s="29" t="s">
        <v>605</v>
      </c>
      <c r="F32" s="343" t="s">
        <v>202</v>
      </c>
      <c r="G32" s="64">
        <v>0.86397606134414673</v>
      </c>
      <c r="H32" s="277">
        <v>2303</v>
      </c>
    </row>
    <row r="33" spans="3:8" ht="14.5" customHeight="1" x14ac:dyDescent="0.3">
      <c r="C33" s="8" t="s">
        <v>205</v>
      </c>
      <c r="D33" s="32">
        <v>2023</v>
      </c>
      <c r="E33" s="29" t="s">
        <v>605</v>
      </c>
      <c r="F33" s="343" t="s">
        <v>202</v>
      </c>
      <c r="G33" s="64">
        <v>0.86705023050308228</v>
      </c>
      <c r="H33" s="277">
        <v>1986</v>
      </c>
    </row>
    <row r="34" spans="3:8" ht="14.5" customHeight="1" x14ac:dyDescent="0.3">
      <c r="C34" s="8" t="s">
        <v>205</v>
      </c>
      <c r="D34" s="32" t="s">
        <v>203</v>
      </c>
      <c r="E34" s="29" t="s">
        <v>606</v>
      </c>
      <c r="F34" s="343" t="s">
        <v>202</v>
      </c>
      <c r="G34" s="64">
        <v>0.96390730142593384</v>
      </c>
      <c r="H34" s="277">
        <v>1411</v>
      </c>
    </row>
    <row r="35" spans="3:8" ht="14.5" customHeight="1" x14ac:dyDescent="0.3">
      <c r="C35" s="8" t="s">
        <v>205</v>
      </c>
      <c r="D35" s="32" t="s">
        <v>204</v>
      </c>
      <c r="E35" s="29" t="s">
        <v>606</v>
      </c>
      <c r="F35" s="343" t="s">
        <v>202</v>
      </c>
      <c r="G35" s="64">
        <v>0.96488733588035103</v>
      </c>
      <c r="H35" s="277">
        <v>1297</v>
      </c>
    </row>
    <row r="36" spans="3:8" ht="14.5" customHeight="1" x14ac:dyDescent="0.3">
      <c r="C36" s="8" t="s">
        <v>205</v>
      </c>
      <c r="D36" s="32">
        <v>2025</v>
      </c>
      <c r="E36" s="29" t="s">
        <v>605</v>
      </c>
      <c r="F36" s="343" t="s">
        <v>202</v>
      </c>
      <c r="G36" s="64">
        <v>0.75269771923201301</v>
      </c>
      <c r="H36" s="277">
        <v>1139</v>
      </c>
    </row>
    <row r="37" spans="3:8" ht="14.5" customHeight="1" x14ac:dyDescent="0.3">
      <c r="C37" s="8" t="s">
        <v>205</v>
      </c>
      <c r="D37" s="32">
        <v>2025</v>
      </c>
      <c r="E37" s="29" t="s">
        <v>607</v>
      </c>
      <c r="F37" s="343" t="s">
        <v>202</v>
      </c>
      <c r="G37" s="64">
        <v>0.91148557840837996</v>
      </c>
      <c r="H37" s="277">
        <v>1135</v>
      </c>
    </row>
    <row r="38" spans="3:8" ht="14.5" customHeight="1" x14ac:dyDescent="0.3">
      <c r="C38" s="8" t="s">
        <v>154</v>
      </c>
      <c r="D38" s="32">
        <v>2021</v>
      </c>
      <c r="E38" s="29" t="s">
        <v>605</v>
      </c>
      <c r="F38" s="277">
        <v>16946.700293540955</v>
      </c>
      <c r="G38" s="64">
        <v>0.85351192951202393</v>
      </c>
      <c r="H38" s="277">
        <v>5564</v>
      </c>
    </row>
    <row r="39" spans="3:8" ht="14.5" customHeight="1" x14ac:dyDescent="0.3">
      <c r="C39" s="8" t="s">
        <v>154</v>
      </c>
      <c r="D39" s="32">
        <v>2022</v>
      </c>
      <c r="E39" s="29" t="s">
        <v>605</v>
      </c>
      <c r="F39" s="277">
        <v>17421.323429584503</v>
      </c>
      <c r="G39" s="64">
        <v>0.8549923300743103</v>
      </c>
      <c r="H39" s="277">
        <v>7097</v>
      </c>
    </row>
    <row r="40" spans="3:8" ht="14.5" customHeight="1" x14ac:dyDescent="0.3">
      <c r="C40" s="8" t="s">
        <v>154</v>
      </c>
      <c r="D40" s="32">
        <v>2023</v>
      </c>
      <c r="E40" s="29" t="s">
        <v>605</v>
      </c>
      <c r="F40" s="277">
        <v>16815.88832783699</v>
      </c>
      <c r="G40" s="64">
        <v>0.84666234254837036</v>
      </c>
      <c r="H40" s="277">
        <v>6361</v>
      </c>
    </row>
    <row r="41" spans="3:8" ht="14.5" customHeight="1" x14ac:dyDescent="0.3">
      <c r="C41" s="8" t="s">
        <v>154</v>
      </c>
      <c r="D41" s="32" t="s">
        <v>203</v>
      </c>
      <c r="E41" s="29" t="s">
        <v>606</v>
      </c>
      <c r="F41" s="277">
        <v>18802.797540903091</v>
      </c>
      <c r="G41" s="64">
        <v>0.964866042137146</v>
      </c>
      <c r="H41" s="277">
        <v>4820</v>
      </c>
    </row>
    <row r="42" spans="3:8" ht="14.5" customHeight="1" x14ac:dyDescent="0.3">
      <c r="C42" s="8" t="s">
        <v>154</v>
      </c>
      <c r="D42" s="32" t="s">
        <v>204</v>
      </c>
      <c r="E42" s="29" t="s">
        <v>606</v>
      </c>
      <c r="F42" s="277">
        <v>18821.143459999999</v>
      </c>
      <c r="G42" s="64">
        <v>0.96523322974664605</v>
      </c>
      <c r="H42" s="277">
        <v>4541</v>
      </c>
    </row>
    <row r="43" spans="3:8" ht="14.5" customHeight="1" x14ac:dyDescent="0.3">
      <c r="C43" s="8" t="s">
        <v>154</v>
      </c>
      <c r="D43" s="32">
        <v>2025</v>
      </c>
      <c r="E43" s="29" t="s">
        <v>605</v>
      </c>
      <c r="F43" s="277">
        <v>14521.753694057499</v>
      </c>
      <c r="G43" s="64">
        <v>0.72064988715709399</v>
      </c>
      <c r="H43" s="277">
        <v>3645</v>
      </c>
    </row>
    <row r="44" spans="3:8" ht="14.5" customHeight="1" x14ac:dyDescent="0.3">
      <c r="C44" s="8" t="s">
        <v>154</v>
      </c>
      <c r="D44" s="32">
        <v>2025</v>
      </c>
      <c r="E44" s="29" t="s">
        <v>607</v>
      </c>
      <c r="F44" s="277">
        <v>18449.220613002799</v>
      </c>
      <c r="G44" s="64">
        <v>0.92354127215137105</v>
      </c>
      <c r="H44" s="277">
        <v>3612</v>
      </c>
    </row>
    <row r="45" spans="3:8" ht="14.5" customHeight="1" x14ac:dyDescent="0.3">
      <c r="C45" s="8" t="s">
        <v>233</v>
      </c>
      <c r="D45" s="32">
        <v>2021</v>
      </c>
      <c r="E45" s="29" t="s">
        <v>605</v>
      </c>
      <c r="F45" s="277">
        <v>5857.5026354789734</v>
      </c>
      <c r="G45" s="64">
        <v>0.26442021131515503</v>
      </c>
      <c r="H45" s="277">
        <v>1163</v>
      </c>
    </row>
    <row r="46" spans="3:8" ht="14.5" customHeight="1" x14ac:dyDescent="0.3">
      <c r="C46" s="8" t="s">
        <v>233</v>
      </c>
      <c r="D46" s="32">
        <v>2022</v>
      </c>
      <c r="E46" s="29" t="s">
        <v>605</v>
      </c>
      <c r="F46" s="277">
        <v>5670.0669198036194</v>
      </c>
      <c r="G46" s="64">
        <v>0.25334003567695618</v>
      </c>
      <c r="H46" s="277">
        <v>4115</v>
      </c>
    </row>
    <row r="47" spans="3:8" ht="14.5" customHeight="1" x14ac:dyDescent="0.3">
      <c r="C47" s="8" t="s">
        <v>233</v>
      </c>
      <c r="D47" s="32">
        <v>2023</v>
      </c>
      <c r="E47" s="29" t="s">
        <v>605</v>
      </c>
      <c r="F47" s="277">
        <v>4690.5283132791519</v>
      </c>
      <c r="G47" s="255">
        <v>0.23522372543811801</v>
      </c>
      <c r="H47" s="277">
        <v>4025</v>
      </c>
    </row>
    <row r="48" spans="3:8" ht="14.5" customHeight="1" x14ac:dyDescent="0.3">
      <c r="C48" s="8" t="s">
        <v>233</v>
      </c>
      <c r="D48" s="32">
        <v>2024</v>
      </c>
      <c r="E48" s="29" t="s">
        <v>606</v>
      </c>
      <c r="F48" s="348">
        <v>15122.32977414131</v>
      </c>
      <c r="G48" s="64">
        <v>0.78145575523376465</v>
      </c>
      <c r="H48" s="348">
        <v>3722</v>
      </c>
    </row>
    <row r="49" spans="2:8" ht="14.5" customHeight="1" x14ac:dyDescent="0.3">
      <c r="C49" s="8" t="s">
        <v>233</v>
      </c>
      <c r="D49" s="32">
        <v>2025</v>
      </c>
      <c r="E49" s="29" t="s">
        <v>605</v>
      </c>
      <c r="F49" s="277">
        <v>2849.3163034915901</v>
      </c>
      <c r="G49" s="64">
        <v>0.16405365353474699</v>
      </c>
      <c r="H49" s="277">
        <v>2887</v>
      </c>
    </row>
    <row r="50" spans="2:8" ht="14.5" customHeight="1" x14ac:dyDescent="0.3">
      <c r="C50" s="8" t="s">
        <v>233</v>
      </c>
      <c r="D50" s="32">
        <v>2025</v>
      </c>
      <c r="E50" s="29" t="s">
        <v>607</v>
      </c>
      <c r="F50" s="277">
        <v>12782.857423543899</v>
      </c>
      <c r="G50" s="64">
        <v>0.74196994093664803</v>
      </c>
      <c r="H50" s="277">
        <v>2863</v>
      </c>
    </row>
    <row r="52" spans="2:8" x14ac:dyDescent="0.3">
      <c r="C52" s="8" t="s">
        <v>608</v>
      </c>
    </row>
    <row r="53" spans="2:8" x14ac:dyDescent="0.3">
      <c r="C53" s="8" t="s">
        <v>609</v>
      </c>
    </row>
    <row r="54" spans="2:8" x14ac:dyDescent="0.3">
      <c r="C54" s="8" t="s">
        <v>610</v>
      </c>
    </row>
    <row r="55" spans="2:8" x14ac:dyDescent="0.3">
      <c r="C55" s="8" t="s">
        <v>611</v>
      </c>
    </row>
    <row r="57" spans="2:8" x14ac:dyDescent="0.3">
      <c r="C57" s="8" t="s">
        <v>158</v>
      </c>
    </row>
    <row r="58" spans="2:8" x14ac:dyDescent="0.3">
      <c r="C58" s="167" t="s">
        <v>159</v>
      </c>
    </row>
    <row r="59" spans="2:8" x14ac:dyDescent="0.3">
      <c r="C59" s="8" t="s">
        <v>612</v>
      </c>
    </row>
    <row r="60" spans="2:8" x14ac:dyDescent="0.3">
      <c r="C60" s="167" t="s">
        <v>613</v>
      </c>
    </row>
    <row r="61" spans="2:8" x14ac:dyDescent="0.3">
      <c r="C61" s="9" t="s">
        <v>614</v>
      </c>
    </row>
    <row r="62" spans="2:8" ht="14.5" customHeight="1" x14ac:dyDescent="0.35">
      <c r="B62"/>
      <c r="C62" s="205" t="s">
        <v>615</v>
      </c>
    </row>
  </sheetData>
  <hyperlinks>
    <hyperlink ref="A1" location="Contents!A1" display="Contents" xr:uid="{00000000-0004-0000-32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27"/>
  <sheetViews>
    <sheetView showGridLines="0" zoomScaleNormal="100" workbookViewId="0"/>
  </sheetViews>
  <sheetFormatPr defaultColWidth="10.81640625" defaultRowHeight="14.5" x14ac:dyDescent="0.35"/>
  <cols>
    <col min="3" max="3" width="34.1796875" customWidth="1"/>
    <col min="4" max="8" width="13.54296875" customWidth="1"/>
    <col min="9" max="14" width="13.81640625" customWidth="1"/>
  </cols>
  <sheetData>
    <row r="1" spans="1:19" x14ac:dyDescent="0.35">
      <c r="A1" s="49" t="s">
        <v>146</v>
      </c>
    </row>
    <row r="2" spans="1:19" x14ac:dyDescent="0.35">
      <c r="B2" s="10" t="s">
        <v>180</v>
      </c>
    </row>
    <row r="3" spans="1:19" x14ac:dyDescent="0.35">
      <c r="B3" s="8" t="s">
        <v>148</v>
      </c>
    </row>
    <row r="4" spans="1:19" x14ac:dyDescent="0.35">
      <c r="C4" s="9"/>
      <c r="D4" s="410" t="s">
        <v>167</v>
      </c>
      <c r="E4" s="411"/>
      <c r="F4" s="411"/>
      <c r="G4" s="411"/>
      <c r="H4" s="412"/>
      <c r="I4" s="410" t="s">
        <v>168</v>
      </c>
      <c r="J4" s="411"/>
      <c r="K4" s="411"/>
      <c r="L4" s="411"/>
      <c r="M4" s="412"/>
      <c r="N4" s="29"/>
    </row>
    <row r="5" spans="1:19" x14ac:dyDescent="0.35">
      <c r="D5" s="410" t="s">
        <v>181</v>
      </c>
      <c r="E5" s="411"/>
      <c r="F5" s="411"/>
      <c r="G5" s="411"/>
      <c r="H5" s="412"/>
      <c r="I5" s="410" t="s">
        <v>181</v>
      </c>
      <c r="J5" s="411"/>
      <c r="K5" s="411"/>
      <c r="L5" s="411"/>
      <c r="M5" s="412"/>
      <c r="N5" s="29"/>
    </row>
    <row r="6" spans="1:19" ht="26.15" customHeight="1" x14ac:dyDescent="0.35">
      <c r="D6" s="323" t="s">
        <v>182</v>
      </c>
      <c r="E6" s="224" t="s">
        <v>183</v>
      </c>
      <c r="F6" s="224" t="s">
        <v>184</v>
      </c>
      <c r="G6" s="224" t="s">
        <v>185</v>
      </c>
      <c r="H6" s="287" t="s">
        <v>186</v>
      </c>
      <c r="I6" s="334" t="s">
        <v>182</v>
      </c>
      <c r="J6" s="287" t="s">
        <v>183</v>
      </c>
      <c r="K6" s="287" t="s">
        <v>184</v>
      </c>
      <c r="L6" s="287" t="s">
        <v>185</v>
      </c>
      <c r="M6" s="287" t="s">
        <v>186</v>
      </c>
      <c r="N6" s="323" t="s">
        <v>157</v>
      </c>
    </row>
    <row r="7" spans="1:19" ht="14.5" customHeight="1" x14ac:dyDescent="0.35">
      <c r="C7" s="69" t="s">
        <v>151</v>
      </c>
      <c r="D7" s="277">
        <v>2640.2976217269902</v>
      </c>
      <c r="E7" s="51">
        <v>1979.3733310699499</v>
      </c>
      <c r="F7" s="51">
        <v>1837.9860000610399</v>
      </c>
      <c r="G7" s="51">
        <v>1757.5765490531901</v>
      </c>
      <c r="H7" s="349">
        <v>1686.51736879349</v>
      </c>
      <c r="I7" s="123">
        <f t="shared" ref="I7:M9" si="0">IFERROR(D7/(D$7+D$8+D$9), "*")</f>
        <v>0.29418468006169601</v>
      </c>
      <c r="J7" s="123">
        <f t="shared" si="0"/>
        <v>0.18967235374018374</v>
      </c>
      <c r="K7" s="123">
        <f t="shared" si="0"/>
        <v>0.16536268583338176</v>
      </c>
      <c r="L7" s="123">
        <f t="shared" si="0"/>
        <v>0.15087772283360618</v>
      </c>
      <c r="M7" s="123">
        <f t="shared" si="0"/>
        <v>0.14704571085683246</v>
      </c>
      <c r="N7" s="277">
        <v>1503</v>
      </c>
      <c r="Q7" s="36"/>
      <c r="R7" s="36"/>
      <c r="S7" s="36"/>
    </row>
    <row r="8" spans="1:19" ht="14.5" customHeight="1" x14ac:dyDescent="0.35">
      <c r="C8" s="8" t="s">
        <v>154</v>
      </c>
      <c r="D8" s="277">
        <v>3313.9526729583699</v>
      </c>
      <c r="E8" s="51">
        <v>4068.8503422737099</v>
      </c>
      <c r="F8" s="51">
        <v>4374.8655710220301</v>
      </c>
      <c r="G8" s="51">
        <v>4651.5015993118304</v>
      </c>
      <c r="H8" s="288">
        <v>5028.2067589759799</v>
      </c>
      <c r="I8" s="64">
        <f t="shared" si="0"/>
        <v>0.3692440196178261</v>
      </c>
      <c r="J8" s="64">
        <f t="shared" si="0"/>
        <v>0.3898953316797687</v>
      </c>
      <c r="K8" s="64">
        <f t="shared" si="0"/>
        <v>0.39360447846728358</v>
      </c>
      <c r="L8" s="64">
        <f t="shared" si="0"/>
        <v>0.39930435430485889</v>
      </c>
      <c r="M8" s="64">
        <f t="shared" si="0"/>
        <v>0.4384041640423138</v>
      </c>
      <c r="N8" s="277">
        <v>3875</v>
      </c>
      <c r="Q8" s="36"/>
      <c r="R8" s="36"/>
      <c r="S8" s="36"/>
    </row>
    <row r="9" spans="1:19" ht="14.5" customHeight="1" x14ac:dyDescent="0.35">
      <c r="C9" s="8" t="s">
        <v>155</v>
      </c>
      <c r="D9" s="277">
        <v>3020.7161147594502</v>
      </c>
      <c r="E9" s="51">
        <v>4387.5266721248599</v>
      </c>
      <c r="F9" s="51">
        <v>4902.0259528160104</v>
      </c>
      <c r="G9" s="51">
        <v>5239.9348142147101</v>
      </c>
      <c r="H9" s="288">
        <v>4754.6166572570801</v>
      </c>
      <c r="I9" s="64">
        <f t="shared" si="0"/>
        <v>0.33657130032047783</v>
      </c>
      <c r="J9" s="64">
        <f t="shared" si="0"/>
        <v>0.42043231458004743</v>
      </c>
      <c r="K9" s="64">
        <f t="shared" si="0"/>
        <v>0.44103283569933466</v>
      </c>
      <c r="L9" s="64">
        <f t="shared" si="0"/>
        <v>0.44981792286153494</v>
      </c>
      <c r="M9" s="64">
        <f t="shared" si="0"/>
        <v>0.41455012510085371</v>
      </c>
      <c r="N9" s="277">
        <v>3686</v>
      </c>
    </row>
    <row r="10" spans="1:19" ht="14.5" customHeight="1" x14ac:dyDescent="0.35">
      <c r="D10" s="302"/>
      <c r="E10" s="302"/>
      <c r="F10" s="302"/>
      <c r="G10" s="302"/>
      <c r="H10" s="302"/>
      <c r="I10" s="245"/>
      <c r="J10" s="245"/>
      <c r="K10" s="245"/>
      <c r="L10" s="245"/>
      <c r="M10" s="245"/>
      <c r="N10" s="302"/>
    </row>
    <row r="11" spans="1:19" ht="14.5" customHeight="1" x14ac:dyDescent="0.35">
      <c r="D11" s="60"/>
      <c r="E11" s="60"/>
      <c r="F11" s="60"/>
      <c r="G11" s="60"/>
      <c r="H11" s="60"/>
      <c r="I11" s="71"/>
      <c r="J11" s="71"/>
      <c r="K11" s="71"/>
      <c r="L11" s="71"/>
      <c r="M11" s="71"/>
      <c r="N11" s="60"/>
    </row>
    <row r="12" spans="1:19" ht="14.5" customHeight="1" x14ac:dyDescent="0.35">
      <c r="C12" s="31" t="s">
        <v>158</v>
      </c>
      <c r="D12" s="60"/>
      <c r="E12" s="60"/>
      <c r="F12" s="60"/>
      <c r="G12" s="60"/>
      <c r="H12" s="60"/>
      <c r="I12" s="71"/>
      <c r="J12" s="71"/>
      <c r="K12" s="71"/>
      <c r="L12" s="71"/>
      <c r="M12" s="71"/>
      <c r="N12" s="60"/>
    </row>
    <row r="13" spans="1:19" ht="14.5" customHeight="1" x14ac:dyDescent="0.35">
      <c r="C13" s="167" t="s">
        <v>159</v>
      </c>
      <c r="D13" s="60"/>
      <c r="E13" s="60"/>
      <c r="F13" s="60"/>
      <c r="G13" s="60"/>
      <c r="H13" s="60"/>
      <c r="I13" s="71"/>
      <c r="J13" s="71"/>
      <c r="K13" s="71"/>
      <c r="L13" s="71"/>
      <c r="M13" s="71"/>
      <c r="N13" s="60"/>
    </row>
    <row r="14" spans="1:19" ht="14.5" customHeight="1" x14ac:dyDescent="0.35">
      <c r="C14" s="9" t="s">
        <v>187</v>
      </c>
    </row>
    <row r="15" spans="1:19" ht="14.5" customHeight="1" x14ac:dyDescent="0.35"/>
    <row r="16" spans="1:19" ht="14.5" customHeight="1" x14ac:dyDescent="0.35"/>
    <row r="17" spans="4:13" ht="14.5" customHeight="1" x14ac:dyDescent="0.35"/>
    <row r="18" spans="4:13" ht="14.5" customHeight="1" x14ac:dyDescent="0.35">
      <c r="I18" s="17"/>
    </row>
    <row r="20" spans="4:13" ht="14.5" customHeight="1" x14ac:dyDescent="0.35">
      <c r="D20" s="51"/>
      <c r="E20" s="51"/>
      <c r="F20" s="51"/>
      <c r="G20" s="51"/>
      <c r="H20" s="51"/>
      <c r="I20" s="64"/>
      <c r="J20" s="64"/>
      <c r="K20" s="64"/>
      <c r="L20" s="64"/>
      <c r="M20" s="64"/>
    </row>
    <row r="21" spans="4:13" x14ac:dyDescent="0.35">
      <c r="D21" s="51"/>
      <c r="E21" s="51"/>
      <c r="F21" s="51"/>
      <c r="G21" s="51"/>
      <c r="H21" s="51"/>
      <c r="I21" s="64"/>
      <c r="J21" s="64"/>
      <c r="K21" s="64"/>
      <c r="L21" s="64"/>
      <c r="M21" s="64"/>
    </row>
    <row r="22" spans="4:13" x14ac:dyDescent="0.35">
      <c r="D22" s="51"/>
      <c r="E22" s="57"/>
      <c r="F22" s="57"/>
      <c r="G22" s="57"/>
      <c r="H22" s="57"/>
      <c r="I22" s="64"/>
      <c r="J22" s="65"/>
      <c r="K22" s="65"/>
      <c r="L22" s="65"/>
      <c r="M22" s="65"/>
    </row>
    <row r="23" spans="4:13" x14ac:dyDescent="0.35">
      <c r="D23" s="51"/>
      <c r="E23" s="51"/>
      <c r="F23" s="51"/>
      <c r="G23" s="51"/>
      <c r="H23" s="51"/>
      <c r="I23" s="64"/>
      <c r="J23" s="64"/>
      <c r="K23" s="64"/>
      <c r="L23" s="64"/>
      <c r="M23" s="64"/>
    </row>
    <row r="24" spans="4:13" x14ac:dyDescent="0.35">
      <c r="D24" s="51"/>
      <c r="E24" s="51"/>
      <c r="F24" s="51"/>
      <c r="G24" s="51"/>
      <c r="H24" s="51"/>
      <c r="I24" s="64"/>
      <c r="J24" s="61"/>
      <c r="K24" s="64"/>
      <c r="L24" s="64"/>
      <c r="M24" s="64"/>
    </row>
    <row r="25" spans="4:13" x14ac:dyDescent="0.35">
      <c r="D25" s="51"/>
      <c r="E25" s="51"/>
      <c r="F25" s="51"/>
      <c r="G25" s="51"/>
      <c r="H25" s="51"/>
      <c r="I25" s="64"/>
      <c r="J25" s="64"/>
      <c r="K25" s="64"/>
      <c r="L25" s="64"/>
      <c r="M25" s="64"/>
    </row>
    <row r="26" spans="4:13" x14ac:dyDescent="0.35">
      <c r="D26" s="51"/>
      <c r="E26" s="51"/>
      <c r="F26" s="51"/>
      <c r="G26" s="51"/>
      <c r="H26" s="57"/>
      <c r="I26" s="64"/>
      <c r="J26" s="64"/>
      <c r="K26" s="64"/>
      <c r="L26" s="64"/>
      <c r="M26" s="65"/>
    </row>
    <row r="27" spans="4:13" x14ac:dyDescent="0.35">
      <c r="D27" s="51"/>
      <c r="E27" s="51"/>
      <c r="F27" s="51"/>
      <c r="G27" s="51"/>
      <c r="H27" s="51"/>
      <c r="I27" s="64"/>
      <c r="J27" s="64"/>
      <c r="K27" s="64"/>
      <c r="L27" s="64"/>
      <c r="M27" s="64"/>
    </row>
  </sheetData>
  <mergeCells count="4">
    <mergeCell ref="D4:H4"/>
    <mergeCell ref="I4:M4"/>
    <mergeCell ref="D5:H5"/>
    <mergeCell ref="I5:M5"/>
  </mergeCells>
  <conditionalFormatting sqref="Q7:S8">
    <cfRule type="cellIs" dxfId="63" priority="7" operator="equal">
      <formula>"Err"</formula>
    </cfRule>
    <cfRule type="cellIs" dxfId="62" priority="8" operator="equal">
      <formula>"OK"</formula>
    </cfRule>
  </conditionalFormatting>
  <hyperlinks>
    <hyperlink ref="A1" location="Contents!A1" display="Contents"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4"/>
  <dimension ref="A1:Q28"/>
  <sheetViews>
    <sheetView showGridLines="0" zoomScaleNormal="100" workbookViewId="0"/>
  </sheetViews>
  <sheetFormatPr defaultColWidth="10.81640625" defaultRowHeight="13" x14ac:dyDescent="0.3"/>
  <cols>
    <col min="1" max="2" width="10.81640625" style="205"/>
    <col min="3" max="3" width="32.453125" style="205" customWidth="1"/>
    <col min="4" max="9" width="14.81640625" style="205" customWidth="1"/>
    <col min="10" max="16384" width="10.81640625" style="205"/>
  </cols>
  <sheetData>
    <row r="1" spans="1:9" x14ac:dyDescent="0.3">
      <c r="A1" s="198" t="s">
        <v>146</v>
      </c>
    </row>
    <row r="2" spans="1:9" x14ac:dyDescent="0.3">
      <c r="B2" s="199" t="s">
        <v>616</v>
      </c>
    </row>
    <row r="3" spans="1:9" x14ac:dyDescent="0.3">
      <c r="B3" s="167" t="s">
        <v>148</v>
      </c>
    </row>
    <row r="5" spans="1:9" ht="27.65" customHeight="1" x14ac:dyDescent="0.3">
      <c r="D5" s="441" t="s">
        <v>617</v>
      </c>
      <c r="E5" s="442"/>
      <c r="F5" s="443"/>
      <c r="G5" s="441" t="s">
        <v>607</v>
      </c>
      <c r="H5" s="442"/>
      <c r="I5" s="442"/>
    </row>
    <row r="6" spans="1:9" x14ac:dyDescent="0.3">
      <c r="C6" s="167"/>
      <c r="D6" s="97" t="s">
        <v>618</v>
      </c>
      <c r="E6" s="37" t="s">
        <v>199</v>
      </c>
      <c r="F6" s="95" t="s">
        <v>157</v>
      </c>
      <c r="G6" s="97" t="s">
        <v>618</v>
      </c>
      <c r="H6" s="37" t="s">
        <v>199</v>
      </c>
      <c r="I6" s="70" t="s">
        <v>157</v>
      </c>
    </row>
    <row r="7" spans="1:9" ht="14.5" customHeight="1" x14ac:dyDescent="0.3">
      <c r="C7" s="202" t="s">
        <v>192</v>
      </c>
      <c r="D7" s="275">
        <v>10271.75613451</v>
      </c>
      <c r="E7" s="123">
        <v>0.36191143590598701</v>
      </c>
      <c r="F7" s="349">
        <v>342</v>
      </c>
      <c r="G7" s="275">
        <v>9009.1446971893292</v>
      </c>
      <c r="H7" s="123">
        <v>0.39878211043814898</v>
      </c>
      <c r="I7" s="276">
        <v>331</v>
      </c>
    </row>
    <row r="8" spans="1:9" ht="14.5" customHeight="1" x14ac:dyDescent="0.3">
      <c r="C8" s="203" t="s">
        <v>232</v>
      </c>
      <c r="D8" s="277">
        <v>4731.11023426056</v>
      </c>
      <c r="E8" s="64">
        <v>0.533210494145678</v>
      </c>
      <c r="F8" s="288">
        <v>76</v>
      </c>
      <c r="G8" s="277">
        <v>3223.53845500946</v>
      </c>
      <c r="H8" s="64">
        <v>0.36853357738294601</v>
      </c>
      <c r="I8" s="51">
        <v>76</v>
      </c>
    </row>
    <row r="9" spans="1:9" ht="14.5" customHeight="1" x14ac:dyDescent="0.3">
      <c r="C9" s="203" t="s">
        <v>151</v>
      </c>
      <c r="D9" s="277">
        <v>15002.866368770599</v>
      </c>
      <c r="E9" s="64">
        <v>0.38198415192037899</v>
      </c>
      <c r="F9" s="288">
        <v>418</v>
      </c>
      <c r="G9" s="277">
        <v>12232.683152198801</v>
      </c>
      <c r="H9" s="64">
        <v>0.39513376447447202</v>
      </c>
      <c r="I9" s="51">
        <v>407</v>
      </c>
    </row>
    <row r="10" spans="1:9" ht="14.5" customHeight="1" x14ac:dyDescent="0.3">
      <c r="C10" s="203" t="s">
        <v>201</v>
      </c>
      <c r="D10" s="343" t="s">
        <v>202</v>
      </c>
      <c r="E10" s="64">
        <v>0.19822236706429</v>
      </c>
      <c r="F10" s="288">
        <v>2319</v>
      </c>
      <c r="G10" s="343" t="s">
        <v>202</v>
      </c>
      <c r="H10" s="64">
        <v>0.604680329461593</v>
      </c>
      <c r="I10" s="51">
        <v>2270</v>
      </c>
    </row>
    <row r="11" spans="1:9" ht="14.5" customHeight="1" x14ac:dyDescent="0.3">
      <c r="C11" s="203" t="s">
        <v>205</v>
      </c>
      <c r="D11" s="343" t="s">
        <v>202</v>
      </c>
      <c r="E11" s="64">
        <v>0.30195877499914697</v>
      </c>
      <c r="F11" s="288">
        <v>1138</v>
      </c>
      <c r="G11" s="343" t="s">
        <v>202</v>
      </c>
      <c r="H11" s="64">
        <v>0.53940836820904203</v>
      </c>
      <c r="I11" s="51">
        <v>1129</v>
      </c>
    </row>
    <row r="12" spans="1:9" ht="14.5" customHeight="1" x14ac:dyDescent="0.3">
      <c r="C12" s="203" t="s">
        <v>154</v>
      </c>
      <c r="D12" s="277">
        <v>70179.9850611687</v>
      </c>
      <c r="E12" s="64">
        <v>0.237226199497615</v>
      </c>
      <c r="F12" s="288">
        <v>3639</v>
      </c>
      <c r="G12" s="277">
        <v>205025.97262573201</v>
      </c>
      <c r="H12" s="64">
        <v>0.57791669090529996</v>
      </c>
      <c r="I12" s="51">
        <v>3583</v>
      </c>
    </row>
    <row r="13" spans="1:9" ht="14.5" customHeight="1" x14ac:dyDescent="0.3">
      <c r="C13" s="203" t="s">
        <v>233</v>
      </c>
      <c r="D13" s="277">
        <v>3574.9285829067198</v>
      </c>
      <c r="E13" s="64">
        <v>0.10337177783255699</v>
      </c>
      <c r="F13" s="288">
        <v>2883</v>
      </c>
      <c r="G13" s="277">
        <v>23704.6504297256</v>
      </c>
      <c r="H13" s="64">
        <v>0.64671590559538195</v>
      </c>
      <c r="I13" s="51">
        <v>2837</v>
      </c>
    </row>
    <row r="15" spans="1:9" x14ac:dyDescent="0.3">
      <c r="C15" s="167" t="s">
        <v>619</v>
      </c>
      <c r="D15" s="167"/>
    </row>
    <row r="16" spans="1:9" x14ac:dyDescent="0.3">
      <c r="C16" s="167" t="s">
        <v>611</v>
      </c>
      <c r="D16" s="167"/>
    </row>
    <row r="18" spans="2:17" x14ac:dyDescent="0.3">
      <c r="C18" s="167" t="s">
        <v>158</v>
      </c>
      <c r="D18" s="167"/>
    </row>
    <row r="19" spans="2:17" x14ac:dyDescent="0.3">
      <c r="C19" s="167" t="s">
        <v>159</v>
      </c>
      <c r="D19" s="167"/>
    </row>
    <row r="20" spans="2:17" x14ac:dyDescent="0.3">
      <c r="C20" s="167" t="s">
        <v>620</v>
      </c>
      <c r="D20" s="167"/>
    </row>
    <row r="21" spans="2:17" x14ac:dyDescent="0.3">
      <c r="C21" s="8" t="s">
        <v>621</v>
      </c>
      <c r="D21" s="167"/>
      <c r="E21" s="242"/>
      <c r="F21" s="242"/>
      <c r="G21" s="242"/>
      <c r="H21" s="242"/>
      <c r="I21" s="242"/>
      <c r="J21" s="242"/>
      <c r="K21" s="242"/>
      <c r="L21" s="242"/>
      <c r="M21" s="242"/>
      <c r="N21" s="242"/>
      <c r="O21" s="242"/>
      <c r="P21" s="242"/>
      <c r="Q21" s="242"/>
    </row>
    <row r="22" spans="2:17" x14ac:dyDescent="0.3">
      <c r="C22" s="9" t="s">
        <v>622</v>
      </c>
      <c r="D22" s="167"/>
      <c r="E22" s="242"/>
      <c r="F22" s="242"/>
      <c r="G22" s="242"/>
      <c r="H22" s="242"/>
      <c r="I22" s="242"/>
      <c r="J22" s="242"/>
      <c r="K22" s="242"/>
      <c r="L22" s="242"/>
      <c r="M22" s="242"/>
      <c r="N22" s="242"/>
      <c r="O22" s="242"/>
      <c r="P22" s="242"/>
      <c r="Q22" s="242"/>
    </row>
    <row r="23" spans="2:17" x14ac:dyDescent="0.3">
      <c r="C23" s="8" t="s">
        <v>623</v>
      </c>
      <c r="D23" s="167"/>
    </row>
    <row r="24" spans="2:17" ht="14.5" customHeight="1" x14ac:dyDescent="0.35">
      <c r="B24"/>
    </row>
    <row r="25" spans="2:17" x14ac:dyDescent="0.3">
      <c r="C25" s="204"/>
      <c r="D25" s="204"/>
    </row>
    <row r="26" spans="2:17" x14ac:dyDescent="0.3">
      <c r="C26" s="204"/>
      <c r="D26" s="204"/>
    </row>
    <row r="28" spans="2:17" ht="14.5" x14ac:dyDescent="0.35">
      <c r="B28"/>
      <c r="C28"/>
      <c r="D28"/>
      <c r="E28"/>
      <c r="F28"/>
      <c r="G28"/>
      <c r="H28"/>
      <c r="I28"/>
      <c r="J28"/>
      <c r="K28"/>
    </row>
  </sheetData>
  <mergeCells count="2">
    <mergeCell ref="D5:F5"/>
    <mergeCell ref="G5:I5"/>
  </mergeCells>
  <hyperlinks>
    <hyperlink ref="A1" location="Contents!A1" display="Contents" xr:uid="{00000000-0004-0000-3300-000000000000}"/>
  </hyperlinks>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66"/>
  <dimension ref="A1:O57"/>
  <sheetViews>
    <sheetView showGridLines="0" topLeftCell="A43" workbookViewId="0"/>
  </sheetViews>
  <sheetFormatPr defaultColWidth="10.81640625" defaultRowHeight="13" x14ac:dyDescent="0.3"/>
  <cols>
    <col min="1" max="2" width="10.81640625" style="9"/>
    <col min="3" max="3" width="32.453125" style="9" customWidth="1"/>
    <col min="4" max="4" width="15.7265625" style="121" customWidth="1"/>
    <col min="5" max="8" width="14.81640625" style="9" customWidth="1"/>
    <col min="9" max="16384" width="10.81640625" style="9"/>
  </cols>
  <sheetData>
    <row r="1" spans="1:15" x14ac:dyDescent="0.3">
      <c r="A1" s="49" t="s">
        <v>146</v>
      </c>
    </row>
    <row r="2" spans="1:15" x14ac:dyDescent="0.3">
      <c r="B2" s="10" t="s">
        <v>624</v>
      </c>
      <c r="K2" s="8"/>
      <c r="L2" s="8"/>
      <c r="M2" s="8"/>
      <c r="N2" s="8"/>
      <c r="O2" s="8"/>
    </row>
    <row r="3" spans="1:15" x14ac:dyDescent="0.3">
      <c r="B3" s="8" t="s">
        <v>148</v>
      </c>
      <c r="K3" s="8"/>
      <c r="L3" s="8"/>
      <c r="M3" s="8"/>
      <c r="N3" s="8"/>
      <c r="O3" s="8"/>
    </row>
    <row r="4" spans="1:15" x14ac:dyDescent="0.3">
      <c r="H4" s="29"/>
    </row>
    <row r="5" spans="1:15" ht="52" customHeight="1" x14ac:dyDescent="0.3">
      <c r="C5" s="62"/>
      <c r="D5" s="34" t="s">
        <v>189</v>
      </c>
      <c r="E5" s="81" t="s">
        <v>156</v>
      </c>
      <c r="F5" s="87" t="s">
        <v>199</v>
      </c>
      <c r="G5" s="66" t="s">
        <v>157</v>
      </c>
      <c r="H5" s="67" t="s">
        <v>200</v>
      </c>
    </row>
    <row r="6" spans="1:15" ht="14.5" customHeight="1" x14ac:dyDescent="0.3">
      <c r="C6" s="8" t="s">
        <v>192</v>
      </c>
      <c r="D6" s="29">
        <v>2021</v>
      </c>
      <c r="E6" s="277">
        <v>8211.6757521629333</v>
      </c>
      <c r="F6" s="64">
        <v>0.9130440354347229</v>
      </c>
      <c r="G6" s="340">
        <v>2340</v>
      </c>
      <c r="H6" s="302"/>
    </row>
    <row r="7" spans="1:15" ht="14.5" customHeight="1" x14ac:dyDescent="0.3">
      <c r="C7" s="8" t="s">
        <v>192</v>
      </c>
      <c r="D7" s="29">
        <v>2022</v>
      </c>
      <c r="E7" s="277">
        <v>8287.9699864387512</v>
      </c>
      <c r="F7" s="64">
        <v>0.91230648756027222</v>
      </c>
      <c r="G7" s="341">
        <v>2665</v>
      </c>
      <c r="H7" s="302"/>
    </row>
    <row r="8" spans="1:15" ht="14.5" customHeight="1" x14ac:dyDescent="0.3">
      <c r="C8" s="8" t="s">
        <v>192</v>
      </c>
      <c r="D8" s="29">
        <v>2023</v>
      </c>
      <c r="E8" s="277">
        <v>8586.9226837158203</v>
      </c>
      <c r="F8" s="64">
        <v>0.93061453104019165</v>
      </c>
      <c r="G8" s="341">
        <v>2484</v>
      </c>
      <c r="H8" s="111">
        <v>0.02</v>
      </c>
    </row>
    <row r="9" spans="1:15" ht="14.5" customHeight="1" x14ac:dyDescent="0.3">
      <c r="C9" s="8" t="s">
        <v>192</v>
      </c>
      <c r="D9" s="50">
        <v>2024</v>
      </c>
      <c r="E9" s="51">
        <v>7793.535569190979</v>
      </c>
      <c r="F9" s="64">
        <v>0.90850841999053955</v>
      </c>
      <c r="G9" s="341">
        <v>1658</v>
      </c>
      <c r="H9" s="111" t="s">
        <v>202</v>
      </c>
      <c r="J9" s="39"/>
    </row>
    <row r="10" spans="1:15" ht="14.5" customHeight="1" x14ac:dyDescent="0.3">
      <c r="C10" s="8" t="s">
        <v>192</v>
      </c>
      <c r="D10" s="29">
        <v>2025</v>
      </c>
      <c r="E10" s="277">
        <v>8444.59257268906</v>
      </c>
      <c r="F10" s="64">
        <v>0.95465144986990302</v>
      </c>
      <c r="G10" s="341">
        <v>1312</v>
      </c>
      <c r="H10" s="111">
        <v>0</v>
      </c>
      <c r="J10" s="39"/>
    </row>
    <row r="11" spans="1:15" ht="14.5" customHeight="1" x14ac:dyDescent="0.3">
      <c r="C11" s="8" t="s">
        <v>232</v>
      </c>
      <c r="D11" s="29">
        <v>2021</v>
      </c>
      <c r="E11" s="277">
        <v>382.50359356403351</v>
      </c>
      <c r="F11" s="64">
        <v>0.99528980255126953</v>
      </c>
      <c r="G11" s="341">
        <v>226</v>
      </c>
      <c r="H11" s="111"/>
      <c r="J11" s="39"/>
    </row>
    <row r="12" spans="1:15" x14ac:dyDescent="0.3">
      <c r="C12" s="8" t="s">
        <v>232</v>
      </c>
      <c r="D12" s="29">
        <v>2022</v>
      </c>
      <c r="E12" s="277">
        <v>380.97355604171753</v>
      </c>
      <c r="F12" s="64">
        <v>0.99487322568893433</v>
      </c>
      <c r="G12" s="341">
        <v>173</v>
      </c>
      <c r="H12" s="111"/>
      <c r="J12" s="39"/>
    </row>
    <row r="13" spans="1:15" x14ac:dyDescent="0.3">
      <c r="C13" s="8" t="s">
        <v>232</v>
      </c>
      <c r="D13" s="29">
        <v>2023</v>
      </c>
      <c r="E13" s="277">
        <v>370.87985038757319</v>
      </c>
      <c r="F13" s="64">
        <v>0.97729712724685669</v>
      </c>
      <c r="G13" s="341">
        <v>139</v>
      </c>
      <c r="H13" s="111">
        <v>0.21</v>
      </c>
      <c r="J13" s="39"/>
    </row>
    <row r="14" spans="1:15" ht="14.5" customHeight="1" x14ac:dyDescent="0.3">
      <c r="C14" s="8" t="s">
        <v>232</v>
      </c>
      <c r="D14" s="50">
        <v>2024</v>
      </c>
      <c r="E14" s="277">
        <v>371.71965050697332</v>
      </c>
      <c r="F14" s="64">
        <v>0.99088454246520996</v>
      </c>
      <c r="G14" s="341">
        <v>92</v>
      </c>
      <c r="H14" s="111" t="s">
        <v>202</v>
      </c>
      <c r="J14" s="39"/>
    </row>
    <row r="15" spans="1:15" ht="14.5" customHeight="1" x14ac:dyDescent="0.3">
      <c r="C15" s="8" t="s">
        <v>232</v>
      </c>
      <c r="D15" s="29">
        <v>2025</v>
      </c>
      <c r="E15" s="277">
        <v>346.28325891494802</v>
      </c>
      <c r="F15" s="64">
        <v>0.96640760503658196</v>
      </c>
      <c r="G15" s="341">
        <v>87</v>
      </c>
      <c r="H15" s="111">
        <v>0.251</v>
      </c>
      <c r="J15" s="39"/>
    </row>
    <row r="16" spans="1:15" x14ac:dyDescent="0.3">
      <c r="C16" s="8" t="s">
        <v>151</v>
      </c>
      <c r="D16" s="29">
        <v>2021</v>
      </c>
      <c r="E16" s="277">
        <v>8594.1793457269669</v>
      </c>
      <c r="F16" s="64">
        <v>0.91641443967819214</v>
      </c>
      <c r="G16" s="341">
        <v>2566</v>
      </c>
      <c r="H16" s="111"/>
      <c r="J16" s="39"/>
    </row>
    <row r="17" spans="3:8" x14ac:dyDescent="0.3">
      <c r="C17" s="8" t="s">
        <v>151</v>
      </c>
      <c r="D17" s="29">
        <v>2022</v>
      </c>
      <c r="E17" s="277">
        <v>8668.9435424804688</v>
      </c>
      <c r="F17" s="64">
        <v>0.91564607620239258</v>
      </c>
      <c r="G17" s="341">
        <v>2838</v>
      </c>
      <c r="H17" s="111"/>
    </row>
    <row r="18" spans="3:8" x14ac:dyDescent="0.3">
      <c r="C18" s="8" t="s">
        <v>151</v>
      </c>
      <c r="D18" s="29">
        <v>2023</v>
      </c>
      <c r="E18" s="277">
        <v>8957.8025341033936</v>
      </c>
      <c r="F18" s="64">
        <v>0.93245863914489746</v>
      </c>
      <c r="G18" s="341">
        <v>2623</v>
      </c>
      <c r="H18" s="111">
        <v>2.7E-2</v>
      </c>
    </row>
    <row r="19" spans="3:8" ht="14.5" customHeight="1" x14ac:dyDescent="0.3">
      <c r="C19" s="8" t="s">
        <v>151</v>
      </c>
      <c r="D19" s="50">
        <v>2024</v>
      </c>
      <c r="E19" s="277">
        <v>8165.2552196979523</v>
      </c>
      <c r="F19" s="64">
        <v>0.91195988655090332</v>
      </c>
      <c r="G19" s="341">
        <v>1750</v>
      </c>
      <c r="H19" s="111" t="s">
        <v>202</v>
      </c>
    </row>
    <row r="20" spans="3:8" ht="14.5" customHeight="1" x14ac:dyDescent="0.3">
      <c r="C20" s="8" t="s">
        <v>151</v>
      </c>
      <c r="D20" s="29">
        <v>2025</v>
      </c>
      <c r="E20" s="277">
        <v>8790.8758316040003</v>
      </c>
      <c r="F20" s="64">
        <v>0.95510912500161105</v>
      </c>
      <c r="G20" s="341">
        <v>1399</v>
      </c>
      <c r="H20" s="111">
        <v>0</v>
      </c>
    </row>
    <row r="21" spans="3:8" ht="14.5" customHeight="1" x14ac:dyDescent="0.3">
      <c r="C21" s="8" t="s">
        <v>201</v>
      </c>
      <c r="D21" s="29">
        <v>2021</v>
      </c>
      <c r="E21" s="343" t="s">
        <v>202</v>
      </c>
      <c r="F21" s="64">
        <v>0.95177692174911499</v>
      </c>
      <c r="G21" s="341">
        <v>3640</v>
      </c>
      <c r="H21" s="111"/>
    </row>
    <row r="22" spans="3:8" ht="14.5" customHeight="1" x14ac:dyDescent="0.3">
      <c r="C22" s="8" t="s">
        <v>201</v>
      </c>
      <c r="D22" s="29">
        <v>2022</v>
      </c>
      <c r="E22" s="343" t="s">
        <v>202</v>
      </c>
      <c r="F22" s="64">
        <v>0.95631474256515503</v>
      </c>
      <c r="G22" s="341">
        <v>4612</v>
      </c>
      <c r="H22" s="111"/>
    </row>
    <row r="23" spans="3:8" ht="14.5" customHeight="1" x14ac:dyDescent="0.3">
      <c r="C23" s="8" t="s">
        <v>201</v>
      </c>
      <c r="D23" s="29">
        <v>2023</v>
      </c>
      <c r="E23" s="343" t="s">
        <v>202</v>
      </c>
      <c r="F23" s="64">
        <v>0.95208138227462769</v>
      </c>
      <c r="G23" s="341">
        <v>4195</v>
      </c>
      <c r="H23" s="111">
        <v>0.35499999999999998</v>
      </c>
    </row>
    <row r="24" spans="3:8" ht="14.5" customHeight="1" x14ac:dyDescent="0.3">
      <c r="C24" s="8" t="s">
        <v>201</v>
      </c>
      <c r="D24" s="29" t="s">
        <v>203</v>
      </c>
      <c r="E24" s="343" t="s">
        <v>202</v>
      </c>
      <c r="F24" s="64">
        <v>0.96335315704345703</v>
      </c>
      <c r="G24" s="341">
        <v>3138</v>
      </c>
      <c r="H24" s="111">
        <v>0.02</v>
      </c>
    </row>
    <row r="25" spans="3:8" ht="14.5" customHeight="1" x14ac:dyDescent="0.3">
      <c r="C25" s="8" t="s">
        <v>201</v>
      </c>
      <c r="D25" s="29" t="s">
        <v>204</v>
      </c>
      <c r="E25" s="343" t="s">
        <v>202</v>
      </c>
      <c r="F25" s="64">
        <v>0.96150431386572299</v>
      </c>
      <c r="G25" s="341">
        <v>2994</v>
      </c>
      <c r="H25" s="111" t="s">
        <v>202</v>
      </c>
    </row>
    <row r="26" spans="3:8" ht="14.5" customHeight="1" x14ac:dyDescent="0.3">
      <c r="C26" s="8" t="s">
        <v>201</v>
      </c>
      <c r="D26" s="29">
        <v>2025</v>
      </c>
      <c r="E26" s="343" t="s">
        <v>202</v>
      </c>
      <c r="F26" s="64">
        <v>0.94182037147985498</v>
      </c>
      <c r="G26" s="341">
        <v>2308</v>
      </c>
      <c r="H26" s="111">
        <v>2E-3</v>
      </c>
    </row>
    <row r="27" spans="3:8" ht="14.5" customHeight="1" x14ac:dyDescent="0.3">
      <c r="C27" s="8" t="s">
        <v>205</v>
      </c>
      <c r="D27" s="29">
        <v>2021</v>
      </c>
      <c r="E27" s="343" t="s">
        <v>202</v>
      </c>
      <c r="F27" s="64">
        <v>0.96144950389862061</v>
      </c>
      <c r="G27" s="341">
        <v>1922</v>
      </c>
      <c r="H27" s="111"/>
    </row>
    <row r="28" spans="3:8" ht="14.5" customHeight="1" x14ac:dyDescent="0.3">
      <c r="C28" s="8" t="s">
        <v>205</v>
      </c>
      <c r="D28" s="29">
        <v>2022</v>
      </c>
      <c r="E28" s="343" t="s">
        <v>202</v>
      </c>
      <c r="F28" s="64">
        <v>0.9724234938621521</v>
      </c>
      <c r="G28" s="341">
        <v>2478</v>
      </c>
      <c r="H28" s="111"/>
    </row>
    <row r="29" spans="3:8" x14ac:dyDescent="0.3">
      <c r="C29" s="8" t="s">
        <v>205</v>
      </c>
      <c r="D29" s="29">
        <v>2023</v>
      </c>
      <c r="E29" s="343" t="s">
        <v>202</v>
      </c>
      <c r="F29" s="64">
        <v>0.97279262542724609</v>
      </c>
      <c r="G29" s="341">
        <v>2134</v>
      </c>
      <c r="H29" s="111">
        <v>0.94100000000000006</v>
      </c>
    </row>
    <row r="30" spans="3:8" ht="14.5" customHeight="1" x14ac:dyDescent="0.3">
      <c r="C30" s="8" t="s">
        <v>205</v>
      </c>
      <c r="D30" s="29" t="s">
        <v>203</v>
      </c>
      <c r="E30" s="343" t="s">
        <v>202</v>
      </c>
      <c r="F30" s="64">
        <v>0.97791552543640137</v>
      </c>
      <c r="G30" s="341">
        <v>1485</v>
      </c>
      <c r="H30" s="111">
        <v>0.34</v>
      </c>
    </row>
    <row r="31" spans="3:8" ht="14.5" customHeight="1" x14ac:dyDescent="0.3">
      <c r="C31" s="8" t="s">
        <v>205</v>
      </c>
      <c r="D31" s="29" t="s">
        <v>204</v>
      </c>
      <c r="E31" s="343" t="s">
        <v>202</v>
      </c>
      <c r="F31" s="64">
        <v>0.97995671312288002</v>
      </c>
      <c r="G31" s="341">
        <v>1366</v>
      </c>
      <c r="H31" s="111" t="s">
        <v>202</v>
      </c>
    </row>
    <row r="32" spans="3:8" ht="14.5" customHeight="1" x14ac:dyDescent="0.3">
      <c r="C32" s="8" t="s">
        <v>205</v>
      </c>
      <c r="D32" s="29">
        <v>2025</v>
      </c>
      <c r="E32" s="343" t="s">
        <v>202</v>
      </c>
      <c r="F32" s="64">
        <v>0.97636586217018995</v>
      </c>
      <c r="G32" s="341">
        <v>1181</v>
      </c>
      <c r="H32" s="111">
        <v>0.55600000000000005</v>
      </c>
    </row>
    <row r="33" spans="3:8" x14ac:dyDescent="0.3">
      <c r="C33" s="8" t="s">
        <v>154</v>
      </c>
      <c r="D33" s="29">
        <v>2021</v>
      </c>
      <c r="E33" s="277">
        <v>20152.047056674957</v>
      </c>
      <c r="F33" s="64">
        <v>0.95434415340423584</v>
      </c>
      <c r="G33" s="341">
        <v>5911</v>
      </c>
      <c r="H33" s="111"/>
    </row>
    <row r="34" spans="3:8" x14ac:dyDescent="0.3">
      <c r="C34" s="8" t="s">
        <v>154</v>
      </c>
      <c r="D34" s="29">
        <v>2022</v>
      </c>
      <c r="E34" s="277">
        <v>20651.740004301071</v>
      </c>
      <c r="F34" s="64">
        <v>0.96082955598831177</v>
      </c>
      <c r="G34" s="341">
        <v>7486</v>
      </c>
      <c r="H34" s="111"/>
    </row>
    <row r="35" spans="3:8" x14ac:dyDescent="0.3">
      <c r="C35" s="8" t="s">
        <v>154</v>
      </c>
      <c r="D35" s="29">
        <v>2023</v>
      </c>
      <c r="E35" s="277">
        <v>19977.36747503281</v>
      </c>
      <c r="F35" s="64">
        <v>0.95793122053146362</v>
      </c>
      <c r="G35" s="341">
        <v>6680</v>
      </c>
      <c r="H35" s="111">
        <v>0.39700000000000002</v>
      </c>
    </row>
    <row r="36" spans="3:8" ht="14.5" customHeight="1" x14ac:dyDescent="0.3">
      <c r="C36" s="8" t="s">
        <v>154</v>
      </c>
      <c r="D36" s="29" t="s">
        <v>203</v>
      </c>
      <c r="E36" s="277">
        <v>19079.346990346909</v>
      </c>
      <c r="F36" s="64">
        <v>0.96731346845626831</v>
      </c>
      <c r="G36" s="341">
        <v>4880</v>
      </c>
      <c r="H36" s="111">
        <v>0.01</v>
      </c>
    </row>
    <row r="37" spans="3:8" ht="14.5" customHeight="1" x14ac:dyDescent="0.3">
      <c r="C37" s="8" t="s">
        <v>154</v>
      </c>
      <c r="D37" s="29" t="s">
        <v>204</v>
      </c>
      <c r="E37" s="277">
        <v>19140.719489999999</v>
      </c>
      <c r="F37" s="64">
        <v>0.96756209657832604</v>
      </c>
      <c r="G37" s="341">
        <v>4587</v>
      </c>
      <c r="H37" s="111" t="s">
        <v>202</v>
      </c>
    </row>
    <row r="38" spans="3:8" ht="14.5" customHeight="1" x14ac:dyDescent="0.3">
      <c r="C38" s="8" t="s">
        <v>154</v>
      </c>
      <c r="D38" s="29">
        <v>2025</v>
      </c>
      <c r="E38" s="277">
        <v>19455.626162528999</v>
      </c>
      <c r="F38" s="64">
        <v>0.95448681985997597</v>
      </c>
      <c r="G38" s="341">
        <v>3677</v>
      </c>
      <c r="H38" s="111">
        <v>4.0000000000000001E-3</v>
      </c>
    </row>
    <row r="39" spans="3:8" x14ac:dyDescent="0.3">
      <c r="C39" s="8" t="s">
        <v>233</v>
      </c>
      <c r="D39" s="29">
        <v>2021</v>
      </c>
      <c r="E39" s="277">
        <v>14555.01947259903</v>
      </c>
      <c r="F39" s="64">
        <v>0.59391409158706665</v>
      </c>
      <c r="G39" s="341">
        <v>1295</v>
      </c>
      <c r="H39" s="111"/>
    </row>
    <row r="40" spans="3:8" x14ac:dyDescent="0.3">
      <c r="C40" s="8" t="s">
        <v>233</v>
      </c>
      <c r="D40" s="29">
        <v>2022</v>
      </c>
      <c r="E40" s="277">
        <v>13859.201344966888</v>
      </c>
      <c r="F40" s="64">
        <v>0.5968928337097168</v>
      </c>
      <c r="G40" s="341">
        <v>4292</v>
      </c>
      <c r="H40" s="111"/>
    </row>
    <row r="41" spans="3:8" x14ac:dyDescent="0.3">
      <c r="C41" s="8" t="s">
        <v>233</v>
      </c>
      <c r="D41" s="50">
        <v>2023</v>
      </c>
      <c r="E41" s="51">
        <v>12924.54161834717</v>
      </c>
      <c r="F41" s="255">
        <v>0.62111157178878784</v>
      </c>
      <c r="G41" s="341">
        <v>4204</v>
      </c>
      <c r="H41" s="111">
        <v>3.3000000000000002E-2</v>
      </c>
    </row>
    <row r="42" spans="3:8" ht="14.5" customHeight="1" x14ac:dyDescent="0.3">
      <c r="C42" s="8" t="s">
        <v>233</v>
      </c>
      <c r="D42" s="50">
        <v>2024</v>
      </c>
      <c r="E42" s="277">
        <v>12194.030884027499</v>
      </c>
      <c r="F42" s="64">
        <v>0.62710040807723999</v>
      </c>
      <c r="G42" s="341">
        <v>3776</v>
      </c>
      <c r="H42" s="111" t="s">
        <v>202</v>
      </c>
    </row>
    <row r="43" spans="3:8" ht="14.5" customHeight="1" x14ac:dyDescent="0.3">
      <c r="C43" s="8" t="s">
        <v>233</v>
      </c>
      <c r="D43" s="29">
        <v>2025</v>
      </c>
      <c r="E43" s="277">
        <v>7444.7042541503897</v>
      </c>
      <c r="F43" s="255">
        <v>0.40592139752147999</v>
      </c>
      <c r="G43" s="341">
        <v>3057</v>
      </c>
      <c r="H43" s="111">
        <v>0</v>
      </c>
    </row>
    <row r="45" spans="3:8" x14ac:dyDescent="0.3">
      <c r="C45" s="8" t="s">
        <v>625</v>
      </c>
    </row>
    <row r="46" spans="3:8" x14ac:dyDescent="0.3">
      <c r="C46" s="8" t="s">
        <v>626</v>
      </c>
    </row>
    <row r="47" spans="3:8" x14ac:dyDescent="0.3">
      <c r="C47" s="8" t="s">
        <v>627</v>
      </c>
    </row>
    <row r="48" spans="3:8" x14ac:dyDescent="0.3">
      <c r="C48" s="8" t="s">
        <v>628</v>
      </c>
    </row>
    <row r="50" spans="3:3" x14ac:dyDescent="0.3">
      <c r="C50" s="8" t="s">
        <v>158</v>
      </c>
    </row>
    <row r="51" spans="3:3" x14ac:dyDescent="0.3">
      <c r="C51" s="167" t="s">
        <v>159</v>
      </c>
    </row>
    <row r="52" spans="3:3" x14ac:dyDescent="0.3">
      <c r="C52" s="8" t="s">
        <v>629</v>
      </c>
    </row>
    <row r="53" spans="3:3" x14ac:dyDescent="0.3">
      <c r="C53" s="205" t="s">
        <v>596</v>
      </c>
    </row>
    <row r="54" spans="3:3" x14ac:dyDescent="0.3">
      <c r="C54" s="205" t="s">
        <v>630</v>
      </c>
    </row>
    <row r="55" spans="3:3" x14ac:dyDescent="0.3">
      <c r="C55" s="9" t="s">
        <v>631</v>
      </c>
    </row>
    <row r="56" spans="3:3" x14ac:dyDescent="0.3">
      <c r="C56" s="9" t="s">
        <v>632</v>
      </c>
    </row>
    <row r="57" spans="3:3" x14ac:dyDescent="0.3">
      <c r="C57" s="9" t="s">
        <v>633</v>
      </c>
    </row>
  </sheetData>
  <conditionalFormatting sqref="H6:H43">
    <cfRule type="cellIs" dxfId="12" priority="1" operator="between">
      <formula>0</formula>
      <formula>0.05</formula>
    </cfRule>
  </conditionalFormatting>
  <hyperlinks>
    <hyperlink ref="A1" location="Contents!A1" display="Contents" xr:uid="{00000000-0004-0000-34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67"/>
  <dimension ref="A1:L28"/>
  <sheetViews>
    <sheetView showGridLines="0" zoomScaleNormal="100" workbookViewId="0"/>
  </sheetViews>
  <sheetFormatPr defaultColWidth="10.81640625" defaultRowHeight="13" x14ac:dyDescent="0.3"/>
  <cols>
    <col min="1" max="2" width="10.81640625" style="9"/>
    <col min="3" max="3" width="32.453125" style="9" customWidth="1"/>
    <col min="4" max="6" width="14.81640625" style="9" customWidth="1"/>
    <col min="7" max="16384" width="10.81640625" style="9"/>
  </cols>
  <sheetData>
    <row r="1" spans="1:8" x14ac:dyDescent="0.3">
      <c r="A1" s="49" t="s">
        <v>146</v>
      </c>
    </row>
    <row r="2" spans="1:8" ht="14.5" customHeight="1" x14ac:dyDescent="0.3">
      <c r="B2" s="10" t="s">
        <v>634</v>
      </c>
      <c r="H2" s="207"/>
    </row>
    <row r="3" spans="1:8" x14ac:dyDescent="0.3">
      <c r="B3" s="8" t="s">
        <v>148</v>
      </c>
    </row>
    <row r="5" spans="1:8" x14ac:dyDescent="0.3">
      <c r="C5" s="62"/>
      <c r="D5" s="97" t="s">
        <v>156</v>
      </c>
      <c r="E5" s="37" t="s">
        <v>199</v>
      </c>
      <c r="F5" s="66" t="s">
        <v>157</v>
      </c>
    </row>
    <row r="6" spans="1:8" ht="14.5" customHeight="1" x14ac:dyDescent="0.3">
      <c r="C6" s="8" t="s">
        <v>192</v>
      </c>
      <c r="D6" s="275">
        <v>160390.94753360699</v>
      </c>
      <c r="E6" s="285">
        <v>0.55915826308865102</v>
      </c>
      <c r="F6" s="51">
        <v>1302</v>
      </c>
    </row>
    <row r="7" spans="1:8" ht="14.5" customHeight="1" x14ac:dyDescent="0.3">
      <c r="C7" s="8" t="s">
        <v>232</v>
      </c>
      <c r="D7" s="277">
        <v>16510.141036987301</v>
      </c>
      <c r="E7" s="255">
        <v>0.56924797552094897</v>
      </c>
      <c r="F7" s="51">
        <v>87</v>
      </c>
    </row>
    <row r="8" spans="1:8" ht="14.5" customHeight="1" x14ac:dyDescent="0.3">
      <c r="C8" s="8" t="s">
        <v>151</v>
      </c>
      <c r="D8" s="277">
        <v>176901.08857059499</v>
      </c>
      <c r="E8" s="255">
        <v>0.55955408576994903</v>
      </c>
      <c r="F8" s="51">
        <v>1389</v>
      </c>
    </row>
    <row r="9" spans="1:8" ht="14.5" customHeight="1" x14ac:dyDescent="0.3">
      <c r="C9" s="8" t="s">
        <v>201</v>
      </c>
      <c r="D9" s="343" t="s">
        <v>202</v>
      </c>
      <c r="E9" s="255">
        <v>0.36103251554058502</v>
      </c>
      <c r="F9" s="51">
        <v>2297</v>
      </c>
    </row>
    <row r="10" spans="1:8" ht="14.5" customHeight="1" x14ac:dyDescent="0.3">
      <c r="C10" s="8" t="s">
        <v>205</v>
      </c>
      <c r="D10" s="343" t="s">
        <v>202</v>
      </c>
      <c r="E10" s="255">
        <v>0.465610809720367</v>
      </c>
      <c r="F10" s="51">
        <v>1179</v>
      </c>
    </row>
    <row r="11" spans="1:8" ht="14.5" customHeight="1" x14ac:dyDescent="0.3">
      <c r="C11" s="8" t="s">
        <v>154</v>
      </c>
      <c r="D11" s="277">
        <v>247318.92631292299</v>
      </c>
      <c r="E11" s="255">
        <v>0.40054384683674799</v>
      </c>
      <c r="F11" s="51">
        <v>3663</v>
      </c>
    </row>
    <row r="12" spans="1:8" ht="14.5" customHeight="1" x14ac:dyDescent="0.3">
      <c r="C12" s="8" t="s">
        <v>233</v>
      </c>
      <c r="D12" s="277">
        <v>11513.4657180309</v>
      </c>
      <c r="E12" s="255">
        <v>0.25657334522347303</v>
      </c>
      <c r="F12" s="51">
        <v>3039</v>
      </c>
    </row>
    <row r="14" spans="1:8" x14ac:dyDescent="0.3">
      <c r="C14" s="8" t="s">
        <v>635</v>
      </c>
    </row>
    <row r="15" spans="1:8" x14ac:dyDescent="0.3">
      <c r="C15" s="8" t="s">
        <v>611</v>
      </c>
    </row>
    <row r="17" spans="2:12" x14ac:dyDescent="0.3">
      <c r="C17" s="8" t="s">
        <v>158</v>
      </c>
    </row>
    <row r="18" spans="2:12" x14ac:dyDescent="0.3">
      <c r="C18" s="167" t="s">
        <v>159</v>
      </c>
    </row>
    <row r="19" spans="2:12" x14ac:dyDescent="0.3">
      <c r="C19" s="8" t="s">
        <v>636</v>
      </c>
    </row>
    <row r="20" spans="2:12" x14ac:dyDescent="0.3">
      <c r="C20" s="8" t="s">
        <v>637</v>
      </c>
    </row>
    <row r="21" spans="2:12" x14ac:dyDescent="0.3">
      <c r="C21" s="9" t="s">
        <v>638</v>
      </c>
    </row>
    <row r="22" spans="2:12" ht="14.5" customHeight="1" x14ac:dyDescent="0.35">
      <c r="B22"/>
      <c r="C22" s="8" t="s">
        <v>639</v>
      </c>
    </row>
    <row r="23" spans="2:12" x14ac:dyDescent="0.3">
      <c r="C23" s="333" t="s">
        <v>640</v>
      </c>
    </row>
    <row r="24" spans="2:12" ht="14.5" x14ac:dyDescent="0.35">
      <c r="C24" s="386" t="s">
        <v>641</v>
      </c>
      <c r="F24" s="385"/>
    </row>
    <row r="25" spans="2:12" x14ac:dyDescent="0.3">
      <c r="C25" s="39"/>
    </row>
    <row r="26" spans="2:12" ht="14.5" x14ac:dyDescent="0.35">
      <c r="B26"/>
    </row>
    <row r="28" spans="2:12" x14ac:dyDescent="0.3">
      <c r="L28" s="225"/>
    </row>
  </sheetData>
  <hyperlinks>
    <hyperlink ref="A1" location="Contents!A1" display="Contents" xr:uid="{00000000-0004-0000-3500-000000000000}"/>
    <hyperlink ref="C24" r:id="rId1" display="See here for the data from the Funded Early Education and Childcare publication: " xr:uid="{54E5EF29-4DB1-41D7-8A1A-4E17BCE72B78}"/>
  </hyperlinks>
  <pageMargins left="0.7" right="0.7" top="0.75" bottom="0.75" header="0.3" footer="0.3"/>
  <pageSetup paperSize="9" orientation="portrait" horizontalDpi="300" verticalDpi="300"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69"/>
  <dimension ref="A1:O54"/>
  <sheetViews>
    <sheetView showGridLines="0" workbookViewId="0"/>
  </sheetViews>
  <sheetFormatPr defaultColWidth="10.81640625" defaultRowHeight="14.5" x14ac:dyDescent="0.35"/>
  <cols>
    <col min="1" max="1" width="9" customWidth="1"/>
    <col min="3" max="3" width="32.453125" customWidth="1"/>
    <col min="4" max="4" width="17.54296875" customWidth="1"/>
    <col min="5" max="8" width="14.81640625" customWidth="1"/>
  </cols>
  <sheetData>
    <row r="1" spans="1:15" x14ac:dyDescent="0.35">
      <c r="A1" s="49" t="s">
        <v>146</v>
      </c>
    </row>
    <row r="2" spans="1:15" x14ac:dyDescent="0.35">
      <c r="B2" s="10" t="s">
        <v>642</v>
      </c>
      <c r="K2" s="8"/>
      <c r="L2" s="8"/>
      <c r="M2" s="8"/>
      <c r="N2" s="8"/>
      <c r="O2" s="226"/>
    </row>
    <row r="3" spans="1:15" x14ac:dyDescent="0.35">
      <c r="B3" s="8" t="s">
        <v>148</v>
      </c>
    </row>
    <row r="4" spans="1:15" x14ac:dyDescent="0.35">
      <c r="H4" s="29"/>
    </row>
    <row r="5" spans="1:15" ht="52" customHeight="1" x14ac:dyDescent="0.35">
      <c r="C5" s="62"/>
      <c r="D5" s="34" t="s">
        <v>189</v>
      </c>
      <c r="E5" s="81" t="s">
        <v>156</v>
      </c>
      <c r="F5" s="87" t="s">
        <v>199</v>
      </c>
      <c r="G5" s="66" t="s">
        <v>157</v>
      </c>
      <c r="H5" s="67" t="s">
        <v>200</v>
      </c>
    </row>
    <row r="6" spans="1:15" ht="14.5" customHeight="1" x14ac:dyDescent="0.35">
      <c r="C6" s="8" t="s">
        <v>192</v>
      </c>
      <c r="D6" s="29">
        <v>2021</v>
      </c>
      <c r="E6" s="277">
        <v>6488.1553757190704</v>
      </c>
      <c r="F6" s="64">
        <v>0.72263056039810181</v>
      </c>
      <c r="G6" s="277">
        <v>2335</v>
      </c>
      <c r="H6" s="301"/>
    </row>
    <row r="7" spans="1:15" ht="14.5" customHeight="1" x14ac:dyDescent="0.35">
      <c r="C7" s="8" t="s">
        <v>192</v>
      </c>
      <c r="D7" s="29">
        <v>2022</v>
      </c>
      <c r="E7" s="277">
        <v>6675.4808878898621</v>
      </c>
      <c r="F7" s="64">
        <v>0.7340884804725647</v>
      </c>
      <c r="G7" s="277">
        <v>2666</v>
      </c>
      <c r="H7" s="301"/>
    </row>
    <row r="8" spans="1:15" ht="14.5" customHeight="1" x14ac:dyDescent="0.35">
      <c r="C8" s="8" t="s">
        <v>192</v>
      </c>
      <c r="D8" s="29">
        <v>2023</v>
      </c>
      <c r="E8" s="277">
        <v>7225.2954201698303</v>
      </c>
      <c r="F8" s="64">
        <v>0.78666388988494873</v>
      </c>
      <c r="G8" s="277">
        <v>2473</v>
      </c>
      <c r="H8" s="109">
        <v>0</v>
      </c>
    </row>
    <row r="9" spans="1:15" ht="14.5" customHeight="1" x14ac:dyDescent="0.35">
      <c r="C9" s="8" t="s">
        <v>192</v>
      </c>
      <c r="D9" s="50">
        <v>2024</v>
      </c>
      <c r="E9" s="348">
        <v>6963.6814560890198</v>
      </c>
      <c r="F9" s="64">
        <v>0.81449759006500244</v>
      </c>
      <c r="G9" s="348">
        <v>1652</v>
      </c>
      <c r="H9" s="188" t="s">
        <v>202</v>
      </c>
    </row>
    <row r="10" spans="1:15" ht="14.5" customHeight="1" x14ac:dyDescent="0.35">
      <c r="C10" s="8" t="s">
        <v>192</v>
      </c>
      <c r="D10" s="50">
        <v>2025</v>
      </c>
      <c r="E10" s="277">
        <v>7134.3841304779098</v>
      </c>
      <c r="F10" s="64">
        <v>0.80660330085211895</v>
      </c>
      <c r="G10" s="277">
        <v>1311</v>
      </c>
      <c r="H10" s="109">
        <v>0.59799999999999998</v>
      </c>
    </row>
    <row r="11" spans="1:15" ht="14.5" customHeight="1" x14ac:dyDescent="0.35">
      <c r="C11" s="8" t="s">
        <v>232</v>
      </c>
      <c r="D11" s="29">
        <v>2021</v>
      </c>
      <c r="E11" s="277">
        <v>377.10992300510406</v>
      </c>
      <c r="F11" s="64">
        <v>0.98125523328781128</v>
      </c>
      <c r="G11" s="277">
        <v>226</v>
      </c>
      <c r="H11" s="109"/>
    </row>
    <row r="12" spans="1:15" x14ac:dyDescent="0.35">
      <c r="C12" s="8" t="s">
        <v>232</v>
      </c>
      <c r="D12" s="29">
        <v>2022</v>
      </c>
      <c r="E12" s="277">
        <v>376.64837408065796</v>
      </c>
      <c r="F12" s="64">
        <v>0.98357844352722168</v>
      </c>
      <c r="G12" s="277">
        <v>173</v>
      </c>
      <c r="H12" s="109"/>
    </row>
    <row r="13" spans="1:15" x14ac:dyDescent="0.35">
      <c r="C13" s="8" t="s">
        <v>232</v>
      </c>
      <c r="D13" s="29">
        <v>2023</v>
      </c>
      <c r="E13" s="277">
        <v>371.21504020690918</v>
      </c>
      <c r="F13" s="64">
        <v>0.97182667255401611</v>
      </c>
      <c r="G13" s="277">
        <v>140</v>
      </c>
      <c r="H13" s="109">
        <v>0.48799999999999999</v>
      </c>
    </row>
    <row r="14" spans="1:15" ht="14.5" customHeight="1" x14ac:dyDescent="0.35">
      <c r="C14" s="8" t="s">
        <v>232</v>
      </c>
      <c r="D14" s="50">
        <v>2024</v>
      </c>
      <c r="E14" s="348">
        <v>367.11569046974182</v>
      </c>
      <c r="F14" s="64">
        <v>0.97861188650131226</v>
      </c>
      <c r="G14" s="348">
        <v>92</v>
      </c>
      <c r="H14" s="188" t="s">
        <v>202</v>
      </c>
    </row>
    <row r="15" spans="1:15" x14ac:dyDescent="0.35">
      <c r="C15" s="8" t="s">
        <v>232</v>
      </c>
      <c r="D15" s="50">
        <v>2025</v>
      </c>
      <c r="E15" s="277">
        <v>354.39087915420498</v>
      </c>
      <c r="F15" s="64">
        <v>0.97749467491345499</v>
      </c>
      <c r="G15" s="277">
        <v>88</v>
      </c>
      <c r="H15" s="109">
        <v>0.95899999999999996</v>
      </c>
    </row>
    <row r="16" spans="1:15" x14ac:dyDescent="0.35">
      <c r="C16" s="8" t="s">
        <v>151</v>
      </c>
      <c r="D16" s="29">
        <v>2021</v>
      </c>
      <c r="E16" s="277">
        <v>6865.2652987241745</v>
      </c>
      <c r="F16" s="64">
        <v>0.73324626684188843</v>
      </c>
      <c r="G16" s="277">
        <v>2561</v>
      </c>
      <c r="H16" s="109"/>
    </row>
    <row r="17" spans="3:8" x14ac:dyDescent="0.35">
      <c r="C17" s="8" t="s">
        <v>151</v>
      </c>
      <c r="D17" s="29">
        <v>2022</v>
      </c>
      <c r="E17" s="277">
        <v>7052.12926197052</v>
      </c>
      <c r="F17" s="64">
        <v>0.74417012929916382</v>
      </c>
      <c r="G17" s="277">
        <v>2839</v>
      </c>
      <c r="H17" s="109"/>
    </row>
    <row r="18" spans="3:8" x14ac:dyDescent="0.35">
      <c r="C18" s="8" t="s">
        <v>151</v>
      </c>
      <c r="D18" s="29">
        <v>2023</v>
      </c>
      <c r="E18" s="277">
        <v>7596.5104603767404</v>
      </c>
      <c r="F18" s="64">
        <v>0.79405701160430908</v>
      </c>
      <c r="G18" s="277">
        <v>2613</v>
      </c>
      <c r="H18" s="109">
        <v>0</v>
      </c>
    </row>
    <row r="19" spans="3:8" ht="14.5" customHeight="1" x14ac:dyDescent="0.35">
      <c r="C19" s="8" t="s">
        <v>151</v>
      </c>
      <c r="D19" s="50">
        <v>2024</v>
      </c>
      <c r="E19" s="348">
        <v>7330.7971465587616</v>
      </c>
      <c r="F19" s="64">
        <v>0.8213958740234375</v>
      </c>
      <c r="G19" s="348">
        <v>1744</v>
      </c>
      <c r="H19" s="109" t="s">
        <v>202</v>
      </c>
    </row>
    <row r="20" spans="3:8" ht="14.5" customHeight="1" x14ac:dyDescent="0.35">
      <c r="C20" s="8" t="s">
        <v>151</v>
      </c>
      <c r="D20" s="50">
        <v>2025</v>
      </c>
      <c r="E20" s="277">
        <v>7488.7750096321097</v>
      </c>
      <c r="F20" s="64">
        <v>0.81333222252759296</v>
      </c>
      <c r="G20" s="277">
        <v>1399</v>
      </c>
      <c r="H20" s="109">
        <v>0.57599999999999996</v>
      </c>
    </row>
    <row r="21" spans="3:8" ht="14.5" customHeight="1" x14ac:dyDescent="0.35">
      <c r="C21" s="8" t="s">
        <v>201</v>
      </c>
      <c r="D21" s="29">
        <v>2021</v>
      </c>
      <c r="E21" s="343" t="s">
        <v>202</v>
      </c>
      <c r="F21" s="64">
        <v>0.91042327880859375</v>
      </c>
      <c r="G21" s="277">
        <v>3641</v>
      </c>
      <c r="H21" s="109"/>
    </row>
    <row r="22" spans="3:8" ht="14.5" customHeight="1" x14ac:dyDescent="0.35">
      <c r="C22" s="8" t="s">
        <v>201</v>
      </c>
      <c r="D22" s="29">
        <v>2022</v>
      </c>
      <c r="E22" s="343" t="s">
        <v>202</v>
      </c>
      <c r="F22" s="64">
        <v>0.92944777011871338</v>
      </c>
      <c r="G22" s="277">
        <v>4604</v>
      </c>
      <c r="H22" s="109"/>
    </row>
    <row r="23" spans="3:8" ht="14.5" customHeight="1" x14ac:dyDescent="0.35">
      <c r="C23" s="8" t="s">
        <v>201</v>
      </c>
      <c r="D23" s="29">
        <v>2023</v>
      </c>
      <c r="E23" s="343" t="s">
        <v>202</v>
      </c>
      <c r="F23" s="64">
        <v>0.93374592065811157</v>
      </c>
      <c r="G23" s="277">
        <v>4187</v>
      </c>
      <c r="H23" s="109">
        <v>0.439</v>
      </c>
    </row>
    <row r="24" spans="3:8" ht="14.5" customHeight="1" x14ac:dyDescent="0.35">
      <c r="C24" s="8" t="s">
        <v>201</v>
      </c>
      <c r="D24" s="29" t="s">
        <v>203</v>
      </c>
      <c r="E24" s="343" t="s">
        <v>202</v>
      </c>
      <c r="F24" s="64">
        <v>0.95591849088668823</v>
      </c>
      <c r="G24" s="348">
        <v>3111</v>
      </c>
      <c r="H24" s="188">
        <v>0</v>
      </c>
    </row>
    <row r="25" spans="3:8" ht="14.5" customHeight="1" x14ac:dyDescent="0.35">
      <c r="C25" s="8" t="s">
        <v>201</v>
      </c>
      <c r="D25" s="29" t="s">
        <v>204</v>
      </c>
      <c r="E25" s="343" t="s">
        <v>202</v>
      </c>
      <c r="F25" s="64">
        <v>0.95460036603181198</v>
      </c>
      <c r="G25" s="277">
        <v>2967</v>
      </c>
      <c r="H25" s="109" t="s">
        <v>202</v>
      </c>
    </row>
    <row r="26" spans="3:8" ht="14.5" customHeight="1" x14ac:dyDescent="0.35">
      <c r="C26" s="8" t="s">
        <v>201</v>
      </c>
      <c r="D26" s="50">
        <v>2025</v>
      </c>
      <c r="E26" s="343" t="s">
        <v>202</v>
      </c>
      <c r="F26" s="64">
        <v>0.93620571886355997</v>
      </c>
      <c r="G26" s="277">
        <v>2304</v>
      </c>
      <c r="H26" s="109">
        <v>6.0000000000000001E-3</v>
      </c>
    </row>
    <row r="27" spans="3:8" ht="14.5" customHeight="1" x14ac:dyDescent="0.35">
      <c r="C27" s="8" t="s">
        <v>205</v>
      </c>
      <c r="D27" s="29">
        <v>2021</v>
      </c>
      <c r="E27" s="343" t="s">
        <v>202</v>
      </c>
      <c r="F27" s="64">
        <v>0.88152652978897095</v>
      </c>
      <c r="G27" s="277">
        <v>1920</v>
      </c>
      <c r="H27" s="109"/>
    </row>
    <row r="28" spans="3:8" ht="14.5" customHeight="1" x14ac:dyDescent="0.35">
      <c r="C28" s="8" t="s">
        <v>205</v>
      </c>
      <c r="D28" s="29">
        <v>2022</v>
      </c>
      <c r="E28" s="343" t="s">
        <v>202</v>
      </c>
      <c r="F28" s="64">
        <v>0.9151146411895752</v>
      </c>
      <c r="G28" s="277">
        <v>2477</v>
      </c>
      <c r="H28" s="109"/>
    </row>
    <row r="29" spans="3:8" x14ac:dyDescent="0.35">
      <c r="C29" s="8" t="s">
        <v>205</v>
      </c>
      <c r="D29" s="29">
        <v>2023</v>
      </c>
      <c r="E29" s="343" t="s">
        <v>202</v>
      </c>
      <c r="F29" s="64">
        <v>0.93042945861816406</v>
      </c>
      <c r="G29" s="277">
        <v>2133</v>
      </c>
      <c r="H29" s="109">
        <v>5.7000000000000002E-2</v>
      </c>
    </row>
    <row r="30" spans="3:8" x14ac:dyDescent="0.35">
      <c r="C30" s="8" t="s">
        <v>205</v>
      </c>
      <c r="D30" s="29" t="s">
        <v>203</v>
      </c>
      <c r="E30" s="343" t="s">
        <v>202</v>
      </c>
      <c r="F30" s="64">
        <v>0.93197828531265259</v>
      </c>
      <c r="G30" s="348">
        <v>1478</v>
      </c>
      <c r="H30" s="188">
        <v>0.86099999999999999</v>
      </c>
    </row>
    <row r="31" spans="3:8" ht="14.5" customHeight="1" x14ac:dyDescent="0.35">
      <c r="C31" s="8" t="s">
        <v>205</v>
      </c>
      <c r="D31" s="29" t="s">
        <v>204</v>
      </c>
      <c r="E31" s="343" t="s">
        <v>202</v>
      </c>
      <c r="F31" s="64">
        <v>0.93364515663794501</v>
      </c>
      <c r="G31" s="277">
        <v>1359</v>
      </c>
      <c r="H31" s="109" t="s">
        <v>202</v>
      </c>
    </row>
    <row r="32" spans="3:8" ht="14.5" customHeight="1" x14ac:dyDescent="0.35">
      <c r="C32" s="8" t="s">
        <v>205</v>
      </c>
      <c r="D32" s="50">
        <v>2025</v>
      </c>
      <c r="E32" s="343" t="s">
        <v>202</v>
      </c>
      <c r="F32" s="64">
        <v>0.94319730000290303</v>
      </c>
      <c r="G32" s="277">
        <v>1175</v>
      </c>
      <c r="H32" s="109">
        <v>0.34</v>
      </c>
    </row>
    <row r="33" spans="3:8" x14ac:dyDescent="0.35">
      <c r="C33" s="8" t="s">
        <v>154</v>
      </c>
      <c r="D33" s="29">
        <v>2021</v>
      </c>
      <c r="E33" s="277">
        <v>19017.498911142349</v>
      </c>
      <c r="F33" s="64">
        <v>0.90111678838729858</v>
      </c>
      <c r="G33" s="277">
        <v>5908</v>
      </c>
      <c r="H33" s="109"/>
    </row>
    <row r="34" spans="3:8" x14ac:dyDescent="0.35">
      <c r="C34" s="8" t="s">
        <v>154</v>
      </c>
      <c r="D34" s="29">
        <v>2022</v>
      </c>
      <c r="E34" s="277">
        <v>19789.247340202332</v>
      </c>
      <c r="F34" s="64">
        <v>0.92203694581985474</v>
      </c>
      <c r="G34" s="277">
        <v>7476</v>
      </c>
      <c r="H34" s="109"/>
    </row>
    <row r="35" spans="3:8" x14ac:dyDescent="0.35">
      <c r="C35" s="8" t="s">
        <v>154</v>
      </c>
      <c r="D35" s="29">
        <v>2023</v>
      </c>
      <c r="E35" s="277">
        <v>19368.528744459149</v>
      </c>
      <c r="F35" s="64">
        <v>0.92976462841033936</v>
      </c>
      <c r="G35" s="277">
        <v>6672</v>
      </c>
      <c r="H35" s="109">
        <v>8.7999999999999995E-2</v>
      </c>
    </row>
    <row r="36" spans="3:8" x14ac:dyDescent="0.35">
      <c r="C36" s="8" t="s">
        <v>154</v>
      </c>
      <c r="D36" s="29" t="s">
        <v>203</v>
      </c>
      <c r="E36" s="348">
        <v>18491.36375379562</v>
      </c>
      <c r="F36" s="64">
        <v>0.94524478912353516</v>
      </c>
      <c r="G36" s="348">
        <v>4841</v>
      </c>
      <c r="H36" s="188">
        <v>1E-3</v>
      </c>
    </row>
    <row r="37" spans="3:8" ht="14.5" customHeight="1" x14ac:dyDescent="0.35">
      <c r="C37" s="8" t="s">
        <v>154</v>
      </c>
      <c r="D37" s="29" t="s">
        <v>204</v>
      </c>
      <c r="E37" s="277">
        <v>18526.499260000001</v>
      </c>
      <c r="F37" s="64">
        <v>0.94473029737783099</v>
      </c>
      <c r="G37" s="277">
        <v>4548</v>
      </c>
      <c r="H37" s="109" t="s">
        <v>202</v>
      </c>
    </row>
    <row r="38" spans="3:8" ht="14.5" customHeight="1" x14ac:dyDescent="0.35">
      <c r="C38" s="8" t="s">
        <v>154</v>
      </c>
      <c r="D38" s="50">
        <v>2025</v>
      </c>
      <c r="E38" s="277">
        <v>19003.4635324478</v>
      </c>
      <c r="F38" s="64">
        <v>0.93501455540665301</v>
      </c>
      <c r="G38" s="277">
        <v>3666</v>
      </c>
      <c r="H38" s="109">
        <v>8.2000000000000003E-2</v>
      </c>
    </row>
    <row r="39" spans="3:8" x14ac:dyDescent="0.35">
      <c r="C39" s="8" t="s">
        <v>233</v>
      </c>
      <c r="D39" s="29">
        <v>2021</v>
      </c>
      <c r="E39" s="277">
        <v>16970.978577136993</v>
      </c>
      <c r="F39" s="64">
        <v>0.69309169054031372</v>
      </c>
      <c r="G39" s="277">
        <v>1294</v>
      </c>
      <c r="H39" s="109"/>
    </row>
    <row r="40" spans="3:8" x14ac:dyDescent="0.35">
      <c r="C40" s="8" t="s">
        <v>233</v>
      </c>
      <c r="D40" s="29">
        <v>2022</v>
      </c>
      <c r="E40" s="277">
        <v>16264.366904973984</v>
      </c>
      <c r="F40" s="64">
        <v>0.69833731651306152</v>
      </c>
      <c r="G40" s="277">
        <v>4309</v>
      </c>
      <c r="H40" s="109"/>
    </row>
    <row r="41" spans="3:8" ht="14.5" customHeight="1" x14ac:dyDescent="0.35">
      <c r="C41" s="8" t="s">
        <v>233</v>
      </c>
      <c r="D41" s="50">
        <v>2023</v>
      </c>
      <c r="E41" s="51">
        <v>15026.90852463245</v>
      </c>
      <c r="F41" s="255">
        <v>0.71759945154190063</v>
      </c>
      <c r="G41" s="341">
        <v>4234</v>
      </c>
      <c r="H41" s="111">
        <v>7.0000000000000007E-2</v>
      </c>
    </row>
    <row r="42" spans="3:8" ht="14.5" customHeight="1" x14ac:dyDescent="0.35">
      <c r="C42" s="8" t="s">
        <v>233</v>
      </c>
      <c r="D42" s="50">
        <v>2024</v>
      </c>
      <c r="E42" s="348">
        <v>13697.49918889999</v>
      </c>
      <c r="F42" s="64">
        <v>0.70325303077697754</v>
      </c>
      <c r="G42" s="348">
        <v>3782</v>
      </c>
      <c r="H42" s="350" t="s">
        <v>202</v>
      </c>
    </row>
    <row r="43" spans="3:8" x14ac:dyDescent="0.35">
      <c r="C43" s="8" t="s">
        <v>233</v>
      </c>
      <c r="D43" s="50">
        <v>2025</v>
      </c>
      <c r="E43" s="277">
        <v>12902.533220052699</v>
      </c>
      <c r="F43" s="64">
        <v>0.70370652873466799</v>
      </c>
      <c r="G43" s="277">
        <v>3056</v>
      </c>
      <c r="H43" s="120">
        <v>0.96599999999999997</v>
      </c>
    </row>
    <row r="45" spans="3:8" x14ac:dyDescent="0.35">
      <c r="C45" s="8" t="s">
        <v>643</v>
      </c>
    </row>
    <row r="46" spans="3:8" x14ac:dyDescent="0.35">
      <c r="C46" s="8" t="s">
        <v>644</v>
      </c>
    </row>
    <row r="47" spans="3:8" x14ac:dyDescent="0.35">
      <c r="C47" s="8" t="s">
        <v>628</v>
      </c>
    </row>
    <row r="49" spans="3:3" x14ac:dyDescent="0.35">
      <c r="C49" s="8" t="s">
        <v>158</v>
      </c>
    </row>
    <row r="50" spans="3:3" x14ac:dyDescent="0.35">
      <c r="C50" s="167" t="s">
        <v>159</v>
      </c>
    </row>
    <row r="51" spans="3:3" x14ac:dyDescent="0.35">
      <c r="C51" s="8" t="s">
        <v>645</v>
      </c>
    </row>
    <row r="52" spans="3:3" x14ac:dyDescent="0.35">
      <c r="C52" s="205" t="s">
        <v>596</v>
      </c>
    </row>
    <row r="53" spans="3:3" x14ac:dyDescent="0.35">
      <c r="C53" s="205" t="s">
        <v>630</v>
      </c>
    </row>
    <row r="54" spans="3:3" ht="14.5" customHeight="1" x14ac:dyDescent="0.35"/>
  </sheetData>
  <conditionalFormatting sqref="H6:H43">
    <cfRule type="cellIs" dxfId="11" priority="1" operator="between">
      <formula>0</formula>
      <formula>0.05</formula>
    </cfRule>
  </conditionalFormatting>
  <hyperlinks>
    <hyperlink ref="A1" location="Contents!A1" display="Contents" xr:uid="{00000000-0004-0000-36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70"/>
  <dimension ref="A1:H24"/>
  <sheetViews>
    <sheetView showGridLines="0" workbookViewId="0"/>
  </sheetViews>
  <sheetFormatPr defaultColWidth="10.81640625" defaultRowHeight="14.5" x14ac:dyDescent="0.35"/>
  <cols>
    <col min="3" max="3" width="32.453125" customWidth="1"/>
    <col min="4" max="6" width="14.81640625" customWidth="1"/>
  </cols>
  <sheetData>
    <row r="1" spans="1:8" x14ac:dyDescent="0.35">
      <c r="A1" s="49" t="s">
        <v>146</v>
      </c>
    </row>
    <row r="2" spans="1:8" ht="14.5" customHeight="1" x14ac:dyDescent="0.35">
      <c r="B2" s="10" t="s">
        <v>646</v>
      </c>
      <c r="H2" s="159"/>
    </row>
    <row r="3" spans="1:8" ht="14.5" customHeight="1" x14ac:dyDescent="0.35">
      <c r="B3" s="8" t="s">
        <v>148</v>
      </c>
      <c r="D3" s="159"/>
    </row>
    <row r="5" spans="1:8" x14ac:dyDescent="0.35">
      <c r="C5" s="62"/>
      <c r="D5" s="97" t="s">
        <v>156</v>
      </c>
      <c r="E5" s="87" t="s">
        <v>199</v>
      </c>
      <c r="F5" s="66" t="s">
        <v>157</v>
      </c>
    </row>
    <row r="6" spans="1:8" ht="14.5" customHeight="1" x14ac:dyDescent="0.35">
      <c r="C6" s="8" t="s">
        <v>192</v>
      </c>
      <c r="D6" s="275">
        <v>97796.5909099579</v>
      </c>
      <c r="E6" s="285">
        <v>0.36267357451690901</v>
      </c>
      <c r="F6" s="51">
        <v>1307</v>
      </c>
    </row>
    <row r="7" spans="1:8" ht="14.5" customHeight="1" x14ac:dyDescent="0.35">
      <c r="C7" s="8" t="s">
        <v>232</v>
      </c>
      <c r="D7" s="277">
        <v>10227.1211037636</v>
      </c>
      <c r="E7" s="255">
        <v>0.380580364277747</v>
      </c>
      <c r="F7" s="51">
        <v>88</v>
      </c>
    </row>
    <row r="8" spans="1:8" ht="14.5" customHeight="1" x14ac:dyDescent="0.35">
      <c r="C8" s="8" t="s">
        <v>151</v>
      </c>
      <c r="D8" s="277">
        <v>108023.712013721</v>
      </c>
      <c r="E8" s="255">
        <v>0.363380766779486</v>
      </c>
      <c r="F8" s="51">
        <v>1395</v>
      </c>
    </row>
    <row r="9" spans="1:8" ht="14.5" customHeight="1" x14ac:dyDescent="0.35">
      <c r="C9" s="8" t="s">
        <v>201</v>
      </c>
      <c r="D9" s="343" t="s">
        <v>202</v>
      </c>
      <c r="E9" s="255">
        <v>0.52913899717110602</v>
      </c>
      <c r="F9" s="51">
        <v>2289</v>
      </c>
    </row>
    <row r="10" spans="1:8" ht="14.5" customHeight="1" x14ac:dyDescent="0.35">
      <c r="C10" s="8" t="s">
        <v>205</v>
      </c>
      <c r="D10" s="343" t="s">
        <v>202</v>
      </c>
      <c r="E10" s="255">
        <v>0.44505751253428499</v>
      </c>
      <c r="F10" s="51">
        <v>1174</v>
      </c>
    </row>
    <row r="11" spans="1:8" ht="14.5" customHeight="1" x14ac:dyDescent="0.35">
      <c r="C11" s="8" t="s">
        <v>154</v>
      </c>
      <c r="D11" s="277">
        <v>333547.41110563301</v>
      </c>
      <c r="E11" s="255">
        <v>0.496448711228412</v>
      </c>
      <c r="F11" s="51">
        <v>3650</v>
      </c>
    </row>
    <row r="12" spans="1:8" ht="14.5" customHeight="1" x14ac:dyDescent="0.35">
      <c r="C12" s="8" t="s">
        <v>233</v>
      </c>
      <c r="D12" s="277">
        <v>26220.414582967798</v>
      </c>
      <c r="E12" s="255">
        <v>0.55039681148566999</v>
      </c>
      <c r="F12" s="51">
        <v>3042</v>
      </c>
    </row>
    <row r="14" spans="1:8" x14ac:dyDescent="0.35">
      <c r="C14" s="8" t="s">
        <v>647</v>
      </c>
    </row>
    <row r="15" spans="1:8" x14ac:dyDescent="0.35">
      <c r="C15" s="8" t="s">
        <v>628</v>
      </c>
    </row>
    <row r="17" spans="3:3" x14ac:dyDescent="0.35">
      <c r="C17" s="8" t="s">
        <v>158</v>
      </c>
    </row>
    <row r="18" spans="3:3" x14ac:dyDescent="0.35">
      <c r="C18" s="167" t="s">
        <v>159</v>
      </c>
    </row>
    <row r="19" spans="3:3" x14ac:dyDescent="0.35">
      <c r="C19" s="8" t="s">
        <v>648</v>
      </c>
    </row>
    <row r="20" spans="3:3" x14ac:dyDescent="0.35">
      <c r="C20" s="8" t="s">
        <v>649</v>
      </c>
    </row>
    <row r="21" spans="3:3" x14ac:dyDescent="0.35">
      <c r="C21" s="9" t="s">
        <v>638</v>
      </c>
    </row>
    <row r="22" spans="3:3" x14ac:dyDescent="0.35">
      <c r="C22" s="8" t="s">
        <v>639</v>
      </c>
    </row>
    <row r="23" spans="3:3" x14ac:dyDescent="0.35">
      <c r="C23" s="9" t="s">
        <v>650</v>
      </c>
    </row>
    <row r="24" spans="3:3" x14ac:dyDescent="0.35">
      <c r="C24" s="386" t="s">
        <v>641</v>
      </c>
    </row>
  </sheetData>
  <hyperlinks>
    <hyperlink ref="A1" location="Contents!A1" display="Contents" xr:uid="{00000000-0004-0000-3700-000000000000}"/>
    <hyperlink ref="C24" r:id="rId1" display="See here for the data from the Funded Early Education and Childcare publication: " xr:uid="{CA826651-A707-4C70-AEE7-47C7980D3B74}"/>
  </hyperlinks>
  <pageMargins left="0.7" right="0.7"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72"/>
  <dimension ref="A1:HU110"/>
  <sheetViews>
    <sheetView showGridLines="0" zoomScaleNormal="100" workbookViewId="0"/>
  </sheetViews>
  <sheetFormatPr defaultColWidth="10.81640625" defaultRowHeight="13" x14ac:dyDescent="0.3"/>
  <cols>
    <col min="1" max="2" width="10.81640625" style="9"/>
    <col min="3" max="3" width="32.453125" style="9" customWidth="1"/>
    <col min="4" max="15" width="17.7265625" style="9" customWidth="1"/>
    <col min="16" max="16384" width="10.81640625" style="9"/>
  </cols>
  <sheetData>
    <row r="1" spans="1:228" x14ac:dyDescent="0.3">
      <c r="A1" s="49" t="s">
        <v>146</v>
      </c>
    </row>
    <row r="2" spans="1:228" x14ac:dyDescent="0.3">
      <c r="B2" s="10" t="s">
        <v>651</v>
      </c>
    </row>
    <row r="3" spans="1:228" x14ac:dyDescent="0.3">
      <c r="B3" s="8" t="s">
        <v>148</v>
      </c>
    </row>
    <row r="4" spans="1:228" x14ac:dyDescent="0.3">
      <c r="D4" s="410" t="s">
        <v>652</v>
      </c>
      <c r="E4" s="411"/>
      <c r="F4" s="412"/>
      <c r="G4" s="410" t="s">
        <v>653</v>
      </c>
      <c r="H4" s="411"/>
      <c r="I4" s="412"/>
      <c r="J4" s="410" t="s">
        <v>654</v>
      </c>
      <c r="K4" s="411"/>
      <c r="L4" s="411"/>
      <c r="M4" s="410" t="s">
        <v>655</v>
      </c>
      <c r="N4" s="411"/>
      <c r="O4" s="411"/>
    </row>
    <row r="5" spans="1:228" ht="52" customHeight="1" x14ac:dyDescent="0.3">
      <c r="C5" s="62"/>
      <c r="D5" s="68" t="s">
        <v>656</v>
      </c>
      <c r="E5" s="70" t="s">
        <v>657</v>
      </c>
      <c r="F5" s="37" t="s">
        <v>157</v>
      </c>
      <c r="G5" s="68" t="s">
        <v>656</v>
      </c>
      <c r="H5" s="70" t="s">
        <v>657</v>
      </c>
      <c r="I5" s="37" t="s">
        <v>157</v>
      </c>
      <c r="J5" s="68" t="s">
        <v>656</v>
      </c>
      <c r="K5" s="70" t="s">
        <v>657</v>
      </c>
      <c r="L5" s="37" t="s">
        <v>157</v>
      </c>
      <c r="M5" s="68" t="s">
        <v>656</v>
      </c>
      <c r="N5" s="70" t="s">
        <v>657</v>
      </c>
      <c r="O5" s="37" t="s">
        <v>157</v>
      </c>
      <c r="P5" s="8"/>
    </row>
    <row r="6" spans="1:228" ht="14.5" customHeight="1" x14ac:dyDescent="0.3">
      <c r="C6" s="8" t="s">
        <v>192</v>
      </c>
      <c r="D6" s="351">
        <v>0.54433015129586604</v>
      </c>
      <c r="E6" s="352">
        <v>0.45566984870413402</v>
      </c>
      <c r="F6" s="353">
        <v>15</v>
      </c>
      <c r="G6" s="122">
        <v>5.5183031695788698E-2</v>
      </c>
      <c r="H6" s="123">
        <v>0.94481696830421102</v>
      </c>
      <c r="I6" s="276">
        <v>306</v>
      </c>
      <c r="J6" s="122">
        <v>2.65480010937846E-2</v>
      </c>
      <c r="K6" s="123">
        <v>0.97163173447684203</v>
      </c>
      <c r="L6" s="276">
        <v>1270</v>
      </c>
      <c r="M6" s="122">
        <v>2.8049931579643E-2</v>
      </c>
      <c r="N6" s="123">
        <v>0.97195006842035703</v>
      </c>
      <c r="O6" s="276">
        <v>1059</v>
      </c>
      <c r="P6" s="89"/>
      <c r="T6" s="8"/>
      <c r="AE6" s="8"/>
      <c r="AQ6" s="8"/>
      <c r="BE6" s="8"/>
      <c r="BG6" s="8"/>
      <c r="BI6" s="8"/>
      <c r="BK6" s="8"/>
      <c r="BM6" s="8"/>
      <c r="BO6" s="8"/>
      <c r="BX6" s="8"/>
      <c r="CG6" s="8"/>
      <c r="CR6" s="8"/>
      <c r="DA6" s="8"/>
      <c r="DC6" s="8"/>
      <c r="DE6" s="8"/>
      <c r="DF6" s="8"/>
      <c r="DG6" s="8"/>
      <c r="DH6" s="8"/>
      <c r="DI6" s="8"/>
      <c r="DO6" s="8"/>
      <c r="DP6" s="8"/>
      <c r="DQ6" s="8"/>
      <c r="DR6" s="8"/>
      <c r="DS6" s="8"/>
      <c r="EB6" s="8"/>
      <c r="ED6" s="8"/>
      <c r="EF6" s="8"/>
      <c r="EG6" s="8"/>
      <c r="EI6" s="8"/>
      <c r="EK6" s="8"/>
      <c r="EL6" s="8"/>
      <c r="EN6" s="8"/>
      <c r="EP6" s="8"/>
      <c r="EQ6" s="8"/>
      <c r="ES6" s="8"/>
      <c r="EU6" s="8"/>
      <c r="EW6" s="8"/>
      <c r="EX6" s="8"/>
      <c r="EZ6" s="8"/>
      <c r="FB6" s="8"/>
      <c r="FD6" s="8"/>
      <c r="FE6" s="8"/>
      <c r="FG6" s="8"/>
      <c r="FI6" s="8"/>
      <c r="FL6" s="8"/>
      <c r="FN6" s="8"/>
      <c r="FP6" s="8"/>
      <c r="FR6" s="8"/>
      <c r="FZ6" s="8"/>
      <c r="GB6" s="8"/>
      <c r="HT6" s="8"/>
    </row>
    <row r="7" spans="1:228" ht="14.5" customHeight="1" x14ac:dyDescent="0.3">
      <c r="C7" s="8" t="s">
        <v>232</v>
      </c>
      <c r="D7" s="300">
        <v>0.200012651130131</v>
      </c>
      <c r="E7" s="65">
        <v>0.799987348869869</v>
      </c>
      <c r="F7" s="57">
        <v>10</v>
      </c>
      <c r="G7" s="124">
        <v>7.9014424016889795E-2</v>
      </c>
      <c r="H7" s="64">
        <v>0.92098557598311004</v>
      </c>
      <c r="I7" s="51">
        <v>76</v>
      </c>
      <c r="J7" s="124">
        <v>4.7979770962192102E-2</v>
      </c>
      <c r="K7" s="64">
        <v>0.95202022903780803</v>
      </c>
      <c r="L7" s="51">
        <v>84</v>
      </c>
      <c r="M7" s="124">
        <v>9.2412796145981899E-2</v>
      </c>
      <c r="N7" s="64">
        <v>0.90758720385401803</v>
      </c>
      <c r="O7" s="51">
        <v>85</v>
      </c>
      <c r="P7" s="89"/>
      <c r="T7" s="8"/>
      <c r="AE7" s="8"/>
      <c r="AQ7" s="8"/>
      <c r="BE7" s="8"/>
      <c r="BG7" s="8"/>
      <c r="BI7" s="8"/>
      <c r="BK7" s="8"/>
      <c r="BM7" s="8"/>
      <c r="BO7" s="8"/>
      <c r="BX7" s="8"/>
      <c r="CG7" s="8"/>
      <c r="CR7" s="8"/>
      <c r="DA7" s="8"/>
      <c r="DC7" s="8"/>
      <c r="DE7" s="8"/>
      <c r="DF7" s="8"/>
      <c r="DG7" s="8"/>
      <c r="DH7" s="8"/>
      <c r="DI7" s="8"/>
      <c r="DO7" s="8"/>
      <c r="DP7" s="8"/>
      <c r="DQ7" s="8"/>
      <c r="DR7" s="8"/>
      <c r="DS7" s="8"/>
      <c r="EB7" s="8"/>
      <c r="ED7" s="8"/>
      <c r="EF7" s="8"/>
      <c r="EG7" s="8"/>
      <c r="EI7" s="8"/>
      <c r="EK7" s="8"/>
      <c r="EL7" s="8"/>
      <c r="EN7" s="8"/>
      <c r="EP7" s="8"/>
      <c r="EQ7" s="8"/>
      <c r="ES7" s="8"/>
      <c r="EU7" s="8"/>
      <c r="EW7" s="8"/>
      <c r="EX7" s="8"/>
      <c r="EZ7" s="8"/>
      <c r="FB7" s="8"/>
      <c r="FD7" s="8"/>
      <c r="FE7" s="8"/>
      <c r="FG7" s="8"/>
      <c r="FI7" s="8"/>
      <c r="FL7" s="8"/>
      <c r="FN7" s="8"/>
      <c r="FP7" s="8"/>
      <c r="FR7" s="8"/>
      <c r="FZ7" s="8"/>
      <c r="GB7" s="8"/>
      <c r="HT7" s="8"/>
    </row>
    <row r="8" spans="1:228" ht="14.5" customHeight="1" x14ac:dyDescent="0.3">
      <c r="C8" s="8" t="s">
        <v>151</v>
      </c>
      <c r="D8" s="300">
        <v>0.44776004658920998</v>
      </c>
      <c r="E8" s="65">
        <v>0.55223995341079002</v>
      </c>
      <c r="F8" s="57">
        <v>25</v>
      </c>
      <c r="G8" s="124">
        <v>5.8247475686063199E-2</v>
      </c>
      <c r="H8" s="64">
        <v>0.94175252431393697</v>
      </c>
      <c r="I8" s="51">
        <v>382</v>
      </c>
      <c r="J8" s="124">
        <v>2.7380788262727201E-2</v>
      </c>
      <c r="K8" s="64">
        <v>0.97086967841737704</v>
      </c>
      <c r="L8" s="51">
        <v>1354</v>
      </c>
      <c r="M8" s="124">
        <v>3.1065358982275301E-2</v>
      </c>
      <c r="N8" s="64">
        <v>0.96893464101772497</v>
      </c>
      <c r="O8" s="51">
        <v>1144</v>
      </c>
      <c r="P8" s="89"/>
      <c r="T8" s="8"/>
      <c r="AE8" s="8"/>
      <c r="AQ8" s="8"/>
      <c r="BE8" s="8"/>
      <c r="BG8" s="8"/>
      <c r="BI8" s="8"/>
      <c r="BK8" s="8"/>
      <c r="BM8" s="8"/>
      <c r="BO8" s="8"/>
      <c r="BX8" s="8"/>
      <c r="CG8" s="8"/>
      <c r="CR8" s="8"/>
      <c r="DA8" s="8"/>
      <c r="DC8" s="8"/>
      <c r="DE8" s="8"/>
      <c r="DF8" s="8"/>
      <c r="DG8" s="8"/>
      <c r="DH8" s="8"/>
      <c r="DI8" s="8"/>
      <c r="DO8" s="8"/>
      <c r="DP8" s="8"/>
      <c r="DQ8" s="8"/>
      <c r="DR8" s="8"/>
      <c r="DS8" s="8"/>
      <c r="EB8" s="8"/>
      <c r="ED8" s="8"/>
      <c r="EF8" s="8"/>
      <c r="EG8" s="8"/>
      <c r="EI8" s="8"/>
      <c r="EK8" s="8"/>
      <c r="EL8" s="8"/>
      <c r="EN8" s="8"/>
      <c r="EP8" s="8"/>
      <c r="EQ8" s="8"/>
      <c r="ES8" s="8"/>
      <c r="EU8" s="8"/>
      <c r="EW8" s="8"/>
      <c r="EX8" s="8"/>
      <c r="EZ8" s="8"/>
      <c r="FB8" s="8"/>
      <c r="FD8" s="8"/>
      <c r="FE8" s="8"/>
      <c r="FG8" s="8"/>
      <c r="FI8" s="8"/>
      <c r="FL8" s="8"/>
      <c r="FN8" s="8"/>
      <c r="FP8" s="8"/>
      <c r="FR8" s="8"/>
      <c r="FZ8" s="8"/>
      <c r="GB8" s="8"/>
      <c r="HT8" s="8"/>
    </row>
    <row r="9" spans="1:228" ht="14.5" customHeight="1" x14ac:dyDescent="0.3">
      <c r="C9" s="8" t="s">
        <v>201</v>
      </c>
      <c r="D9" s="124">
        <v>0.78524248210667003</v>
      </c>
      <c r="E9" s="64">
        <v>0.214301427093916</v>
      </c>
      <c r="F9" s="51">
        <v>1808</v>
      </c>
      <c r="G9" s="124">
        <v>0.64421943645139101</v>
      </c>
      <c r="H9" s="64">
        <v>0.35578056354860899</v>
      </c>
      <c r="I9" s="51">
        <v>2221</v>
      </c>
      <c r="J9" s="124">
        <v>0.63111992617926105</v>
      </c>
      <c r="K9" s="64">
        <v>0.36888007382073901</v>
      </c>
      <c r="L9" s="51">
        <v>2202</v>
      </c>
      <c r="M9" s="124">
        <v>0.67552016048987196</v>
      </c>
      <c r="N9" s="64">
        <v>0.32447983951012799</v>
      </c>
      <c r="O9" s="51">
        <v>2153</v>
      </c>
      <c r="P9" s="89"/>
      <c r="T9" s="8"/>
      <c r="AE9" s="8"/>
      <c r="AQ9" s="8"/>
      <c r="BE9" s="8"/>
      <c r="BG9" s="8"/>
      <c r="BI9" s="8"/>
      <c r="BK9" s="8"/>
      <c r="BM9" s="8"/>
      <c r="BO9" s="8"/>
      <c r="BX9" s="8"/>
      <c r="CG9" s="8"/>
      <c r="CR9" s="8"/>
      <c r="DA9" s="8"/>
      <c r="DC9" s="8"/>
      <c r="DE9" s="8"/>
      <c r="DF9" s="8"/>
      <c r="DG9" s="8"/>
      <c r="DH9" s="8"/>
      <c r="DI9" s="8"/>
      <c r="DO9" s="8"/>
      <c r="DP9" s="8"/>
      <c r="DQ9" s="8"/>
      <c r="DR9" s="8"/>
      <c r="DS9" s="8"/>
      <c r="EB9" s="8"/>
      <c r="ED9" s="8"/>
      <c r="EF9" s="8"/>
      <c r="EG9" s="8"/>
      <c r="EI9" s="8"/>
      <c r="EK9" s="8"/>
      <c r="EL9" s="8"/>
      <c r="EN9" s="8"/>
      <c r="EP9" s="8"/>
      <c r="EQ9" s="8"/>
      <c r="ES9" s="8"/>
      <c r="EU9" s="8"/>
      <c r="EW9" s="8"/>
      <c r="EX9" s="8"/>
      <c r="EZ9" s="8"/>
      <c r="FB9" s="8"/>
      <c r="FD9" s="8"/>
      <c r="FE9" s="8"/>
      <c r="FG9" s="8"/>
      <c r="FI9" s="8"/>
      <c r="FL9" s="8"/>
      <c r="FN9" s="8"/>
      <c r="FP9" s="8"/>
      <c r="FR9" s="8"/>
      <c r="FZ9" s="8"/>
      <c r="GB9" s="8"/>
      <c r="HT9" s="8"/>
    </row>
    <row r="10" spans="1:228" ht="14.5" customHeight="1" x14ac:dyDescent="0.3">
      <c r="C10" s="8" t="s">
        <v>205</v>
      </c>
      <c r="D10" s="124">
        <v>0.59542243961217101</v>
      </c>
      <c r="E10" s="64">
        <v>0.40457756038782899</v>
      </c>
      <c r="F10" s="51">
        <v>275</v>
      </c>
      <c r="G10" s="124">
        <v>0.19301727496059601</v>
      </c>
      <c r="H10" s="64">
        <v>0.80698272503940405</v>
      </c>
      <c r="I10" s="51">
        <v>1118</v>
      </c>
      <c r="J10" s="124">
        <v>0.19117482243800801</v>
      </c>
      <c r="K10" s="64">
        <v>0.80882517756199201</v>
      </c>
      <c r="L10" s="51">
        <v>1162</v>
      </c>
      <c r="M10" s="124">
        <v>0.203832969475988</v>
      </c>
      <c r="N10" s="64">
        <v>0.79616703052401205</v>
      </c>
      <c r="O10" s="51">
        <v>1110</v>
      </c>
      <c r="P10" s="89"/>
      <c r="T10" s="8"/>
      <c r="AE10" s="8"/>
      <c r="AQ10" s="8"/>
      <c r="BE10" s="8"/>
      <c r="BG10" s="8"/>
      <c r="BI10" s="8"/>
      <c r="BK10" s="8"/>
      <c r="BM10" s="8"/>
      <c r="BO10" s="8"/>
      <c r="BX10" s="8"/>
      <c r="CG10" s="8"/>
      <c r="CR10" s="8"/>
      <c r="DA10" s="8"/>
      <c r="DC10" s="8"/>
      <c r="DE10" s="8"/>
      <c r="DF10" s="8"/>
      <c r="DG10" s="8"/>
      <c r="DH10" s="8"/>
      <c r="DI10" s="8"/>
      <c r="DO10" s="8"/>
      <c r="DP10" s="8"/>
      <c r="DQ10" s="8"/>
      <c r="DR10" s="8"/>
      <c r="DS10" s="8"/>
      <c r="EB10" s="8"/>
      <c r="ED10" s="8"/>
      <c r="EF10" s="8"/>
      <c r="EG10" s="8"/>
      <c r="EI10" s="8"/>
      <c r="EK10" s="8"/>
      <c r="EL10" s="8"/>
      <c r="EN10" s="8"/>
      <c r="EP10" s="8"/>
      <c r="EQ10" s="8"/>
      <c r="ES10" s="8"/>
      <c r="EU10" s="8"/>
      <c r="EW10" s="8"/>
      <c r="EX10" s="8"/>
      <c r="EZ10" s="8"/>
      <c r="FB10" s="8"/>
      <c r="FD10" s="8"/>
      <c r="FE10" s="8"/>
      <c r="FG10" s="8"/>
      <c r="FI10" s="8"/>
      <c r="FL10" s="8"/>
      <c r="FN10" s="8"/>
      <c r="FP10" s="8"/>
      <c r="FR10" s="8"/>
      <c r="FZ10" s="8"/>
      <c r="GB10" s="8"/>
      <c r="HT10" s="8"/>
    </row>
    <row r="11" spans="1:228" ht="14.5" customHeight="1" x14ac:dyDescent="0.3">
      <c r="C11" s="8" t="s">
        <v>154</v>
      </c>
      <c r="D11" s="124">
        <v>0.75366102787240297</v>
      </c>
      <c r="E11" s="64">
        <v>0.245963317500215</v>
      </c>
      <c r="F11" s="51">
        <v>2192</v>
      </c>
      <c r="G11" s="124">
        <v>0.48841927362680798</v>
      </c>
      <c r="H11" s="64">
        <v>0.51158072637319296</v>
      </c>
      <c r="I11" s="51">
        <v>3515</v>
      </c>
      <c r="J11" s="124">
        <v>0.47514311431513701</v>
      </c>
      <c r="K11" s="64">
        <v>0.52485688568486299</v>
      </c>
      <c r="L11" s="51">
        <v>3549</v>
      </c>
      <c r="M11" s="124">
        <v>0.51159175089432296</v>
      </c>
      <c r="N11" s="64">
        <v>0.48840824910567698</v>
      </c>
      <c r="O11" s="51">
        <v>3429</v>
      </c>
      <c r="P11" s="89"/>
      <c r="T11" s="8"/>
      <c r="AE11" s="8"/>
      <c r="AQ11" s="8"/>
      <c r="BE11" s="8"/>
      <c r="BG11" s="8"/>
      <c r="BI11" s="8"/>
      <c r="BK11" s="8"/>
      <c r="BM11" s="8"/>
      <c r="BO11" s="8"/>
      <c r="BX11" s="8"/>
      <c r="CG11" s="8"/>
      <c r="CR11" s="8"/>
      <c r="DA11" s="8"/>
      <c r="DC11" s="8"/>
      <c r="DE11" s="8"/>
      <c r="DF11" s="8"/>
      <c r="DG11" s="8"/>
      <c r="DH11" s="8"/>
      <c r="DI11" s="8"/>
      <c r="DO11" s="8"/>
      <c r="DP11" s="8"/>
      <c r="DQ11" s="8"/>
      <c r="DR11" s="8"/>
      <c r="DS11" s="8"/>
      <c r="EB11" s="8"/>
      <c r="ED11" s="8"/>
      <c r="EF11" s="8"/>
      <c r="EG11" s="8"/>
      <c r="EI11" s="8"/>
      <c r="EK11" s="8"/>
      <c r="EL11" s="8"/>
      <c r="EN11" s="8"/>
      <c r="EP11" s="8"/>
      <c r="EQ11" s="8"/>
      <c r="ES11" s="8"/>
      <c r="EU11" s="8"/>
      <c r="EW11" s="8"/>
      <c r="EX11" s="8"/>
      <c r="EZ11" s="8"/>
      <c r="FB11" s="8"/>
      <c r="FD11" s="8"/>
      <c r="FE11" s="8"/>
      <c r="FG11" s="8"/>
      <c r="FI11" s="8"/>
      <c r="FL11" s="8"/>
      <c r="FN11" s="8"/>
      <c r="FP11" s="8"/>
      <c r="FR11" s="8"/>
      <c r="FZ11" s="8"/>
      <c r="GB11" s="8"/>
      <c r="HT11" s="8"/>
    </row>
    <row r="12" spans="1:228" ht="14.5" customHeight="1" x14ac:dyDescent="0.3">
      <c r="C12" s="8" t="s">
        <v>233</v>
      </c>
      <c r="D12" s="124">
        <v>0.43462939056875399</v>
      </c>
      <c r="E12" s="64">
        <v>0.56406014533494298</v>
      </c>
      <c r="F12" s="51">
        <v>2523</v>
      </c>
      <c r="G12" s="124">
        <v>0.45790887047787898</v>
      </c>
      <c r="H12" s="64">
        <v>0.54209112952212102</v>
      </c>
      <c r="I12" s="51">
        <v>2355</v>
      </c>
      <c r="J12" s="124">
        <v>0.43903938390300801</v>
      </c>
      <c r="K12" s="64">
        <v>0.56054227193529205</v>
      </c>
      <c r="L12" s="51">
        <v>1686</v>
      </c>
      <c r="M12" s="124">
        <v>0.49363812784876698</v>
      </c>
      <c r="N12" s="64">
        <v>0.50547729334595304</v>
      </c>
      <c r="O12" s="51">
        <v>2184</v>
      </c>
      <c r="P12" s="89"/>
      <c r="T12" s="8"/>
      <c r="AE12" s="8"/>
      <c r="AQ12" s="8"/>
      <c r="BE12" s="8"/>
      <c r="BG12" s="8"/>
      <c r="BI12" s="8"/>
      <c r="BK12" s="8"/>
      <c r="BM12" s="8"/>
      <c r="BO12" s="8"/>
      <c r="BX12" s="8"/>
      <c r="CG12" s="8"/>
      <c r="CR12" s="8"/>
      <c r="DA12" s="8"/>
      <c r="DC12" s="8"/>
      <c r="DE12" s="8"/>
      <c r="DF12" s="8"/>
      <c r="DG12" s="8"/>
      <c r="DH12" s="8"/>
      <c r="DI12" s="8"/>
      <c r="DO12" s="8"/>
      <c r="DP12" s="8"/>
      <c r="DQ12" s="8"/>
      <c r="DR12" s="8"/>
      <c r="DS12" s="8"/>
      <c r="EB12" s="8"/>
      <c r="ED12" s="8"/>
      <c r="EF12" s="8"/>
      <c r="EG12" s="8"/>
      <c r="EI12" s="8"/>
      <c r="EK12" s="8"/>
      <c r="EL12" s="8"/>
      <c r="EN12" s="8"/>
      <c r="EP12" s="8"/>
      <c r="EQ12" s="8"/>
      <c r="ES12" s="8"/>
      <c r="EU12" s="8"/>
      <c r="EW12" s="8"/>
      <c r="EX12" s="8"/>
      <c r="EZ12" s="8"/>
      <c r="FB12" s="8"/>
      <c r="FD12" s="8"/>
      <c r="FE12" s="8"/>
      <c r="FG12" s="8"/>
      <c r="FI12" s="8"/>
      <c r="FL12" s="8"/>
      <c r="FN12" s="8"/>
      <c r="FP12" s="8"/>
      <c r="FR12" s="8"/>
      <c r="FZ12" s="8"/>
      <c r="GB12" s="8"/>
      <c r="HT12" s="8"/>
    </row>
    <row r="13" spans="1:228" ht="14.5" customHeight="1" x14ac:dyDescent="0.3">
      <c r="G13" s="60"/>
      <c r="H13" s="60"/>
      <c r="I13" s="60"/>
      <c r="J13" s="60"/>
      <c r="K13" s="60"/>
      <c r="L13" s="60"/>
      <c r="M13" s="60"/>
      <c r="N13" s="60"/>
      <c r="O13" s="60"/>
      <c r="P13" s="8"/>
      <c r="T13" s="8"/>
      <c r="AE13" s="8"/>
      <c r="AQ13" s="8"/>
      <c r="BE13" s="8"/>
      <c r="BG13" s="8"/>
      <c r="BI13" s="8"/>
      <c r="BK13" s="8"/>
      <c r="BM13" s="8"/>
      <c r="BO13" s="8"/>
      <c r="BX13" s="8"/>
      <c r="CG13" s="8"/>
      <c r="CR13" s="8"/>
      <c r="DA13" s="8"/>
      <c r="DC13" s="8"/>
      <c r="DE13" s="8"/>
      <c r="DF13" s="8"/>
      <c r="DG13" s="8"/>
      <c r="DH13" s="8"/>
      <c r="DI13" s="8"/>
      <c r="DO13" s="8"/>
      <c r="DP13" s="8"/>
      <c r="DQ13" s="8"/>
      <c r="DR13" s="8"/>
      <c r="DS13" s="8"/>
      <c r="EB13" s="8"/>
      <c r="ED13" s="8"/>
      <c r="EF13" s="8"/>
      <c r="EG13" s="8"/>
      <c r="EI13" s="8"/>
      <c r="EK13" s="8"/>
      <c r="EL13" s="8"/>
      <c r="EN13" s="8"/>
      <c r="EP13" s="8"/>
      <c r="EQ13" s="8"/>
      <c r="ES13" s="8"/>
      <c r="EU13" s="8"/>
      <c r="EW13" s="8"/>
      <c r="EX13" s="8"/>
      <c r="EZ13" s="8"/>
      <c r="FB13" s="8"/>
      <c r="FD13" s="8"/>
      <c r="FE13" s="8"/>
      <c r="FG13" s="8"/>
      <c r="FI13" s="8"/>
      <c r="FL13" s="8"/>
      <c r="FN13" s="8"/>
      <c r="FP13" s="8"/>
      <c r="FR13" s="8"/>
      <c r="FZ13" s="8"/>
      <c r="GB13" s="8"/>
      <c r="HT13" s="8"/>
    </row>
    <row r="14" spans="1:228" ht="14.5" customHeight="1" x14ac:dyDescent="0.3">
      <c r="C14" s="8" t="s">
        <v>658</v>
      </c>
      <c r="G14" s="60"/>
      <c r="H14" s="60"/>
      <c r="I14" s="60"/>
      <c r="J14" s="60"/>
      <c r="K14" s="60"/>
      <c r="L14" s="60"/>
      <c r="M14" s="60"/>
      <c r="N14" s="60"/>
      <c r="O14" s="60"/>
      <c r="P14" s="8"/>
      <c r="T14" s="8"/>
      <c r="AE14" s="8"/>
      <c r="AQ14" s="8"/>
      <c r="BE14" s="8"/>
      <c r="BG14" s="8"/>
      <c r="BI14" s="8"/>
      <c r="BK14" s="8"/>
      <c r="BM14" s="8"/>
      <c r="BO14" s="8"/>
      <c r="BX14" s="8"/>
      <c r="CG14" s="8"/>
      <c r="CR14" s="8"/>
      <c r="DA14" s="8"/>
      <c r="DC14" s="8"/>
      <c r="DE14" s="8"/>
      <c r="DF14" s="8"/>
      <c r="DG14" s="8"/>
      <c r="DH14" s="8"/>
      <c r="DI14" s="8"/>
      <c r="DO14" s="8"/>
      <c r="DP14" s="8"/>
      <c r="DQ14" s="8"/>
      <c r="DR14" s="8"/>
      <c r="DS14" s="8"/>
      <c r="EB14" s="8"/>
      <c r="ED14" s="8"/>
      <c r="EF14" s="8"/>
      <c r="EG14" s="8"/>
      <c r="EI14" s="8"/>
      <c r="EK14" s="8"/>
      <c r="EL14" s="8"/>
      <c r="EN14" s="8"/>
      <c r="EP14" s="8"/>
      <c r="EQ14" s="8"/>
      <c r="ES14" s="8"/>
      <c r="EU14" s="8"/>
      <c r="EW14" s="8"/>
      <c r="EX14" s="8"/>
      <c r="EZ14" s="8"/>
      <c r="FB14" s="8"/>
      <c r="FD14" s="8"/>
      <c r="FE14" s="8"/>
      <c r="FG14" s="8"/>
      <c r="FI14" s="8"/>
      <c r="FL14" s="8"/>
      <c r="FN14" s="8"/>
      <c r="FP14" s="8"/>
      <c r="FR14" s="8"/>
      <c r="FZ14" s="8"/>
      <c r="GB14" s="8"/>
      <c r="HT14" s="8"/>
    </row>
    <row r="15" spans="1:228" ht="14.5" customHeight="1" x14ac:dyDescent="0.3">
      <c r="C15" s="8" t="s">
        <v>659</v>
      </c>
      <c r="G15" s="60"/>
      <c r="H15" s="60"/>
      <c r="I15" s="60"/>
      <c r="J15" s="60"/>
      <c r="K15" s="60"/>
      <c r="L15" s="60"/>
      <c r="M15" s="60"/>
      <c r="N15" s="60"/>
      <c r="O15" s="60"/>
      <c r="P15" s="8"/>
      <c r="T15" s="8"/>
      <c r="AE15" s="8"/>
      <c r="AQ15" s="8"/>
      <c r="BE15" s="8"/>
      <c r="BG15" s="8"/>
      <c r="BI15" s="8"/>
      <c r="BK15" s="8"/>
      <c r="BM15" s="8"/>
      <c r="BO15" s="8"/>
      <c r="BX15" s="8"/>
      <c r="CG15" s="8"/>
      <c r="CR15" s="8"/>
      <c r="DA15" s="8"/>
      <c r="DC15" s="8"/>
      <c r="DE15" s="8"/>
      <c r="DF15" s="8"/>
      <c r="DG15" s="8"/>
      <c r="DH15" s="8"/>
      <c r="DI15" s="8"/>
      <c r="DO15" s="8"/>
      <c r="DP15" s="8"/>
      <c r="DQ15" s="8"/>
      <c r="DR15" s="8"/>
      <c r="DS15" s="8"/>
      <c r="EB15" s="8"/>
      <c r="ED15" s="8"/>
      <c r="EF15" s="8"/>
      <c r="EG15" s="8"/>
      <c r="EI15" s="8"/>
      <c r="EK15" s="8"/>
      <c r="EL15" s="8"/>
      <c r="EN15" s="8"/>
      <c r="EP15" s="8"/>
      <c r="EQ15" s="8"/>
      <c r="ES15" s="8"/>
      <c r="EU15" s="8"/>
      <c r="EW15" s="8"/>
      <c r="EX15" s="8"/>
      <c r="EZ15" s="8"/>
      <c r="FB15" s="8"/>
      <c r="FD15" s="8"/>
      <c r="FE15" s="8"/>
      <c r="FG15" s="8"/>
      <c r="FI15" s="8"/>
      <c r="FL15" s="8"/>
      <c r="FN15" s="8"/>
      <c r="FP15" s="8"/>
      <c r="FR15" s="8"/>
      <c r="FZ15" s="8"/>
      <c r="GB15" s="8"/>
      <c r="HT15" s="8"/>
    </row>
    <row r="17" spans="2:228" x14ac:dyDescent="0.3">
      <c r="C17" s="8" t="s">
        <v>158</v>
      </c>
    </row>
    <row r="18" spans="2:228" x14ac:dyDescent="0.3">
      <c r="C18" s="167" t="s">
        <v>159</v>
      </c>
    </row>
    <row r="19" spans="2:228" ht="14.5" customHeight="1" x14ac:dyDescent="0.3">
      <c r="C19" s="9" t="s">
        <v>660</v>
      </c>
      <c r="G19" s="8"/>
      <c r="H19" s="8"/>
      <c r="P19" s="8"/>
      <c r="T19" s="8"/>
      <c r="AE19" s="8"/>
      <c r="AQ19" s="8"/>
      <c r="BE19" s="8"/>
      <c r="BG19" s="8"/>
      <c r="BI19" s="8"/>
      <c r="BK19" s="8"/>
      <c r="BM19" s="8"/>
      <c r="BO19" s="8"/>
      <c r="BX19" s="8"/>
      <c r="CG19" s="8"/>
      <c r="CR19" s="8"/>
      <c r="DA19" s="8"/>
      <c r="DC19" s="8"/>
      <c r="DE19" s="8"/>
      <c r="DF19" s="8"/>
      <c r="DG19" s="8"/>
      <c r="DH19" s="8"/>
      <c r="DI19" s="8"/>
      <c r="DO19" s="8"/>
      <c r="DP19" s="8"/>
      <c r="DQ19" s="8"/>
      <c r="DR19" s="8"/>
      <c r="DS19" s="8"/>
      <c r="EB19" s="8"/>
      <c r="ED19" s="8"/>
      <c r="EF19" s="8"/>
      <c r="EG19" s="8"/>
      <c r="EI19" s="8"/>
      <c r="EK19" s="8"/>
      <c r="EL19" s="8"/>
      <c r="EN19" s="8"/>
      <c r="EP19" s="8"/>
      <c r="EQ19" s="8"/>
      <c r="ES19" s="8"/>
      <c r="EU19" s="8"/>
      <c r="EW19" s="8"/>
      <c r="EX19" s="8"/>
      <c r="EZ19" s="8"/>
      <c r="FB19" s="8"/>
      <c r="FD19" s="8"/>
      <c r="FE19" s="8"/>
      <c r="FG19" s="8"/>
      <c r="FI19" s="8"/>
      <c r="FL19" s="8"/>
      <c r="FN19" s="8"/>
      <c r="FP19" s="8"/>
      <c r="FR19" s="8"/>
      <c r="FZ19" s="8"/>
      <c r="GB19" s="8"/>
      <c r="HT19" s="8"/>
    </row>
    <row r="20" spans="2:228" ht="14.5" customHeight="1" x14ac:dyDescent="0.3">
      <c r="C20" s="9" t="s">
        <v>661</v>
      </c>
      <c r="G20" s="8"/>
      <c r="H20" s="8"/>
      <c r="P20" s="8"/>
      <c r="T20" s="8"/>
      <c r="AE20" s="8"/>
      <c r="AQ20" s="8"/>
      <c r="BE20" s="8"/>
      <c r="BG20" s="8"/>
      <c r="BI20" s="8"/>
      <c r="BK20" s="8"/>
      <c r="BM20" s="8"/>
      <c r="BO20" s="8"/>
      <c r="BX20" s="8"/>
      <c r="CG20" s="8"/>
      <c r="CR20" s="8"/>
      <c r="DA20" s="8"/>
      <c r="DC20" s="8"/>
      <c r="DE20" s="8"/>
      <c r="DF20" s="8"/>
      <c r="DG20" s="8"/>
      <c r="DH20" s="8"/>
      <c r="DI20" s="8"/>
      <c r="DO20" s="8"/>
      <c r="DP20" s="8"/>
      <c r="DQ20" s="8"/>
      <c r="DR20" s="8"/>
      <c r="DS20" s="8"/>
      <c r="EB20" s="8"/>
      <c r="ED20" s="8"/>
      <c r="EF20" s="8"/>
      <c r="EG20" s="8"/>
      <c r="EI20" s="8"/>
      <c r="EK20" s="8"/>
      <c r="EL20" s="8"/>
      <c r="EN20" s="8"/>
      <c r="EP20" s="8"/>
      <c r="EQ20" s="8"/>
      <c r="ES20" s="8"/>
      <c r="EU20" s="8"/>
      <c r="EW20" s="8"/>
      <c r="EX20" s="8"/>
      <c r="EZ20" s="8"/>
      <c r="FB20" s="8"/>
      <c r="FD20" s="8"/>
      <c r="FE20" s="8"/>
      <c r="FG20" s="8"/>
      <c r="FI20" s="8"/>
      <c r="FL20" s="8"/>
      <c r="FN20" s="8"/>
      <c r="FP20" s="8"/>
      <c r="FR20" s="8"/>
      <c r="FZ20" s="8"/>
      <c r="GB20" s="8"/>
      <c r="HT20" s="8"/>
    </row>
    <row r="21" spans="2:228" ht="14.5" customHeight="1" x14ac:dyDescent="0.3">
      <c r="G21" s="8"/>
      <c r="H21" s="8"/>
      <c r="P21" s="8"/>
      <c r="T21" s="8"/>
      <c r="AE21" s="8"/>
      <c r="AQ21" s="8"/>
      <c r="BE21" s="8"/>
      <c r="BG21" s="8"/>
      <c r="BI21" s="8"/>
      <c r="BK21" s="8"/>
      <c r="BM21" s="8"/>
      <c r="BO21" s="8"/>
      <c r="BX21" s="8"/>
      <c r="CG21" s="8"/>
      <c r="CR21" s="8"/>
      <c r="DA21" s="8"/>
      <c r="DC21" s="8"/>
      <c r="DE21" s="8"/>
      <c r="DF21" s="8"/>
      <c r="DG21" s="8"/>
      <c r="DH21" s="8"/>
      <c r="DI21" s="8"/>
      <c r="DO21" s="8"/>
      <c r="DP21" s="8"/>
      <c r="DQ21" s="8"/>
      <c r="DR21" s="8"/>
      <c r="DS21" s="8"/>
      <c r="EB21" s="8"/>
      <c r="ED21" s="8"/>
      <c r="EF21" s="8"/>
      <c r="EG21" s="8"/>
      <c r="EI21" s="8"/>
      <c r="EK21" s="8"/>
      <c r="EL21" s="8"/>
      <c r="EN21" s="8"/>
      <c r="EP21" s="8"/>
      <c r="EQ21" s="8"/>
      <c r="ES21" s="8"/>
      <c r="EU21" s="8"/>
      <c r="EW21" s="8"/>
      <c r="EX21" s="8"/>
      <c r="EZ21" s="8"/>
      <c r="FB21" s="8"/>
      <c r="FD21" s="8"/>
      <c r="FE21" s="8"/>
      <c r="FG21" s="8"/>
      <c r="FI21" s="8"/>
      <c r="FL21" s="8"/>
      <c r="FN21" s="8"/>
      <c r="FP21" s="8"/>
      <c r="FR21" s="8"/>
      <c r="FZ21" s="8"/>
      <c r="GB21" s="8"/>
      <c r="HT21" s="8"/>
    </row>
    <row r="22" spans="2:228" ht="14.5" customHeight="1" x14ac:dyDescent="0.35">
      <c r="B22"/>
      <c r="G22" s="8"/>
      <c r="H22" s="8"/>
      <c r="P22" s="8"/>
      <c r="T22" s="8"/>
      <c r="AE22" s="8"/>
      <c r="AQ22" s="8"/>
      <c r="BE22" s="8"/>
      <c r="BG22" s="8"/>
      <c r="BI22" s="8"/>
      <c r="BK22" s="8"/>
      <c r="BM22" s="8"/>
      <c r="BO22" s="8"/>
      <c r="BX22" s="8"/>
      <c r="CG22" s="8"/>
      <c r="CR22" s="8"/>
      <c r="DA22" s="8"/>
      <c r="DC22" s="8"/>
      <c r="DE22" s="8"/>
      <c r="DF22" s="8"/>
      <c r="DG22" s="8"/>
      <c r="DH22" s="8"/>
      <c r="DI22" s="8"/>
      <c r="DO22" s="8"/>
      <c r="DP22" s="8"/>
      <c r="DQ22" s="8"/>
      <c r="DR22" s="8"/>
      <c r="DS22" s="8"/>
      <c r="EB22" s="8"/>
      <c r="ED22" s="8"/>
      <c r="EF22" s="8"/>
      <c r="EG22" s="8"/>
      <c r="EI22" s="8"/>
      <c r="EK22" s="8"/>
      <c r="EL22" s="8"/>
      <c r="EN22" s="8"/>
      <c r="EP22" s="8"/>
      <c r="EQ22" s="8"/>
      <c r="ES22" s="8"/>
      <c r="EU22" s="8"/>
      <c r="EW22" s="8"/>
      <c r="EX22" s="8"/>
      <c r="EZ22" s="8"/>
      <c r="FB22" s="8"/>
      <c r="FD22" s="8"/>
      <c r="FE22" s="8"/>
      <c r="FG22" s="8"/>
      <c r="FI22" s="8"/>
      <c r="FL22" s="8"/>
      <c r="FN22" s="8"/>
      <c r="FP22" s="8"/>
      <c r="FR22" s="8"/>
      <c r="FZ22" s="8"/>
      <c r="GB22" s="8"/>
      <c r="HT22" s="8"/>
    </row>
    <row r="23" spans="2:228" ht="14.5" customHeight="1" x14ac:dyDescent="0.3">
      <c r="G23" s="8"/>
      <c r="H23" s="8"/>
      <c r="P23" s="8"/>
      <c r="T23" s="8"/>
      <c r="AE23" s="8"/>
      <c r="AQ23" s="8"/>
      <c r="BE23" s="8"/>
      <c r="BG23" s="8"/>
      <c r="BI23" s="8"/>
      <c r="BK23" s="8"/>
      <c r="BM23" s="8"/>
      <c r="BO23" s="8"/>
      <c r="BX23" s="8"/>
      <c r="CG23" s="8"/>
      <c r="CR23" s="8"/>
      <c r="DA23" s="8"/>
      <c r="DC23" s="8"/>
      <c r="DE23" s="8"/>
      <c r="DF23" s="8"/>
      <c r="DG23" s="8"/>
      <c r="DH23" s="8"/>
      <c r="DI23" s="8"/>
      <c r="DO23" s="8"/>
      <c r="DP23" s="8"/>
      <c r="DQ23" s="8"/>
      <c r="DR23" s="8"/>
      <c r="DS23" s="8"/>
      <c r="EB23" s="8"/>
      <c r="ED23" s="8"/>
      <c r="EF23" s="8"/>
      <c r="EG23" s="8"/>
      <c r="EI23" s="8"/>
      <c r="EK23" s="8"/>
      <c r="EL23" s="8"/>
      <c r="EN23" s="8"/>
      <c r="EP23" s="8"/>
      <c r="EQ23" s="8"/>
      <c r="ES23" s="8"/>
      <c r="EU23" s="8"/>
      <c r="EW23" s="8"/>
      <c r="EX23" s="8"/>
      <c r="EZ23" s="8"/>
      <c r="FB23" s="8"/>
      <c r="FD23" s="8"/>
      <c r="FE23" s="8"/>
      <c r="FG23" s="8"/>
      <c r="FI23" s="8"/>
      <c r="FL23" s="8"/>
      <c r="FN23" s="8"/>
      <c r="FP23" s="8"/>
      <c r="FR23" s="8"/>
      <c r="FZ23" s="8"/>
      <c r="GB23" s="8"/>
      <c r="HT23" s="8"/>
    </row>
    <row r="24" spans="2:228" ht="14.5" customHeight="1" x14ac:dyDescent="0.3">
      <c r="G24" s="8"/>
      <c r="H24" s="8"/>
      <c r="P24" s="8"/>
      <c r="T24" s="8"/>
      <c r="AE24" s="8"/>
      <c r="AQ24" s="8"/>
      <c r="BE24" s="8"/>
      <c r="BG24" s="8"/>
      <c r="BI24" s="8"/>
      <c r="BK24" s="8"/>
      <c r="BM24" s="8"/>
      <c r="BO24" s="8"/>
      <c r="BX24" s="8"/>
      <c r="CG24" s="8"/>
      <c r="CR24" s="8"/>
      <c r="DA24" s="8"/>
      <c r="DC24" s="8"/>
      <c r="DE24" s="8"/>
      <c r="DF24" s="8"/>
      <c r="DG24" s="8"/>
      <c r="DH24" s="8"/>
      <c r="DI24" s="8"/>
      <c r="DO24" s="8"/>
      <c r="DP24" s="8"/>
      <c r="DQ24" s="8"/>
      <c r="DR24" s="8"/>
      <c r="DS24" s="8"/>
      <c r="EB24" s="8"/>
      <c r="ED24" s="8"/>
      <c r="EF24" s="8"/>
      <c r="EG24" s="8"/>
      <c r="EI24" s="8"/>
      <c r="EK24" s="8"/>
      <c r="EL24" s="8"/>
      <c r="EN24" s="8"/>
      <c r="EP24" s="8"/>
      <c r="EQ24" s="8"/>
      <c r="ES24" s="8"/>
      <c r="EU24" s="8"/>
      <c r="EW24" s="8"/>
      <c r="EX24" s="8"/>
      <c r="EZ24" s="8"/>
      <c r="FB24" s="8"/>
      <c r="FD24" s="8"/>
      <c r="FE24" s="8"/>
      <c r="FG24" s="8"/>
      <c r="FI24" s="8"/>
      <c r="FL24" s="8"/>
      <c r="FN24" s="8"/>
      <c r="FP24" s="8"/>
      <c r="FR24" s="8"/>
      <c r="FZ24" s="8"/>
      <c r="GB24" s="8"/>
      <c r="HT24" s="8"/>
    </row>
    <row r="25" spans="2:228" ht="14.5" customHeight="1" x14ac:dyDescent="0.3">
      <c r="G25" s="8"/>
      <c r="H25" s="8"/>
      <c r="P25" s="8"/>
      <c r="T25" s="8"/>
      <c r="AE25" s="8"/>
      <c r="AQ25" s="8"/>
      <c r="BE25" s="8"/>
      <c r="BG25" s="8"/>
      <c r="BI25" s="8"/>
      <c r="BK25" s="8"/>
      <c r="BM25" s="8"/>
      <c r="BO25" s="8"/>
      <c r="BX25" s="8"/>
      <c r="CG25" s="8"/>
      <c r="CR25" s="8"/>
      <c r="DA25" s="8"/>
      <c r="DC25" s="8"/>
      <c r="DE25" s="8"/>
      <c r="DF25" s="8"/>
      <c r="DG25" s="8"/>
      <c r="DH25" s="8"/>
      <c r="DI25" s="8"/>
      <c r="DO25" s="8"/>
      <c r="DP25" s="8"/>
      <c r="DQ25" s="8"/>
      <c r="DR25" s="8"/>
      <c r="DS25" s="8"/>
      <c r="EB25" s="8"/>
      <c r="ED25" s="8"/>
      <c r="EF25" s="8"/>
      <c r="EG25" s="8"/>
      <c r="EI25" s="8"/>
      <c r="EK25" s="8"/>
      <c r="EL25" s="8"/>
      <c r="EN25" s="8"/>
      <c r="EP25" s="8"/>
      <c r="EQ25" s="8"/>
      <c r="ES25" s="8"/>
      <c r="EU25" s="8"/>
      <c r="EW25" s="8"/>
      <c r="EX25" s="8"/>
      <c r="EZ25" s="8"/>
      <c r="FB25" s="8"/>
      <c r="FD25" s="8"/>
      <c r="FE25" s="8"/>
      <c r="FG25" s="8"/>
      <c r="FI25" s="8"/>
      <c r="FL25" s="8"/>
      <c r="FN25" s="8"/>
      <c r="FP25" s="8"/>
      <c r="FR25" s="8"/>
      <c r="FZ25" s="8"/>
      <c r="GB25" s="8"/>
      <c r="HT25" s="8"/>
    </row>
    <row r="26" spans="2:228" ht="14.5" customHeight="1" x14ac:dyDescent="0.3">
      <c r="G26" s="8"/>
      <c r="H26" s="8"/>
      <c r="P26" s="8"/>
      <c r="T26" s="8"/>
      <c r="AE26" s="8"/>
      <c r="AQ26" s="8"/>
      <c r="BE26" s="8"/>
      <c r="BG26" s="8"/>
      <c r="BI26" s="8"/>
      <c r="BK26" s="8"/>
      <c r="BM26" s="8"/>
      <c r="BO26" s="8"/>
      <c r="BX26" s="8"/>
      <c r="CG26" s="8"/>
      <c r="CR26" s="8"/>
      <c r="DA26" s="8"/>
      <c r="DC26" s="8"/>
      <c r="DE26" s="8"/>
      <c r="DF26" s="8"/>
      <c r="DG26" s="8"/>
      <c r="DH26" s="8"/>
      <c r="DI26" s="8"/>
      <c r="DO26" s="8"/>
      <c r="DP26" s="8"/>
      <c r="DQ26" s="8"/>
      <c r="DR26" s="8"/>
      <c r="DS26" s="8"/>
      <c r="EB26" s="8"/>
      <c r="ED26" s="8"/>
      <c r="EF26" s="8"/>
      <c r="EG26" s="8"/>
      <c r="EI26" s="8"/>
      <c r="EK26" s="8"/>
      <c r="EL26" s="8"/>
      <c r="EN26" s="8"/>
      <c r="EP26" s="8"/>
      <c r="EQ26" s="8"/>
      <c r="ES26" s="8"/>
      <c r="EU26" s="8"/>
      <c r="EW26" s="8"/>
      <c r="EX26" s="8"/>
      <c r="EZ26" s="8"/>
      <c r="FB26" s="8"/>
      <c r="FD26" s="8"/>
      <c r="FE26" s="8"/>
      <c r="FG26" s="8"/>
      <c r="FI26" s="8"/>
      <c r="FL26" s="8"/>
      <c r="FN26" s="8"/>
      <c r="FP26" s="8"/>
      <c r="FR26" s="8"/>
      <c r="FZ26" s="8"/>
      <c r="GB26" s="8"/>
      <c r="HT26" s="8"/>
    </row>
    <row r="27" spans="2:228" ht="14.5" customHeight="1" x14ac:dyDescent="0.3">
      <c r="G27" s="8"/>
      <c r="H27" s="8"/>
      <c r="P27" s="8"/>
      <c r="T27" s="8"/>
      <c r="AE27" s="8"/>
      <c r="AQ27" s="8"/>
      <c r="BE27" s="8"/>
      <c r="BG27" s="8"/>
      <c r="BI27" s="8"/>
      <c r="BK27" s="8"/>
      <c r="BM27" s="8"/>
      <c r="BO27" s="8"/>
      <c r="BX27" s="8"/>
      <c r="CG27" s="8"/>
      <c r="CR27" s="8"/>
      <c r="DA27" s="8"/>
      <c r="DC27" s="8"/>
      <c r="DE27" s="8"/>
      <c r="DF27" s="8"/>
      <c r="DG27" s="8"/>
      <c r="DH27" s="8"/>
      <c r="DI27" s="8"/>
      <c r="DO27" s="8"/>
      <c r="DP27" s="8"/>
      <c r="DQ27" s="8"/>
      <c r="DR27" s="8"/>
      <c r="DS27" s="8"/>
      <c r="EB27" s="8"/>
      <c r="ED27" s="8"/>
      <c r="EF27" s="8"/>
      <c r="EG27" s="8"/>
      <c r="EI27" s="8"/>
      <c r="EK27" s="8"/>
      <c r="EL27" s="8"/>
      <c r="EN27" s="8"/>
      <c r="EP27" s="8"/>
      <c r="EQ27" s="8"/>
      <c r="ES27" s="8"/>
      <c r="EU27" s="8"/>
      <c r="EW27" s="8"/>
      <c r="EX27" s="8"/>
      <c r="EZ27" s="8"/>
      <c r="FB27" s="8"/>
      <c r="FD27" s="8"/>
      <c r="FE27" s="8"/>
      <c r="FG27" s="8"/>
      <c r="FI27" s="8"/>
      <c r="FL27" s="8"/>
      <c r="FN27" s="8"/>
      <c r="FP27" s="8"/>
      <c r="FR27" s="8"/>
      <c r="FZ27" s="8"/>
      <c r="GB27" s="8"/>
      <c r="HT27" s="8"/>
    </row>
    <row r="28" spans="2:228" ht="14.5" customHeight="1" x14ac:dyDescent="0.3">
      <c r="G28" s="8"/>
      <c r="H28" s="8"/>
      <c r="P28" s="8"/>
      <c r="T28" s="8"/>
      <c r="AE28" s="8"/>
      <c r="AQ28" s="8"/>
      <c r="BE28" s="8"/>
      <c r="BG28" s="8"/>
      <c r="BI28" s="8"/>
      <c r="BK28" s="8"/>
      <c r="BM28" s="8"/>
      <c r="BO28" s="8"/>
      <c r="BX28" s="8"/>
      <c r="CG28" s="8"/>
      <c r="CR28" s="8"/>
      <c r="DA28" s="8"/>
      <c r="DC28" s="8"/>
      <c r="DE28" s="8"/>
      <c r="DF28" s="8"/>
      <c r="DG28" s="8"/>
      <c r="DH28" s="8"/>
      <c r="DI28" s="8"/>
      <c r="DO28" s="8"/>
      <c r="DP28" s="8"/>
      <c r="DQ28" s="8"/>
      <c r="DR28" s="8"/>
      <c r="DS28" s="8"/>
      <c r="EB28" s="8"/>
      <c r="ED28" s="8"/>
      <c r="EF28" s="8"/>
      <c r="EG28" s="8"/>
      <c r="EI28" s="8"/>
      <c r="EK28" s="8"/>
      <c r="EL28" s="8"/>
      <c r="EN28" s="8"/>
      <c r="EP28" s="8"/>
      <c r="EQ28" s="8"/>
      <c r="ES28" s="8"/>
      <c r="EU28" s="8"/>
      <c r="EW28" s="8"/>
      <c r="EX28" s="8"/>
      <c r="EZ28" s="8"/>
      <c r="FB28" s="8"/>
      <c r="FD28" s="8"/>
      <c r="FE28" s="8"/>
      <c r="FG28" s="8"/>
      <c r="FI28" s="8"/>
      <c r="FL28" s="8"/>
      <c r="FN28" s="8"/>
      <c r="FP28" s="8"/>
      <c r="FR28" s="8"/>
      <c r="FZ28" s="8"/>
      <c r="GB28" s="8"/>
      <c r="HT28" s="8"/>
    </row>
    <row r="29" spans="2:228" ht="14.5" customHeight="1" x14ac:dyDescent="0.3">
      <c r="G29" s="8"/>
      <c r="H29" s="8"/>
      <c r="P29" s="8"/>
      <c r="T29" s="8"/>
      <c r="AE29" s="8"/>
      <c r="AQ29" s="8"/>
      <c r="BE29" s="8"/>
      <c r="BG29" s="8"/>
      <c r="BI29" s="8"/>
      <c r="BK29" s="8"/>
      <c r="BM29" s="8"/>
      <c r="BO29" s="8"/>
      <c r="BX29" s="8"/>
      <c r="CG29" s="8"/>
      <c r="CR29" s="8"/>
      <c r="DA29" s="8"/>
      <c r="DC29" s="8"/>
      <c r="DE29" s="8"/>
      <c r="DF29" s="8"/>
      <c r="DG29" s="8"/>
      <c r="DH29" s="8"/>
      <c r="DI29" s="8"/>
      <c r="DO29" s="8"/>
      <c r="DP29" s="8"/>
      <c r="DQ29" s="8"/>
      <c r="DR29" s="8"/>
      <c r="DS29" s="8"/>
      <c r="EB29" s="8"/>
      <c r="ED29" s="8"/>
      <c r="EF29" s="8"/>
      <c r="EG29" s="8"/>
      <c r="EI29" s="8"/>
      <c r="EK29" s="8"/>
      <c r="EL29" s="8"/>
      <c r="EN29" s="8"/>
      <c r="EP29" s="8"/>
      <c r="EQ29" s="8"/>
      <c r="ES29" s="8"/>
      <c r="EU29" s="8"/>
      <c r="EW29" s="8"/>
      <c r="EX29" s="8"/>
      <c r="EZ29" s="8"/>
      <c r="FB29" s="8"/>
      <c r="FD29" s="8"/>
      <c r="FE29" s="8"/>
      <c r="FG29" s="8"/>
      <c r="FI29" s="8"/>
      <c r="FL29" s="8"/>
      <c r="FN29" s="8"/>
      <c r="FP29" s="8"/>
      <c r="FR29" s="8"/>
      <c r="FZ29" s="8"/>
      <c r="GB29" s="8"/>
      <c r="HT29" s="8"/>
    </row>
    <row r="30" spans="2:228" ht="14.5" customHeight="1" x14ac:dyDescent="0.3">
      <c r="G30" s="8"/>
      <c r="H30" s="8"/>
      <c r="P30" s="8"/>
      <c r="T30" s="8"/>
      <c r="AE30" s="8"/>
      <c r="AQ30" s="8"/>
      <c r="BE30" s="8"/>
      <c r="BG30" s="8"/>
      <c r="BI30" s="8"/>
      <c r="BK30" s="8"/>
      <c r="BM30" s="8"/>
      <c r="BO30" s="8"/>
      <c r="BX30" s="8"/>
      <c r="CG30" s="8"/>
      <c r="CR30" s="8"/>
      <c r="DA30" s="8"/>
      <c r="DC30" s="8"/>
      <c r="DE30" s="8"/>
      <c r="DF30" s="8"/>
      <c r="DG30" s="8"/>
      <c r="DH30" s="8"/>
      <c r="DI30" s="8"/>
      <c r="DO30" s="8"/>
      <c r="DP30" s="8"/>
      <c r="DQ30" s="8"/>
      <c r="DR30" s="8"/>
      <c r="DS30" s="8"/>
      <c r="EB30" s="8"/>
      <c r="ED30" s="8"/>
      <c r="EF30" s="8"/>
      <c r="EG30" s="8"/>
      <c r="EI30" s="8"/>
      <c r="EK30" s="8"/>
      <c r="EL30" s="8"/>
      <c r="EN30" s="8"/>
      <c r="EP30" s="8"/>
      <c r="EQ30" s="8"/>
      <c r="ES30" s="8"/>
      <c r="EU30" s="8"/>
      <c r="EW30" s="8"/>
      <c r="EX30" s="8"/>
      <c r="EZ30" s="8"/>
      <c r="FB30" s="8"/>
      <c r="FD30" s="8"/>
      <c r="FE30" s="8"/>
      <c r="FG30" s="8"/>
      <c r="FI30" s="8"/>
      <c r="FL30" s="8"/>
      <c r="FN30" s="8"/>
      <c r="FP30" s="8"/>
      <c r="FR30" s="8"/>
      <c r="FZ30" s="8"/>
      <c r="GB30" s="8"/>
      <c r="HT30" s="8"/>
    </row>
    <row r="31" spans="2:228" ht="14.5" customHeight="1" x14ac:dyDescent="0.3">
      <c r="G31" s="8"/>
      <c r="H31" s="8"/>
      <c r="P31" s="8"/>
      <c r="T31" s="8"/>
      <c r="AE31" s="8"/>
      <c r="AQ31" s="8"/>
      <c r="BE31" s="8"/>
      <c r="BG31" s="8"/>
      <c r="BI31" s="8"/>
      <c r="BK31" s="8"/>
      <c r="BM31" s="8"/>
      <c r="BO31" s="8"/>
      <c r="BX31" s="8"/>
      <c r="CG31" s="8"/>
      <c r="CR31" s="8"/>
      <c r="DA31" s="8"/>
      <c r="DC31" s="8"/>
      <c r="DE31" s="8"/>
      <c r="DF31" s="8"/>
      <c r="DG31" s="8"/>
      <c r="DH31" s="8"/>
      <c r="DI31" s="8"/>
      <c r="DO31" s="8"/>
      <c r="DP31" s="8"/>
      <c r="DQ31" s="8"/>
      <c r="DR31" s="8"/>
      <c r="DS31" s="8"/>
      <c r="EB31" s="8"/>
      <c r="ED31" s="8"/>
      <c r="EF31" s="8"/>
      <c r="EG31" s="8"/>
      <c r="EI31" s="8"/>
      <c r="EK31" s="8"/>
      <c r="EL31" s="8"/>
      <c r="EN31" s="8"/>
      <c r="EP31" s="8"/>
      <c r="EQ31" s="8"/>
      <c r="ES31" s="8"/>
      <c r="EU31" s="8"/>
      <c r="EW31" s="8"/>
      <c r="EX31" s="8"/>
      <c r="EZ31" s="8"/>
      <c r="FB31" s="8"/>
      <c r="FD31" s="8"/>
      <c r="FE31" s="8"/>
      <c r="FG31" s="8"/>
      <c r="FI31" s="8"/>
      <c r="FL31" s="8"/>
      <c r="FN31" s="8"/>
      <c r="FP31" s="8"/>
      <c r="FR31" s="8"/>
      <c r="FZ31" s="8"/>
      <c r="GB31" s="8"/>
      <c r="HT31" s="8"/>
    </row>
    <row r="32" spans="2:228" ht="14.5" customHeight="1" x14ac:dyDescent="0.3">
      <c r="G32" s="8"/>
      <c r="H32" s="8"/>
      <c r="P32" s="8"/>
      <c r="T32" s="8"/>
      <c r="AE32" s="8"/>
      <c r="AQ32" s="8"/>
      <c r="BE32" s="8"/>
      <c r="BG32" s="8"/>
      <c r="BI32" s="8"/>
      <c r="BK32" s="8"/>
      <c r="BM32" s="8"/>
      <c r="BO32" s="8"/>
      <c r="BX32" s="8"/>
      <c r="CG32" s="8"/>
      <c r="CR32" s="8"/>
      <c r="DA32" s="8"/>
      <c r="DC32" s="8"/>
      <c r="DE32" s="8"/>
      <c r="DF32" s="8"/>
      <c r="DG32" s="8"/>
      <c r="DH32" s="8"/>
      <c r="DI32" s="8"/>
      <c r="DO32" s="8"/>
      <c r="DP32" s="8"/>
      <c r="DQ32" s="8"/>
      <c r="DR32" s="8"/>
      <c r="DS32" s="8"/>
      <c r="EB32" s="8"/>
      <c r="ED32" s="8"/>
      <c r="EF32" s="8"/>
      <c r="EG32" s="8"/>
      <c r="EI32" s="8"/>
      <c r="EK32" s="8"/>
      <c r="EL32" s="8"/>
      <c r="EN32" s="8"/>
      <c r="EP32" s="8"/>
      <c r="EQ32" s="8"/>
      <c r="ES32" s="8"/>
      <c r="EU32" s="8"/>
      <c r="EW32" s="8"/>
      <c r="EX32" s="8"/>
      <c r="EZ32" s="8"/>
      <c r="FB32" s="8"/>
      <c r="FD32" s="8"/>
      <c r="FE32" s="8"/>
      <c r="FG32" s="8"/>
      <c r="FI32" s="8"/>
      <c r="FL32" s="8"/>
      <c r="FN32" s="8"/>
      <c r="FP32" s="8"/>
      <c r="FR32" s="8"/>
      <c r="FZ32" s="8"/>
      <c r="GB32" s="8"/>
      <c r="HT32" s="8"/>
    </row>
    <row r="33" spans="7:228" ht="14.5" customHeight="1" x14ac:dyDescent="0.3">
      <c r="G33" s="8"/>
      <c r="H33" s="8"/>
      <c r="P33" s="8"/>
      <c r="T33" s="8"/>
      <c r="AE33" s="8"/>
      <c r="AQ33" s="8"/>
      <c r="BE33" s="8"/>
      <c r="BG33" s="8"/>
      <c r="BI33" s="8"/>
      <c r="BK33" s="8"/>
      <c r="BM33" s="8"/>
      <c r="BO33" s="8"/>
      <c r="BX33" s="8"/>
      <c r="CG33" s="8"/>
      <c r="CR33" s="8"/>
      <c r="DA33" s="8"/>
      <c r="DC33" s="8"/>
      <c r="DE33" s="8"/>
      <c r="DF33" s="8"/>
      <c r="DG33" s="8"/>
      <c r="DH33" s="8"/>
      <c r="DI33" s="8"/>
      <c r="DO33" s="8"/>
      <c r="DP33" s="8"/>
      <c r="DQ33" s="8"/>
      <c r="DR33" s="8"/>
      <c r="DS33" s="8"/>
      <c r="EB33" s="8"/>
      <c r="ED33" s="8"/>
      <c r="EF33" s="8"/>
      <c r="EG33" s="8"/>
      <c r="EI33" s="8"/>
      <c r="EK33" s="8"/>
      <c r="EL33" s="8"/>
      <c r="EN33" s="8"/>
      <c r="EP33" s="8"/>
      <c r="EQ33" s="8"/>
      <c r="ES33" s="8"/>
      <c r="EU33" s="8"/>
      <c r="EW33" s="8"/>
      <c r="EX33" s="8"/>
      <c r="EZ33" s="8"/>
      <c r="FB33" s="8"/>
      <c r="FD33" s="8"/>
      <c r="FE33" s="8"/>
      <c r="FG33" s="8"/>
      <c r="FI33" s="8"/>
      <c r="FL33" s="8"/>
      <c r="FN33" s="8"/>
      <c r="FP33" s="8"/>
      <c r="FR33" s="8"/>
      <c r="FZ33" s="8"/>
      <c r="GB33" s="8"/>
      <c r="HT33" s="8"/>
    </row>
    <row r="34" spans="7:228" ht="14.5" customHeight="1" x14ac:dyDescent="0.3">
      <c r="G34" s="8"/>
      <c r="H34" s="8"/>
      <c r="P34" s="8"/>
      <c r="T34" s="8"/>
      <c r="AE34" s="8"/>
      <c r="AQ34" s="8"/>
      <c r="BE34" s="8"/>
      <c r="BG34" s="8"/>
      <c r="BI34" s="8"/>
      <c r="BK34" s="8"/>
      <c r="BM34" s="8"/>
      <c r="BO34" s="8"/>
      <c r="BX34" s="8"/>
      <c r="CG34" s="8"/>
      <c r="CR34" s="8"/>
      <c r="DA34" s="8"/>
      <c r="DC34" s="8"/>
      <c r="DE34" s="8"/>
      <c r="DF34" s="8"/>
      <c r="DG34" s="8"/>
      <c r="DH34" s="8"/>
      <c r="DI34" s="8"/>
      <c r="DO34" s="8"/>
      <c r="DP34" s="8"/>
      <c r="DQ34" s="8"/>
      <c r="DR34" s="8"/>
      <c r="DS34" s="8"/>
      <c r="EB34" s="8"/>
      <c r="ED34" s="8"/>
      <c r="EF34" s="8"/>
      <c r="EG34" s="8"/>
      <c r="EI34" s="8"/>
      <c r="EK34" s="8"/>
      <c r="EL34" s="8"/>
      <c r="EN34" s="8"/>
      <c r="EP34" s="8"/>
      <c r="EQ34" s="8"/>
      <c r="ES34" s="8"/>
      <c r="EU34" s="8"/>
      <c r="EW34" s="8"/>
      <c r="EX34" s="8"/>
      <c r="EZ34" s="8"/>
      <c r="FB34" s="8"/>
      <c r="FD34" s="8"/>
      <c r="FE34" s="8"/>
      <c r="FG34" s="8"/>
      <c r="FI34" s="8"/>
      <c r="FL34" s="8"/>
      <c r="FN34" s="8"/>
      <c r="FP34" s="8"/>
      <c r="FR34" s="8"/>
      <c r="FZ34" s="8"/>
      <c r="GB34" s="8"/>
      <c r="HT34" s="8"/>
    </row>
    <row r="35" spans="7:228" ht="14.5" customHeight="1" x14ac:dyDescent="0.3">
      <c r="G35" s="8"/>
      <c r="H35" s="8"/>
      <c r="P35" s="8"/>
      <c r="T35" s="8"/>
      <c r="AE35" s="8"/>
      <c r="AQ35" s="8"/>
      <c r="BE35" s="8"/>
      <c r="BG35" s="8"/>
      <c r="BI35" s="8"/>
      <c r="BK35" s="8"/>
      <c r="BM35" s="8"/>
      <c r="BO35" s="8"/>
      <c r="BX35" s="8"/>
      <c r="CG35" s="8"/>
      <c r="CR35" s="8"/>
      <c r="DA35" s="8"/>
      <c r="DC35" s="8"/>
      <c r="DE35" s="8"/>
      <c r="DF35" s="8"/>
      <c r="DG35" s="8"/>
      <c r="DH35" s="8"/>
      <c r="DI35" s="8"/>
      <c r="DO35" s="8"/>
      <c r="DP35" s="8"/>
      <c r="DQ35" s="8"/>
      <c r="DR35" s="8"/>
      <c r="DS35" s="8"/>
      <c r="EB35" s="8"/>
      <c r="ED35" s="8"/>
      <c r="EF35" s="8"/>
      <c r="EG35" s="8"/>
      <c r="EI35" s="8"/>
      <c r="EK35" s="8"/>
      <c r="EL35" s="8"/>
      <c r="EN35" s="8"/>
      <c r="EP35" s="8"/>
      <c r="EQ35" s="8"/>
      <c r="ES35" s="8"/>
      <c r="EU35" s="8"/>
      <c r="EW35" s="8"/>
      <c r="EX35" s="8"/>
      <c r="EZ35" s="8"/>
      <c r="FB35" s="8"/>
      <c r="FD35" s="8"/>
      <c r="FE35" s="8"/>
      <c r="FG35" s="8"/>
      <c r="FI35" s="8"/>
      <c r="FL35" s="8"/>
      <c r="FN35" s="8"/>
      <c r="FP35" s="8"/>
      <c r="FR35" s="8"/>
      <c r="FZ35" s="8"/>
      <c r="GB35" s="8"/>
      <c r="HT35" s="8"/>
    </row>
    <row r="36" spans="7:228" ht="14.5" customHeight="1" x14ac:dyDescent="0.3">
      <c r="G36" s="8"/>
      <c r="H36" s="8"/>
      <c r="P36" s="8"/>
      <c r="T36" s="8"/>
      <c r="AE36" s="8"/>
      <c r="AQ36" s="8"/>
      <c r="BE36" s="8"/>
      <c r="BG36" s="8"/>
      <c r="BI36" s="8"/>
      <c r="BK36" s="8"/>
      <c r="BM36" s="8"/>
      <c r="BO36" s="8"/>
      <c r="BX36" s="8"/>
      <c r="CG36" s="8"/>
      <c r="CR36" s="8"/>
      <c r="DA36" s="8"/>
      <c r="DC36" s="8"/>
      <c r="DE36" s="8"/>
      <c r="DF36" s="8"/>
      <c r="DG36" s="8"/>
      <c r="DH36" s="8"/>
      <c r="DI36" s="8"/>
      <c r="DO36" s="8"/>
      <c r="DP36" s="8"/>
      <c r="DQ36" s="8"/>
      <c r="DR36" s="8"/>
      <c r="DS36" s="8"/>
      <c r="EB36" s="8"/>
      <c r="ED36" s="8"/>
      <c r="EF36" s="8"/>
      <c r="EG36" s="8"/>
      <c r="EI36" s="8"/>
      <c r="EK36" s="8"/>
      <c r="EL36" s="8"/>
      <c r="EN36" s="8"/>
      <c r="EP36" s="8"/>
      <c r="EQ36" s="8"/>
      <c r="ES36" s="8"/>
      <c r="EU36" s="8"/>
      <c r="EW36" s="8"/>
      <c r="EX36" s="8"/>
      <c r="EZ36" s="8"/>
      <c r="FB36" s="8"/>
      <c r="FD36" s="8"/>
      <c r="FE36" s="8"/>
      <c r="FG36" s="8"/>
      <c r="FI36" s="8"/>
      <c r="FL36" s="8"/>
      <c r="FN36" s="8"/>
      <c r="FP36" s="8"/>
      <c r="FR36" s="8"/>
      <c r="FZ36" s="8"/>
      <c r="GB36" s="8"/>
      <c r="HT36" s="8"/>
    </row>
    <row r="37" spans="7:228" ht="14.5" customHeight="1" x14ac:dyDescent="0.3">
      <c r="G37" s="8"/>
      <c r="H37" s="8"/>
      <c r="P37" s="8"/>
      <c r="T37" s="8"/>
      <c r="AE37" s="8"/>
      <c r="AQ37" s="8"/>
      <c r="BE37" s="8"/>
      <c r="BG37" s="8"/>
      <c r="BI37" s="8"/>
      <c r="BK37" s="8"/>
      <c r="BM37" s="8"/>
      <c r="BO37" s="8"/>
      <c r="BX37" s="8"/>
      <c r="CG37" s="8"/>
      <c r="CR37" s="8"/>
      <c r="DA37" s="8"/>
      <c r="DC37" s="8"/>
      <c r="DE37" s="8"/>
      <c r="DF37" s="8"/>
      <c r="DG37" s="8"/>
      <c r="DH37" s="8"/>
      <c r="DI37" s="8"/>
      <c r="DO37" s="8"/>
      <c r="DP37" s="8"/>
      <c r="DQ37" s="8"/>
      <c r="DR37" s="8"/>
      <c r="DS37" s="8"/>
      <c r="EB37" s="8"/>
      <c r="ED37" s="8"/>
      <c r="EF37" s="8"/>
      <c r="EG37" s="8"/>
      <c r="EI37" s="8"/>
      <c r="EK37" s="8"/>
      <c r="EL37" s="8"/>
      <c r="EN37" s="8"/>
      <c r="EP37" s="8"/>
      <c r="EQ37" s="8"/>
      <c r="ES37" s="8"/>
      <c r="EU37" s="8"/>
      <c r="EW37" s="8"/>
      <c r="EX37" s="8"/>
      <c r="EZ37" s="8"/>
      <c r="FB37" s="8"/>
      <c r="FD37" s="8"/>
      <c r="FE37" s="8"/>
      <c r="FG37" s="8"/>
      <c r="FI37" s="8"/>
      <c r="FL37" s="8"/>
      <c r="FN37" s="8"/>
      <c r="FP37" s="8"/>
      <c r="FR37" s="8"/>
      <c r="FZ37" s="8"/>
      <c r="GB37" s="8"/>
      <c r="HT37" s="8"/>
    </row>
    <row r="38" spans="7:228" ht="14.5" customHeight="1" x14ac:dyDescent="0.3">
      <c r="G38" s="8"/>
      <c r="H38" s="8"/>
      <c r="P38" s="8"/>
      <c r="T38" s="8"/>
      <c r="AE38" s="8"/>
      <c r="AQ38" s="8"/>
      <c r="BE38" s="8"/>
      <c r="BG38" s="8"/>
      <c r="BI38" s="8"/>
      <c r="BK38" s="8"/>
      <c r="BM38" s="8"/>
      <c r="BO38" s="8"/>
      <c r="BX38" s="8"/>
      <c r="CG38" s="8"/>
      <c r="CR38" s="8"/>
      <c r="DA38" s="8"/>
      <c r="DC38" s="8"/>
      <c r="DE38" s="8"/>
      <c r="DF38" s="8"/>
      <c r="DG38" s="8"/>
      <c r="DH38" s="8"/>
      <c r="DI38" s="8"/>
      <c r="DO38" s="8"/>
      <c r="DP38" s="8"/>
      <c r="DQ38" s="8"/>
      <c r="DR38" s="8"/>
      <c r="DS38" s="8"/>
      <c r="EB38" s="8"/>
      <c r="ED38" s="8"/>
      <c r="EF38" s="8"/>
      <c r="EG38" s="8"/>
      <c r="EI38" s="8"/>
      <c r="EK38" s="8"/>
      <c r="EL38" s="8"/>
      <c r="EN38" s="8"/>
      <c r="EP38" s="8"/>
      <c r="EQ38" s="8"/>
      <c r="ES38" s="8"/>
      <c r="EU38" s="8"/>
      <c r="EW38" s="8"/>
      <c r="EX38" s="8"/>
      <c r="EZ38" s="8"/>
      <c r="FB38" s="8"/>
      <c r="FD38" s="8"/>
      <c r="FE38" s="8"/>
      <c r="FG38" s="8"/>
      <c r="FI38" s="8"/>
      <c r="FL38" s="8"/>
      <c r="FN38" s="8"/>
      <c r="FP38" s="8"/>
      <c r="FR38" s="8"/>
      <c r="FZ38" s="8"/>
      <c r="GB38" s="8"/>
      <c r="HT38" s="8"/>
    </row>
    <row r="39" spans="7:228" ht="14.5" customHeight="1" x14ac:dyDescent="0.3">
      <c r="G39" s="8"/>
      <c r="H39" s="8"/>
      <c r="P39" s="8"/>
      <c r="T39" s="8"/>
      <c r="AE39" s="8"/>
      <c r="AQ39" s="8"/>
      <c r="BE39" s="8"/>
      <c r="BG39" s="8"/>
      <c r="BI39" s="8"/>
      <c r="BK39" s="8"/>
      <c r="BM39" s="8"/>
      <c r="BO39" s="8"/>
      <c r="BX39" s="8"/>
      <c r="CG39" s="8"/>
      <c r="CR39" s="8"/>
      <c r="DA39" s="8"/>
      <c r="DC39" s="8"/>
      <c r="DE39" s="8"/>
      <c r="DF39" s="8"/>
      <c r="DG39" s="8"/>
      <c r="DH39" s="8"/>
      <c r="DI39" s="8"/>
      <c r="DO39" s="8"/>
      <c r="DP39" s="8"/>
      <c r="DQ39" s="8"/>
      <c r="DR39" s="8"/>
      <c r="DS39" s="8"/>
      <c r="EB39" s="8"/>
      <c r="ED39" s="8"/>
      <c r="EF39" s="8"/>
      <c r="EG39" s="8"/>
      <c r="EI39" s="8"/>
      <c r="EK39" s="8"/>
      <c r="EL39" s="8"/>
      <c r="EN39" s="8"/>
      <c r="EP39" s="8"/>
      <c r="EQ39" s="8"/>
      <c r="ES39" s="8"/>
      <c r="EU39" s="8"/>
      <c r="EW39" s="8"/>
      <c r="EX39" s="8"/>
      <c r="EZ39" s="8"/>
      <c r="FB39" s="8"/>
      <c r="FD39" s="8"/>
      <c r="FE39" s="8"/>
      <c r="FG39" s="8"/>
      <c r="FI39" s="8"/>
      <c r="FL39" s="8"/>
      <c r="FN39" s="8"/>
      <c r="FP39" s="8"/>
      <c r="FR39" s="8"/>
      <c r="FZ39" s="8"/>
      <c r="GB39" s="8"/>
      <c r="HT39" s="8"/>
    </row>
    <row r="40" spans="7:228" ht="14.5" customHeight="1" x14ac:dyDescent="0.3">
      <c r="G40" s="8"/>
      <c r="H40" s="8"/>
      <c r="P40" s="8"/>
      <c r="T40" s="8"/>
      <c r="AE40" s="8"/>
      <c r="AQ40" s="8"/>
      <c r="BE40" s="8"/>
      <c r="BG40" s="8"/>
      <c r="BI40" s="8"/>
      <c r="BK40" s="8"/>
      <c r="BM40" s="8"/>
      <c r="BO40" s="8"/>
      <c r="BX40" s="8"/>
      <c r="CG40" s="8"/>
      <c r="CR40" s="8"/>
      <c r="DA40" s="8"/>
      <c r="DC40" s="8"/>
      <c r="DE40" s="8"/>
      <c r="DF40" s="8"/>
      <c r="DG40" s="8"/>
      <c r="DH40" s="8"/>
      <c r="DI40" s="8"/>
      <c r="DO40" s="8"/>
      <c r="DP40" s="8"/>
      <c r="DQ40" s="8"/>
      <c r="DR40" s="8"/>
      <c r="DS40" s="8"/>
      <c r="EB40" s="8"/>
      <c r="ED40" s="8"/>
      <c r="EF40" s="8"/>
      <c r="EG40" s="8"/>
      <c r="EI40" s="8"/>
      <c r="EK40" s="8"/>
      <c r="EL40" s="8"/>
      <c r="EN40" s="8"/>
      <c r="EP40" s="8"/>
      <c r="EQ40" s="8"/>
      <c r="ES40" s="8"/>
      <c r="EU40" s="8"/>
      <c r="EW40" s="8"/>
      <c r="EX40" s="8"/>
      <c r="EZ40" s="8"/>
      <c r="FB40" s="8"/>
      <c r="FD40" s="8"/>
      <c r="FE40" s="8"/>
      <c r="FG40" s="8"/>
      <c r="FI40" s="8"/>
      <c r="FL40" s="8"/>
      <c r="FN40" s="8"/>
      <c r="FP40" s="8"/>
      <c r="FR40" s="8"/>
      <c r="FZ40" s="8"/>
      <c r="GB40" s="8"/>
      <c r="HT40" s="8"/>
    </row>
    <row r="41" spans="7:228" ht="14.5" customHeight="1" x14ac:dyDescent="0.3">
      <c r="G41" s="8"/>
      <c r="H41" s="8"/>
      <c r="P41" s="8"/>
      <c r="T41" s="8"/>
      <c r="AE41" s="8"/>
      <c r="AQ41" s="8"/>
      <c r="BE41" s="8"/>
      <c r="BG41" s="8"/>
      <c r="BI41" s="8"/>
      <c r="BK41" s="8"/>
      <c r="BM41" s="8"/>
      <c r="BO41" s="8"/>
      <c r="BX41" s="8"/>
      <c r="CG41" s="8"/>
      <c r="CR41" s="8"/>
      <c r="DA41" s="8"/>
      <c r="DC41" s="8"/>
      <c r="DE41" s="8"/>
      <c r="DF41" s="8"/>
      <c r="DG41" s="8"/>
      <c r="DH41" s="8"/>
      <c r="DI41" s="8"/>
      <c r="DO41" s="8"/>
      <c r="DP41" s="8"/>
      <c r="DQ41" s="8"/>
      <c r="DR41" s="8"/>
      <c r="DS41" s="8"/>
      <c r="EB41" s="8"/>
      <c r="ED41" s="8"/>
      <c r="EF41" s="8"/>
      <c r="EG41" s="8"/>
      <c r="EI41" s="8"/>
      <c r="EK41" s="8"/>
      <c r="EL41" s="8"/>
      <c r="EN41" s="8"/>
      <c r="EP41" s="8"/>
      <c r="EQ41" s="8"/>
      <c r="ES41" s="8"/>
      <c r="EU41" s="8"/>
      <c r="EW41" s="8"/>
      <c r="EX41" s="8"/>
      <c r="EZ41" s="8"/>
      <c r="FB41" s="8"/>
      <c r="FD41" s="8"/>
      <c r="FE41" s="8"/>
      <c r="FG41" s="8"/>
      <c r="FI41" s="8"/>
      <c r="FL41" s="8"/>
      <c r="FN41" s="8"/>
      <c r="FP41" s="8"/>
      <c r="FR41" s="8"/>
      <c r="FZ41" s="8"/>
      <c r="GB41" s="8"/>
      <c r="HT41" s="8"/>
    </row>
    <row r="42" spans="7:228" ht="14.5" customHeight="1" x14ac:dyDescent="0.3">
      <c r="G42" s="8"/>
      <c r="H42" s="8"/>
      <c r="P42" s="8"/>
      <c r="T42" s="8"/>
      <c r="AE42" s="8"/>
      <c r="AQ42" s="8"/>
      <c r="BE42" s="8"/>
      <c r="BG42" s="8"/>
      <c r="BI42" s="8"/>
      <c r="BK42" s="8"/>
      <c r="BM42" s="8"/>
      <c r="BO42" s="8"/>
      <c r="BX42" s="8"/>
      <c r="CG42" s="8"/>
      <c r="CR42" s="8"/>
      <c r="DA42" s="8"/>
      <c r="DC42" s="8"/>
      <c r="DE42" s="8"/>
      <c r="DF42" s="8"/>
      <c r="DG42" s="8"/>
      <c r="DH42" s="8"/>
      <c r="DI42" s="8"/>
      <c r="DO42" s="8"/>
      <c r="DP42" s="8"/>
      <c r="DQ42" s="8"/>
      <c r="DR42" s="8"/>
      <c r="DS42" s="8"/>
      <c r="EB42" s="8"/>
      <c r="ED42" s="8"/>
      <c r="EF42" s="8"/>
      <c r="EG42" s="8"/>
      <c r="EI42" s="8"/>
      <c r="EK42" s="8"/>
      <c r="EL42" s="8"/>
      <c r="EN42" s="8"/>
      <c r="EP42" s="8"/>
      <c r="EQ42" s="8"/>
      <c r="ES42" s="8"/>
      <c r="EU42" s="8"/>
      <c r="EW42" s="8"/>
      <c r="EX42" s="8"/>
      <c r="EZ42" s="8"/>
      <c r="FB42" s="8"/>
      <c r="FD42" s="8"/>
      <c r="FE42" s="8"/>
      <c r="FG42" s="8"/>
      <c r="FI42" s="8"/>
      <c r="FL42" s="8"/>
      <c r="FN42" s="8"/>
      <c r="FP42" s="8"/>
      <c r="FR42" s="8"/>
      <c r="FZ42" s="8"/>
      <c r="GB42" s="8"/>
      <c r="HT42" s="8"/>
    </row>
    <row r="43" spans="7:228" ht="14.5" customHeight="1" x14ac:dyDescent="0.3">
      <c r="G43" s="8"/>
      <c r="H43" s="8"/>
      <c r="P43" s="8"/>
      <c r="T43" s="8"/>
      <c r="AE43" s="8"/>
      <c r="AQ43" s="8"/>
      <c r="BE43" s="8"/>
      <c r="BG43" s="8"/>
      <c r="BI43" s="8"/>
      <c r="BK43" s="8"/>
      <c r="BM43" s="8"/>
      <c r="BO43" s="8"/>
      <c r="BX43" s="8"/>
      <c r="CG43" s="8"/>
      <c r="CR43" s="8"/>
      <c r="DA43" s="8"/>
      <c r="DC43" s="8"/>
      <c r="DE43" s="8"/>
      <c r="DF43" s="8"/>
      <c r="DG43" s="8"/>
      <c r="DH43" s="8"/>
      <c r="DI43" s="8"/>
      <c r="DO43" s="8"/>
      <c r="DP43" s="8"/>
      <c r="DQ43" s="8"/>
      <c r="DR43" s="8"/>
      <c r="DS43" s="8"/>
      <c r="EB43" s="8"/>
      <c r="ED43" s="8"/>
      <c r="EF43" s="8"/>
      <c r="EG43" s="8"/>
      <c r="EI43" s="8"/>
      <c r="EK43" s="8"/>
      <c r="EL43" s="8"/>
      <c r="EN43" s="8"/>
      <c r="EP43" s="8"/>
      <c r="EQ43" s="8"/>
      <c r="ES43" s="8"/>
      <c r="EU43" s="8"/>
      <c r="EW43" s="8"/>
      <c r="EX43" s="8"/>
      <c r="EZ43" s="8"/>
      <c r="FB43" s="8"/>
      <c r="FD43" s="8"/>
      <c r="FE43" s="8"/>
      <c r="FG43" s="8"/>
      <c r="FI43" s="8"/>
      <c r="FL43" s="8"/>
      <c r="FN43" s="8"/>
      <c r="FP43" s="8"/>
      <c r="FR43" s="8"/>
      <c r="FZ43" s="8"/>
      <c r="GB43" s="8"/>
      <c r="HT43" s="8"/>
    </row>
    <row r="44" spans="7:228" ht="14.5" customHeight="1" x14ac:dyDescent="0.3">
      <c r="G44" s="8"/>
      <c r="H44" s="8"/>
      <c r="P44" s="8"/>
      <c r="T44" s="8"/>
      <c r="AE44" s="8"/>
      <c r="AQ44" s="8"/>
      <c r="BE44" s="8"/>
      <c r="BG44" s="8"/>
      <c r="BI44" s="8"/>
      <c r="BK44" s="8"/>
      <c r="BM44" s="8"/>
      <c r="BO44" s="8"/>
      <c r="BX44" s="8"/>
      <c r="CG44" s="8"/>
      <c r="CR44" s="8"/>
      <c r="DA44" s="8"/>
      <c r="DC44" s="8"/>
      <c r="DE44" s="8"/>
      <c r="DF44" s="8"/>
      <c r="DG44" s="8"/>
      <c r="DH44" s="8"/>
      <c r="DI44" s="8"/>
      <c r="DO44" s="8"/>
      <c r="DP44" s="8"/>
      <c r="DQ44" s="8"/>
      <c r="DR44" s="8"/>
      <c r="DS44" s="8"/>
      <c r="EB44" s="8"/>
      <c r="ED44" s="8"/>
      <c r="EF44" s="8"/>
      <c r="EG44" s="8"/>
      <c r="EI44" s="8"/>
      <c r="EK44" s="8"/>
      <c r="EL44" s="8"/>
      <c r="EN44" s="8"/>
      <c r="EP44" s="8"/>
      <c r="EQ44" s="8"/>
      <c r="ES44" s="8"/>
      <c r="EU44" s="8"/>
      <c r="EW44" s="8"/>
      <c r="EX44" s="8"/>
      <c r="EZ44" s="8"/>
      <c r="FB44" s="8"/>
      <c r="FD44" s="8"/>
      <c r="FE44" s="8"/>
      <c r="FG44" s="8"/>
      <c r="FI44" s="8"/>
      <c r="FL44" s="8"/>
      <c r="FN44" s="8"/>
      <c r="FP44" s="8"/>
      <c r="FR44" s="8"/>
      <c r="FZ44" s="8"/>
      <c r="GB44" s="8"/>
      <c r="HT44" s="8"/>
    </row>
    <row r="45" spans="7:228" ht="14.5" customHeight="1" x14ac:dyDescent="0.3">
      <c r="G45" s="8"/>
      <c r="H45" s="8"/>
      <c r="P45" s="8"/>
      <c r="T45" s="8"/>
      <c r="AE45" s="8"/>
      <c r="AQ45" s="8"/>
      <c r="BE45" s="8"/>
      <c r="BG45" s="8"/>
      <c r="BI45" s="8"/>
      <c r="BK45" s="8"/>
      <c r="BM45" s="8"/>
      <c r="BO45" s="8"/>
      <c r="BX45" s="8"/>
      <c r="CG45" s="8"/>
      <c r="CR45" s="8"/>
      <c r="DA45" s="8"/>
      <c r="DC45" s="8"/>
      <c r="DE45" s="8"/>
      <c r="DF45" s="8"/>
      <c r="DG45" s="8"/>
      <c r="DH45" s="8"/>
      <c r="DI45" s="8"/>
      <c r="DO45" s="8"/>
      <c r="DP45" s="8"/>
      <c r="DQ45" s="8"/>
      <c r="DR45" s="8"/>
      <c r="DS45" s="8"/>
      <c r="EB45" s="8"/>
      <c r="ED45" s="8"/>
      <c r="EF45" s="8"/>
      <c r="EG45" s="8"/>
      <c r="EI45" s="8"/>
      <c r="EK45" s="8"/>
      <c r="EL45" s="8"/>
      <c r="EN45" s="8"/>
      <c r="EP45" s="8"/>
      <c r="EQ45" s="8"/>
      <c r="ES45" s="8"/>
      <c r="EU45" s="8"/>
      <c r="EW45" s="8"/>
      <c r="EX45" s="8"/>
      <c r="EZ45" s="8"/>
      <c r="FB45" s="8"/>
      <c r="FD45" s="8"/>
      <c r="FE45" s="8"/>
      <c r="FG45" s="8"/>
      <c r="FI45" s="8"/>
      <c r="FL45" s="8"/>
      <c r="FN45" s="8"/>
      <c r="FP45" s="8"/>
      <c r="FR45" s="8"/>
      <c r="FZ45" s="8"/>
      <c r="GB45" s="8"/>
      <c r="HT45" s="8"/>
    </row>
    <row r="46" spans="7:228" ht="14.5" customHeight="1" x14ac:dyDescent="0.3">
      <c r="G46" s="8"/>
      <c r="H46" s="8"/>
      <c r="P46" s="8"/>
      <c r="T46" s="8"/>
      <c r="AE46" s="8"/>
      <c r="AQ46" s="8"/>
      <c r="BE46" s="8"/>
      <c r="BG46" s="8"/>
      <c r="BI46" s="8"/>
      <c r="BK46" s="8"/>
      <c r="BM46" s="8"/>
      <c r="BO46" s="8"/>
      <c r="BX46" s="8"/>
      <c r="CG46" s="8"/>
      <c r="CR46" s="8"/>
      <c r="DA46" s="8"/>
      <c r="DC46" s="8"/>
      <c r="DE46" s="8"/>
      <c r="DF46" s="8"/>
      <c r="DG46" s="8"/>
      <c r="DH46" s="8"/>
      <c r="DI46" s="8"/>
      <c r="DO46" s="8"/>
      <c r="DP46" s="8"/>
      <c r="DQ46" s="8"/>
      <c r="DR46" s="8"/>
      <c r="DS46" s="8"/>
      <c r="EB46" s="8"/>
      <c r="ED46" s="8"/>
      <c r="EF46" s="8"/>
      <c r="EG46" s="8"/>
      <c r="EI46" s="8"/>
      <c r="EK46" s="8"/>
      <c r="EL46" s="8"/>
      <c r="EN46" s="8"/>
      <c r="EP46" s="8"/>
      <c r="EQ46" s="8"/>
      <c r="ES46" s="8"/>
      <c r="EU46" s="8"/>
      <c r="EW46" s="8"/>
      <c r="EX46" s="8"/>
      <c r="EZ46" s="8"/>
      <c r="FB46" s="8"/>
      <c r="FD46" s="8"/>
      <c r="FE46" s="8"/>
      <c r="FG46" s="8"/>
      <c r="FI46" s="8"/>
      <c r="FL46" s="8"/>
      <c r="FN46" s="8"/>
      <c r="FP46" s="8"/>
      <c r="FR46" s="8"/>
      <c r="FZ46" s="8"/>
      <c r="GB46" s="8"/>
      <c r="HT46" s="8"/>
    </row>
    <row r="47" spans="7:228" ht="14.5" customHeight="1" x14ac:dyDescent="0.3">
      <c r="G47" s="8"/>
      <c r="H47" s="8"/>
      <c r="P47" s="8"/>
      <c r="T47" s="8"/>
      <c r="AE47" s="8"/>
      <c r="AQ47" s="8"/>
      <c r="BE47" s="8"/>
      <c r="BG47" s="8"/>
      <c r="BI47" s="8"/>
      <c r="BK47" s="8"/>
      <c r="BM47" s="8"/>
      <c r="BO47" s="8"/>
      <c r="BX47" s="8"/>
      <c r="CG47" s="8"/>
      <c r="CR47" s="8"/>
      <c r="DA47" s="8"/>
      <c r="DC47" s="8"/>
      <c r="DE47" s="8"/>
      <c r="DF47" s="8"/>
      <c r="DG47" s="8"/>
      <c r="DH47" s="8"/>
      <c r="DI47" s="8"/>
      <c r="DO47" s="8"/>
      <c r="DP47" s="8"/>
      <c r="DQ47" s="8"/>
      <c r="DR47" s="8"/>
      <c r="DS47" s="8"/>
      <c r="EB47" s="8"/>
      <c r="ED47" s="8"/>
      <c r="EF47" s="8"/>
      <c r="EG47" s="8"/>
      <c r="EI47" s="8"/>
      <c r="EK47" s="8"/>
      <c r="EL47" s="8"/>
      <c r="EN47" s="8"/>
      <c r="EP47" s="8"/>
      <c r="EQ47" s="8"/>
      <c r="ES47" s="8"/>
      <c r="EU47" s="8"/>
      <c r="EW47" s="8"/>
      <c r="EX47" s="8"/>
      <c r="EZ47" s="8"/>
      <c r="FB47" s="8"/>
      <c r="FD47" s="8"/>
      <c r="FE47" s="8"/>
      <c r="FG47" s="8"/>
      <c r="FI47" s="8"/>
      <c r="FL47" s="8"/>
      <c r="FN47" s="8"/>
      <c r="FP47" s="8"/>
      <c r="FR47" s="8"/>
      <c r="FZ47" s="8"/>
      <c r="GB47" s="8"/>
      <c r="HT47" s="8"/>
    </row>
    <row r="48" spans="7:228" ht="14.5" customHeight="1" x14ac:dyDescent="0.3">
      <c r="G48" s="8"/>
      <c r="H48" s="8"/>
      <c r="P48" s="8"/>
      <c r="T48" s="8"/>
      <c r="AE48" s="8"/>
      <c r="AQ48" s="8"/>
      <c r="BE48" s="8"/>
      <c r="BG48" s="8"/>
      <c r="BI48" s="8"/>
      <c r="BK48" s="8"/>
      <c r="BM48" s="8"/>
      <c r="BO48" s="8"/>
      <c r="BX48" s="8"/>
      <c r="CG48" s="8"/>
      <c r="CR48" s="8"/>
      <c r="DA48" s="8"/>
      <c r="DC48" s="8"/>
      <c r="DE48" s="8"/>
      <c r="DF48" s="8"/>
      <c r="DG48" s="8"/>
      <c r="DH48" s="8"/>
      <c r="DI48" s="8"/>
      <c r="DO48" s="8"/>
      <c r="DP48" s="8"/>
      <c r="DQ48" s="8"/>
      <c r="DR48" s="8"/>
      <c r="DS48" s="8"/>
      <c r="EB48" s="8"/>
      <c r="ED48" s="8"/>
      <c r="EF48" s="8"/>
      <c r="EG48" s="8"/>
      <c r="EI48" s="8"/>
      <c r="EK48" s="8"/>
      <c r="EL48" s="8"/>
      <c r="EN48" s="8"/>
      <c r="EP48" s="8"/>
      <c r="EQ48" s="8"/>
      <c r="ES48" s="8"/>
      <c r="EU48" s="8"/>
      <c r="EW48" s="8"/>
      <c r="EX48" s="8"/>
      <c r="EZ48" s="8"/>
      <c r="FB48" s="8"/>
      <c r="FD48" s="8"/>
      <c r="FE48" s="8"/>
      <c r="FG48" s="8"/>
      <c r="FI48" s="8"/>
      <c r="FL48" s="8"/>
      <c r="FN48" s="8"/>
      <c r="FP48" s="8"/>
      <c r="FR48" s="8"/>
      <c r="FZ48" s="8"/>
      <c r="GB48" s="8"/>
      <c r="HT48" s="8"/>
    </row>
    <row r="49" spans="7:228" ht="14.5" customHeight="1" x14ac:dyDescent="0.3">
      <c r="G49" s="8"/>
      <c r="H49" s="8"/>
      <c r="P49" s="8"/>
      <c r="T49" s="8"/>
      <c r="AE49" s="8"/>
      <c r="AQ49" s="8"/>
      <c r="BE49" s="8"/>
      <c r="BG49" s="8"/>
      <c r="BI49" s="8"/>
      <c r="BK49" s="8"/>
      <c r="BM49" s="8"/>
      <c r="BO49" s="8"/>
      <c r="BX49" s="8"/>
      <c r="CG49" s="8"/>
      <c r="CR49" s="8"/>
      <c r="DA49" s="8"/>
      <c r="DC49" s="8"/>
      <c r="DE49" s="8"/>
      <c r="DF49" s="8"/>
      <c r="DG49" s="8"/>
      <c r="DH49" s="8"/>
      <c r="DI49" s="8"/>
      <c r="DO49" s="8"/>
      <c r="DP49" s="8"/>
      <c r="DQ49" s="8"/>
      <c r="DR49" s="8"/>
      <c r="DS49" s="8"/>
      <c r="EB49" s="8"/>
      <c r="ED49" s="8"/>
      <c r="EF49" s="8"/>
      <c r="EG49" s="8"/>
      <c r="EI49" s="8"/>
      <c r="EK49" s="8"/>
      <c r="EL49" s="8"/>
      <c r="EN49" s="8"/>
      <c r="EP49" s="8"/>
      <c r="EQ49" s="8"/>
      <c r="ES49" s="8"/>
      <c r="EU49" s="8"/>
      <c r="EW49" s="8"/>
      <c r="EX49" s="8"/>
      <c r="EZ49" s="8"/>
      <c r="FB49" s="8"/>
      <c r="FD49" s="8"/>
      <c r="FE49" s="8"/>
      <c r="FG49" s="8"/>
      <c r="FI49" s="8"/>
      <c r="FL49" s="8"/>
      <c r="FN49" s="8"/>
      <c r="FP49" s="8"/>
      <c r="FR49" s="8"/>
      <c r="FZ49" s="8"/>
      <c r="GB49" s="8"/>
      <c r="HT49" s="8"/>
    </row>
    <row r="50" spans="7:228" ht="14.5" customHeight="1" x14ac:dyDescent="0.3">
      <c r="G50" s="8"/>
      <c r="H50" s="8"/>
      <c r="P50" s="8"/>
      <c r="T50" s="8"/>
      <c r="AE50" s="8"/>
      <c r="AQ50" s="8"/>
      <c r="BE50" s="8"/>
      <c r="BG50" s="8"/>
      <c r="BI50" s="8"/>
      <c r="BK50" s="8"/>
      <c r="BM50" s="8"/>
      <c r="BO50" s="8"/>
      <c r="BX50" s="8"/>
      <c r="CG50" s="8"/>
      <c r="CR50" s="8"/>
      <c r="DA50" s="8"/>
      <c r="DC50" s="8"/>
      <c r="DE50" s="8"/>
      <c r="DF50" s="8"/>
      <c r="DG50" s="8"/>
      <c r="DH50" s="8"/>
      <c r="DI50" s="8"/>
      <c r="DO50" s="8"/>
      <c r="DP50" s="8"/>
      <c r="DQ50" s="8"/>
      <c r="DR50" s="8"/>
      <c r="DS50" s="8"/>
      <c r="EB50" s="8"/>
      <c r="ED50" s="8"/>
      <c r="EF50" s="8"/>
      <c r="EG50" s="8"/>
      <c r="EI50" s="8"/>
      <c r="EK50" s="8"/>
      <c r="EL50" s="8"/>
      <c r="EN50" s="8"/>
      <c r="EP50" s="8"/>
      <c r="EQ50" s="8"/>
      <c r="ES50" s="8"/>
      <c r="EU50" s="8"/>
      <c r="EW50" s="8"/>
      <c r="EX50" s="8"/>
      <c r="EZ50" s="8"/>
      <c r="FB50" s="8"/>
      <c r="FD50" s="8"/>
      <c r="FE50" s="8"/>
      <c r="FG50" s="8"/>
      <c r="FI50" s="8"/>
      <c r="FL50" s="8"/>
      <c r="FN50" s="8"/>
      <c r="FP50" s="8"/>
      <c r="FR50" s="8"/>
      <c r="FZ50" s="8"/>
      <c r="GB50" s="8"/>
      <c r="HT50" s="8"/>
    </row>
    <row r="51" spans="7:228" ht="14.5" customHeight="1" x14ac:dyDescent="0.3">
      <c r="G51" s="8"/>
      <c r="H51" s="8"/>
      <c r="P51" s="8"/>
      <c r="T51" s="8"/>
      <c r="AE51" s="8"/>
      <c r="AQ51" s="8"/>
      <c r="BE51" s="8"/>
      <c r="BG51" s="8"/>
      <c r="BI51" s="8"/>
      <c r="BK51" s="8"/>
      <c r="BM51" s="8"/>
      <c r="BO51" s="8"/>
      <c r="BX51" s="8"/>
      <c r="CG51" s="8"/>
      <c r="CR51" s="8"/>
      <c r="DA51" s="8"/>
      <c r="DC51" s="8"/>
      <c r="DE51" s="8"/>
      <c r="DF51" s="8"/>
      <c r="DG51" s="8"/>
      <c r="DH51" s="8"/>
      <c r="DI51" s="8"/>
      <c r="DO51" s="8"/>
      <c r="DP51" s="8"/>
      <c r="DQ51" s="8"/>
      <c r="DR51" s="8"/>
      <c r="DS51" s="8"/>
      <c r="EB51" s="8"/>
      <c r="ED51" s="8"/>
      <c r="EF51" s="8"/>
      <c r="EG51" s="8"/>
      <c r="EI51" s="8"/>
      <c r="EK51" s="8"/>
      <c r="EL51" s="8"/>
      <c r="EN51" s="8"/>
      <c r="EP51" s="8"/>
      <c r="EQ51" s="8"/>
      <c r="ES51" s="8"/>
      <c r="EU51" s="8"/>
      <c r="EW51" s="8"/>
      <c r="EX51" s="8"/>
      <c r="EZ51" s="8"/>
      <c r="FB51" s="8"/>
      <c r="FD51" s="8"/>
      <c r="FE51" s="8"/>
      <c r="FG51" s="8"/>
      <c r="FI51" s="8"/>
      <c r="FL51" s="8"/>
      <c r="FN51" s="8"/>
      <c r="FP51" s="8"/>
      <c r="FR51" s="8"/>
      <c r="FZ51" s="8"/>
      <c r="GB51" s="8"/>
      <c r="HT51" s="8"/>
    </row>
    <row r="52" spans="7:228" ht="14.5" customHeight="1" x14ac:dyDescent="0.3">
      <c r="G52" s="8"/>
      <c r="H52" s="8"/>
      <c r="P52" s="8"/>
      <c r="T52" s="8"/>
      <c r="AE52" s="8"/>
      <c r="AQ52" s="8"/>
      <c r="BE52" s="8"/>
      <c r="BG52" s="8"/>
      <c r="BI52" s="8"/>
      <c r="BK52" s="8"/>
      <c r="BM52" s="8"/>
      <c r="BO52" s="8"/>
      <c r="BX52" s="8"/>
      <c r="CG52" s="8"/>
      <c r="CR52" s="8"/>
      <c r="DA52" s="8"/>
      <c r="DC52" s="8"/>
      <c r="DE52" s="8"/>
      <c r="DF52" s="8"/>
      <c r="DG52" s="8"/>
      <c r="DH52" s="8"/>
      <c r="DI52" s="8"/>
      <c r="DO52" s="8"/>
      <c r="DP52" s="8"/>
      <c r="DQ52" s="8"/>
      <c r="DR52" s="8"/>
      <c r="DS52" s="8"/>
      <c r="EB52" s="8"/>
      <c r="ED52" s="8"/>
      <c r="EF52" s="8"/>
      <c r="EG52" s="8"/>
      <c r="EI52" s="8"/>
      <c r="EK52" s="8"/>
      <c r="EL52" s="8"/>
      <c r="EN52" s="8"/>
      <c r="EP52" s="8"/>
      <c r="EQ52" s="8"/>
      <c r="ES52" s="8"/>
      <c r="EU52" s="8"/>
      <c r="EW52" s="8"/>
      <c r="EX52" s="8"/>
      <c r="EZ52" s="8"/>
      <c r="FB52" s="8"/>
      <c r="FD52" s="8"/>
      <c r="FE52" s="8"/>
      <c r="FG52" s="8"/>
      <c r="FI52" s="8"/>
      <c r="FL52" s="8"/>
      <c r="FN52" s="8"/>
      <c r="FP52" s="8"/>
      <c r="FR52" s="8"/>
      <c r="FZ52" s="8"/>
      <c r="GB52" s="8"/>
      <c r="HT52" s="8"/>
    </row>
    <row r="53" spans="7:228" ht="14.5" customHeight="1" x14ac:dyDescent="0.3">
      <c r="G53" s="8"/>
      <c r="H53" s="8"/>
      <c r="P53" s="8"/>
      <c r="T53" s="8"/>
      <c r="AE53" s="8"/>
      <c r="AQ53" s="8"/>
      <c r="BE53" s="8"/>
      <c r="BG53" s="8"/>
      <c r="BI53" s="8"/>
      <c r="BK53" s="8"/>
      <c r="BM53" s="8"/>
      <c r="BO53" s="8"/>
      <c r="BX53" s="8"/>
      <c r="CG53" s="8"/>
      <c r="CR53" s="8"/>
      <c r="DA53" s="8"/>
      <c r="DC53" s="8"/>
      <c r="DE53" s="8"/>
      <c r="DF53" s="8"/>
      <c r="DG53" s="8"/>
      <c r="DH53" s="8"/>
      <c r="DI53" s="8"/>
      <c r="DO53" s="8"/>
      <c r="DP53" s="8"/>
      <c r="DQ53" s="8"/>
      <c r="DR53" s="8"/>
      <c r="DS53" s="8"/>
      <c r="EB53" s="8"/>
      <c r="ED53" s="8"/>
      <c r="EF53" s="8"/>
      <c r="EG53" s="8"/>
      <c r="EI53" s="8"/>
      <c r="EK53" s="8"/>
      <c r="EL53" s="8"/>
      <c r="EN53" s="8"/>
      <c r="EP53" s="8"/>
      <c r="EQ53" s="8"/>
      <c r="ES53" s="8"/>
      <c r="EU53" s="8"/>
      <c r="EW53" s="8"/>
      <c r="EX53" s="8"/>
      <c r="EZ53" s="8"/>
      <c r="FB53" s="8"/>
      <c r="FD53" s="8"/>
      <c r="FE53" s="8"/>
      <c r="FG53" s="8"/>
      <c r="FI53" s="8"/>
      <c r="FL53" s="8"/>
      <c r="FN53" s="8"/>
      <c r="FP53" s="8"/>
      <c r="FR53" s="8"/>
      <c r="FZ53" s="8"/>
      <c r="GB53" s="8"/>
      <c r="HT53" s="8"/>
    </row>
    <row r="54" spans="7:228" ht="14.5" customHeight="1" x14ac:dyDescent="0.3">
      <c r="G54" s="8"/>
      <c r="H54" s="8"/>
      <c r="P54" s="8"/>
      <c r="T54" s="8"/>
      <c r="AE54" s="8"/>
      <c r="AQ54" s="8"/>
      <c r="BE54" s="8"/>
      <c r="BG54" s="8"/>
      <c r="BI54" s="8"/>
      <c r="BK54" s="8"/>
      <c r="BM54" s="8"/>
      <c r="BO54" s="8"/>
      <c r="BX54" s="8"/>
      <c r="CG54" s="8"/>
      <c r="CR54" s="8"/>
      <c r="DA54" s="8"/>
      <c r="DC54" s="8"/>
      <c r="DE54" s="8"/>
      <c r="DF54" s="8"/>
      <c r="DG54" s="8"/>
      <c r="DH54" s="8"/>
      <c r="DI54" s="8"/>
      <c r="DO54" s="8"/>
      <c r="DP54" s="8"/>
      <c r="DQ54" s="8"/>
      <c r="DR54" s="8"/>
      <c r="DS54" s="8"/>
      <c r="EB54" s="8"/>
      <c r="ED54" s="8"/>
      <c r="EF54" s="8"/>
      <c r="EG54" s="8"/>
      <c r="EI54" s="8"/>
      <c r="EK54" s="8"/>
      <c r="EL54" s="8"/>
      <c r="EN54" s="8"/>
      <c r="EP54" s="8"/>
      <c r="EQ54" s="8"/>
      <c r="ES54" s="8"/>
      <c r="EU54" s="8"/>
      <c r="EW54" s="8"/>
      <c r="EX54" s="8"/>
      <c r="EZ54" s="8"/>
      <c r="FB54" s="8"/>
      <c r="FD54" s="8"/>
      <c r="FE54" s="8"/>
      <c r="FG54" s="8"/>
      <c r="FI54" s="8"/>
      <c r="FL54" s="8"/>
      <c r="FN54" s="8"/>
      <c r="FP54" s="8"/>
      <c r="FR54" s="8"/>
      <c r="FZ54" s="8"/>
      <c r="GB54" s="8"/>
      <c r="HT54" s="8"/>
    </row>
    <row r="55" spans="7:228" ht="14.5" customHeight="1" x14ac:dyDescent="0.3">
      <c r="G55" s="8"/>
      <c r="H55" s="8"/>
      <c r="P55" s="8"/>
      <c r="T55" s="8"/>
      <c r="AE55" s="8"/>
      <c r="AQ55" s="8"/>
      <c r="BE55" s="8"/>
      <c r="BG55" s="8"/>
      <c r="BI55" s="8"/>
      <c r="BK55" s="8"/>
      <c r="BM55" s="8"/>
      <c r="BO55" s="8"/>
      <c r="BX55" s="8"/>
      <c r="CG55" s="8"/>
      <c r="CR55" s="8"/>
      <c r="DA55" s="8"/>
      <c r="DC55" s="8"/>
      <c r="DE55" s="8"/>
      <c r="DF55" s="8"/>
      <c r="DG55" s="8"/>
      <c r="DH55" s="8"/>
      <c r="DI55" s="8"/>
      <c r="DO55" s="8"/>
      <c r="DP55" s="8"/>
      <c r="DQ55" s="8"/>
      <c r="DR55" s="8"/>
      <c r="DS55" s="8"/>
      <c r="EB55" s="8"/>
      <c r="ED55" s="8"/>
      <c r="EF55" s="8"/>
      <c r="EG55" s="8"/>
      <c r="EI55" s="8"/>
      <c r="EK55" s="8"/>
      <c r="EL55" s="8"/>
      <c r="EN55" s="8"/>
      <c r="EP55" s="8"/>
      <c r="EQ55" s="8"/>
      <c r="ES55" s="8"/>
      <c r="EU55" s="8"/>
      <c r="EW55" s="8"/>
      <c r="EX55" s="8"/>
      <c r="EZ55" s="8"/>
      <c r="FB55" s="8"/>
      <c r="FD55" s="8"/>
      <c r="FE55" s="8"/>
      <c r="FG55" s="8"/>
      <c r="FI55" s="8"/>
      <c r="FL55" s="8"/>
      <c r="FN55" s="8"/>
      <c r="FP55" s="8"/>
      <c r="FR55" s="8"/>
      <c r="FZ55" s="8"/>
      <c r="GB55" s="8"/>
      <c r="HT55" s="8"/>
    </row>
    <row r="56" spans="7:228" ht="14.5" customHeight="1" x14ac:dyDescent="0.3">
      <c r="G56" s="8"/>
      <c r="H56" s="8"/>
      <c r="P56" s="8"/>
      <c r="T56" s="8"/>
      <c r="AE56" s="8"/>
      <c r="AQ56" s="8"/>
      <c r="BE56" s="8"/>
      <c r="BG56" s="8"/>
      <c r="BI56" s="8"/>
      <c r="BK56" s="8"/>
      <c r="BM56" s="8"/>
      <c r="BO56" s="8"/>
      <c r="BX56" s="8"/>
      <c r="CG56" s="8"/>
      <c r="CR56" s="8"/>
      <c r="DA56" s="8"/>
      <c r="DC56" s="8"/>
      <c r="DE56" s="8"/>
      <c r="DF56" s="8"/>
      <c r="DG56" s="8"/>
      <c r="DH56" s="8"/>
      <c r="DI56" s="8"/>
      <c r="DO56" s="8"/>
      <c r="DP56" s="8"/>
      <c r="DQ56" s="8"/>
      <c r="DR56" s="8"/>
      <c r="DS56" s="8"/>
      <c r="EB56" s="8"/>
      <c r="ED56" s="8"/>
      <c r="EF56" s="8"/>
      <c r="EG56" s="8"/>
      <c r="EI56" s="8"/>
      <c r="EK56" s="8"/>
      <c r="EL56" s="8"/>
      <c r="EN56" s="8"/>
      <c r="EP56" s="8"/>
      <c r="EQ56" s="8"/>
      <c r="ES56" s="8"/>
      <c r="EU56" s="8"/>
      <c r="EW56" s="8"/>
      <c r="EX56" s="8"/>
      <c r="EZ56" s="8"/>
      <c r="FB56" s="8"/>
      <c r="FD56" s="8"/>
      <c r="FE56" s="8"/>
      <c r="FG56" s="8"/>
      <c r="FI56" s="8"/>
      <c r="FL56" s="8"/>
      <c r="FN56" s="8"/>
      <c r="FP56" s="8"/>
      <c r="FR56" s="8"/>
      <c r="FZ56" s="8"/>
      <c r="GB56" s="8"/>
      <c r="HT56" s="8"/>
    </row>
    <row r="57" spans="7:228" ht="14.5" customHeight="1" x14ac:dyDescent="0.3">
      <c r="G57" s="8"/>
      <c r="H57" s="8"/>
      <c r="P57" s="8"/>
      <c r="T57" s="8"/>
      <c r="AE57" s="8"/>
      <c r="AQ57" s="8"/>
      <c r="BE57" s="8"/>
      <c r="BG57" s="8"/>
      <c r="BI57" s="8"/>
      <c r="BK57" s="8"/>
      <c r="BM57" s="8"/>
      <c r="BO57" s="8"/>
      <c r="BX57" s="8"/>
      <c r="CG57" s="8"/>
      <c r="CR57" s="8"/>
      <c r="DA57" s="8"/>
      <c r="DC57" s="8"/>
      <c r="DE57" s="8"/>
      <c r="DF57" s="8"/>
      <c r="DG57" s="8"/>
      <c r="DH57" s="8"/>
      <c r="DI57" s="8"/>
      <c r="DO57" s="8"/>
      <c r="DP57" s="8"/>
      <c r="DQ57" s="8"/>
      <c r="DR57" s="8"/>
      <c r="DS57" s="8"/>
      <c r="EB57" s="8"/>
      <c r="ED57" s="8"/>
      <c r="EF57" s="8"/>
      <c r="EG57" s="8"/>
      <c r="EI57" s="8"/>
      <c r="EK57" s="8"/>
      <c r="EL57" s="8"/>
      <c r="EN57" s="8"/>
      <c r="EP57" s="8"/>
      <c r="EQ57" s="8"/>
      <c r="ES57" s="8"/>
      <c r="EU57" s="8"/>
      <c r="EW57" s="8"/>
      <c r="EX57" s="8"/>
      <c r="EZ57" s="8"/>
      <c r="FB57" s="8"/>
      <c r="FD57" s="8"/>
      <c r="FE57" s="8"/>
      <c r="FG57" s="8"/>
      <c r="FI57" s="8"/>
      <c r="FL57" s="8"/>
      <c r="FN57" s="8"/>
      <c r="FP57" s="8"/>
      <c r="FR57" s="8"/>
      <c r="FZ57" s="8"/>
      <c r="GB57" s="8"/>
      <c r="HT57" s="8"/>
    </row>
    <row r="58" spans="7:228" ht="14.5" customHeight="1" x14ac:dyDescent="0.3">
      <c r="G58" s="8"/>
      <c r="H58" s="8"/>
      <c r="P58" s="8"/>
      <c r="T58" s="8"/>
      <c r="AE58" s="8"/>
      <c r="AQ58" s="8"/>
      <c r="BE58" s="8"/>
      <c r="BG58" s="8"/>
      <c r="BI58" s="8"/>
      <c r="BK58" s="8"/>
      <c r="BM58" s="8"/>
      <c r="BO58" s="8"/>
      <c r="BX58" s="8"/>
      <c r="CG58" s="8"/>
      <c r="CR58" s="8"/>
      <c r="DA58" s="8"/>
      <c r="DC58" s="8"/>
      <c r="DE58" s="8"/>
      <c r="DF58" s="8"/>
      <c r="DG58" s="8"/>
      <c r="DH58" s="8"/>
      <c r="DI58" s="8"/>
      <c r="DO58" s="8"/>
      <c r="DP58" s="8"/>
      <c r="DQ58" s="8"/>
      <c r="DR58" s="8"/>
      <c r="DS58" s="8"/>
      <c r="EB58" s="8"/>
      <c r="ED58" s="8"/>
      <c r="EF58" s="8"/>
      <c r="EG58" s="8"/>
      <c r="EI58" s="8"/>
      <c r="EK58" s="8"/>
      <c r="EL58" s="8"/>
      <c r="EN58" s="8"/>
      <c r="EP58" s="8"/>
      <c r="EQ58" s="8"/>
      <c r="ES58" s="8"/>
      <c r="EU58" s="8"/>
      <c r="EW58" s="8"/>
      <c r="EX58" s="8"/>
      <c r="EZ58" s="8"/>
      <c r="FB58" s="8"/>
      <c r="FD58" s="8"/>
      <c r="FE58" s="8"/>
      <c r="FG58" s="8"/>
      <c r="FI58" s="8"/>
      <c r="FL58" s="8"/>
      <c r="FN58" s="8"/>
      <c r="FP58" s="8"/>
      <c r="FR58" s="8"/>
      <c r="FZ58" s="8"/>
      <c r="GB58" s="8"/>
      <c r="HT58" s="8"/>
    </row>
    <row r="59" spans="7:228" ht="14.5" customHeight="1" x14ac:dyDescent="0.3">
      <c r="G59" s="8"/>
      <c r="H59" s="8"/>
      <c r="P59" s="8"/>
      <c r="T59" s="8"/>
      <c r="AE59" s="8"/>
      <c r="AQ59" s="8"/>
      <c r="BE59" s="8"/>
      <c r="BG59" s="8"/>
      <c r="BI59" s="8"/>
      <c r="BK59" s="8"/>
      <c r="BM59" s="8"/>
      <c r="BO59" s="8"/>
      <c r="BX59" s="8"/>
      <c r="CG59" s="8"/>
      <c r="CR59" s="8"/>
      <c r="DA59" s="8"/>
      <c r="DC59" s="8"/>
      <c r="DE59" s="8"/>
      <c r="DF59" s="8"/>
      <c r="DG59" s="8"/>
      <c r="DH59" s="8"/>
      <c r="DI59" s="8"/>
      <c r="DO59" s="8"/>
      <c r="DP59" s="8"/>
      <c r="DQ59" s="8"/>
      <c r="DR59" s="8"/>
      <c r="DS59" s="8"/>
      <c r="EB59" s="8"/>
      <c r="ED59" s="8"/>
      <c r="EF59" s="8"/>
      <c r="EG59" s="8"/>
      <c r="EI59" s="8"/>
      <c r="EK59" s="8"/>
      <c r="EL59" s="8"/>
      <c r="EN59" s="8"/>
      <c r="EP59" s="8"/>
      <c r="EQ59" s="8"/>
      <c r="ES59" s="8"/>
      <c r="EU59" s="8"/>
      <c r="EW59" s="8"/>
      <c r="EX59" s="8"/>
      <c r="EZ59" s="8"/>
      <c r="FB59" s="8"/>
      <c r="FD59" s="8"/>
      <c r="FE59" s="8"/>
      <c r="FG59" s="8"/>
      <c r="FI59" s="8"/>
      <c r="FL59" s="8"/>
      <c r="FN59" s="8"/>
      <c r="FP59" s="8"/>
      <c r="FR59" s="8"/>
      <c r="FZ59" s="8"/>
      <c r="GB59" s="8"/>
      <c r="HT59" s="8"/>
    </row>
    <row r="60" spans="7:228" ht="14.5" customHeight="1" x14ac:dyDescent="0.3">
      <c r="G60" s="8"/>
      <c r="H60" s="8"/>
      <c r="P60" s="8"/>
      <c r="T60" s="8"/>
      <c r="AE60" s="8"/>
      <c r="AQ60" s="8"/>
      <c r="BE60" s="8"/>
      <c r="BG60" s="8"/>
      <c r="BI60" s="8"/>
      <c r="BK60" s="8"/>
      <c r="BM60" s="8"/>
      <c r="BO60" s="8"/>
      <c r="BX60" s="8"/>
      <c r="CG60" s="8"/>
      <c r="CR60" s="8"/>
      <c r="DA60" s="8"/>
      <c r="DC60" s="8"/>
      <c r="DE60" s="8"/>
      <c r="DF60" s="8"/>
      <c r="DG60" s="8"/>
      <c r="DH60" s="8"/>
      <c r="DI60" s="8"/>
      <c r="DO60" s="8"/>
      <c r="DP60" s="8"/>
      <c r="DQ60" s="8"/>
      <c r="DR60" s="8"/>
      <c r="DS60" s="8"/>
      <c r="EB60" s="8"/>
      <c r="ED60" s="8"/>
      <c r="EF60" s="8"/>
      <c r="EG60" s="8"/>
      <c r="EI60" s="8"/>
      <c r="EK60" s="8"/>
      <c r="EL60" s="8"/>
      <c r="EN60" s="8"/>
      <c r="EP60" s="8"/>
      <c r="EQ60" s="8"/>
      <c r="ES60" s="8"/>
      <c r="EU60" s="8"/>
      <c r="EW60" s="8"/>
      <c r="EX60" s="8"/>
      <c r="EZ60" s="8"/>
      <c r="FB60" s="8"/>
      <c r="FD60" s="8"/>
      <c r="FE60" s="8"/>
      <c r="FG60" s="8"/>
      <c r="FI60" s="8"/>
      <c r="FL60" s="8"/>
      <c r="FN60" s="8"/>
      <c r="FP60" s="8"/>
      <c r="FR60" s="8"/>
      <c r="FZ60" s="8"/>
      <c r="GB60" s="8"/>
      <c r="HT60" s="8"/>
    </row>
    <row r="61" spans="7:228" ht="14.5" customHeight="1" x14ac:dyDescent="0.3">
      <c r="G61" s="8"/>
      <c r="H61" s="8"/>
      <c r="P61" s="8"/>
      <c r="T61" s="8"/>
      <c r="AE61" s="8"/>
      <c r="AQ61" s="8"/>
      <c r="BE61" s="8"/>
      <c r="BG61" s="8"/>
      <c r="BI61" s="8"/>
      <c r="BK61" s="8"/>
      <c r="BM61" s="8"/>
      <c r="BO61" s="8"/>
      <c r="BX61" s="8"/>
      <c r="CG61" s="8"/>
      <c r="CR61" s="8"/>
      <c r="DA61" s="8"/>
      <c r="DC61" s="8"/>
      <c r="DE61" s="8"/>
      <c r="DF61" s="8"/>
      <c r="DG61" s="8"/>
      <c r="DH61" s="8"/>
      <c r="DI61" s="8"/>
      <c r="DO61" s="8"/>
      <c r="DP61" s="8"/>
      <c r="DQ61" s="8"/>
      <c r="DR61" s="8"/>
      <c r="DS61" s="8"/>
      <c r="EB61" s="8"/>
      <c r="ED61" s="8"/>
      <c r="EF61" s="8"/>
      <c r="EG61" s="8"/>
      <c r="EI61" s="8"/>
      <c r="EK61" s="8"/>
      <c r="EL61" s="8"/>
      <c r="EN61" s="8"/>
      <c r="EP61" s="8"/>
      <c r="EQ61" s="8"/>
      <c r="ES61" s="8"/>
      <c r="EU61" s="8"/>
      <c r="EW61" s="8"/>
      <c r="EX61" s="8"/>
      <c r="EZ61" s="8"/>
      <c r="FB61" s="8"/>
      <c r="FD61" s="8"/>
      <c r="FE61" s="8"/>
      <c r="FG61" s="8"/>
      <c r="FI61" s="8"/>
      <c r="FL61" s="8"/>
      <c r="FN61" s="8"/>
      <c r="FP61" s="8"/>
      <c r="FR61" s="8"/>
      <c r="FZ61" s="8"/>
      <c r="GB61" s="8"/>
      <c r="HT61" s="8"/>
    </row>
    <row r="62" spans="7:228" ht="14.5" customHeight="1" x14ac:dyDescent="0.3">
      <c r="G62" s="8"/>
      <c r="H62" s="8"/>
      <c r="P62" s="8"/>
      <c r="T62" s="8"/>
      <c r="AE62" s="8"/>
      <c r="AQ62" s="8"/>
      <c r="BE62" s="8"/>
      <c r="BG62" s="8"/>
      <c r="BI62" s="8"/>
      <c r="BK62" s="8"/>
      <c r="BM62" s="8"/>
      <c r="BO62" s="8"/>
      <c r="BX62" s="8"/>
      <c r="CG62" s="8"/>
      <c r="CR62" s="8"/>
      <c r="DA62" s="8"/>
      <c r="DC62" s="8"/>
      <c r="DE62" s="8"/>
      <c r="DF62" s="8"/>
      <c r="DG62" s="8"/>
      <c r="DH62" s="8"/>
      <c r="DI62" s="8"/>
      <c r="DO62" s="8"/>
      <c r="DP62" s="8"/>
      <c r="DQ62" s="8"/>
      <c r="DR62" s="8"/>
      <c r="DS62" s="8"/>
      <c r="EB62" s="8"/>
      <c r="ED62" s="8"/>
      <c r="EF62" s="8"/>
      <c r="EG62" s="8"/>
      <c r="EI62" s="8"/>
      <c r="EK62" s="8"/>
      <c r="EL62" s="8"/>
      <c r="EN62" s="8"/>
      <c r="EP62" s="8"/>
      <c r="EQ62" s="8"/>
      <c r="ES62" s="8"/>
      <c r="EU62" s="8"/>
      <c r="EW62" s="8"/>
      <c r="EX62" s="8"/>
      <c r="EZ62" s="8"/>
      <c r="FB62" s="8"/>
      <c r="FD62" s="8"/>
      <c r="FE62" s="8"/>
      <c r="FG62" s="8"/>
      <c r="FI62" s="8"/>
      <c r="FL62" s="8"/>
      <c r="FN62" s="8"/>
      <c r="FP62" s="8"/>
      <c r="FR62" s="8"/>
      <c r="FZ62" s="8"/>
      <c r="GB62" s="8"/>
      <c r="HT62" s="8"/>
    </row>
    <row r="63" spans="7:228" ht="14.5" customHeight="1" x14ac:dyDescent="0.3">
      <c r="G63" s="8"/>
      <c r="H63" s="8"/>
      <c r="P63" s="8"/>
      <c r="T63" s="8"/>
      <c r="AE63" s="8"/>
      <c r="AQ63" s="8"/>
      <c r="BE63" s="8"/>
      <c r="BG63" s="8"/>
      <c r="BI63" s="8"/>
      <c r="BK63" s="8"/>
      <c r="BM63" s="8"/>
      <c r="BO63" s="8"/>
      <c r="BX63" s="8"/>
      <c r="CG63" s="8"/>
      <c r="CR63" s="8"/>
      <c r="DA63" s="8"/>
      <c r="DC63" s="8"/>
      <c r="DE63" s="8"/>
      <c r="DF63" s="8"/>
      <c r="DG63" s="8"/>
      <c r="DH63" s="8"/>
      <c r="DI63" s="8"/>
      <c r="DO63" s="8"/>
      <c r="DP63" s="8"/>
      <c r="DQ63" s="8"/>
      <c r="DR63" s="8"/>
      <c r="DS63" s="8"/>
      <c r="EB63" s="8"/>
      <c r="ED63" s="8"/>
      <c r="EF63" s="8"/>
      <c r="EG63" s="8"/>
      <c r="EI63" s="8"/>
      <c r="EK63" s="8"/>
      <c r="EL63" s="8"/>
      <c r="EN63" s="8"/>
      <c r="EP63" s="8"/>
      <c r="EQ63" s="8"/>
      <c r="ES63" s="8"/>
      <c r="EU63" s="8"/>
      <c r="EW63" s="8"/>
      <c r="EX63" s="8"/>
      <c r="EZ63" s="8"/>
      <c r="FB63" s="8"/>
      <c r="FD63" s="8"/>
      <c r="FE63" s="8"/>
      <c r="FG63" s="8"/>
      <c r="FI63" s="8"/>
      <c r="FL63" s="8"/>
      <c r="FN63" s="8"/>
      <c r="FP63" s="8"/>
      <c r="FR63" s="8"/>
      <c r="FZ63" s="8"/>
      <c r="GB63" s="8"/>
      <c r="HT63" s="8"/>
    </row>
    <row r="64" spans="7:228" ht="14.5" customHeight="1" x14ac:dyDescent="0.3">
      <c r="G64" s="8"/>
      <c r="H64" s="8"/>
      <c r="P64" s="8"/>
      <c r="T64" s="8"/>
      <c r="AE64" s="8"/>
      <c r="AQ64" s="8"/>
      <c r="BE64" s="8"/>
      <c r="BG64" s="8"/>
      <c r="BI64" s="8"/>
      <c r="BK64" s="8"/>
      <c r="BM64" s="8"/>
      <c r="BO64" s="8"/>
      <c r="BX64" s="8"/>
      <c r="CG64" s="8"/>
      <c r="CR64" s="8"/>
      <c r="DA64" s="8"/>
      <c r="DC64" s="8"/>
      <c r="DE64" s="8"/>
      <c r="DF64" s="8"/>
      <c r="DG64" s="8"/>
      <c r="DH64" s="8"/>
      <c r="DI64" s="8"/>
      <c r="DO64" s="8"/>
      <c r="DP64" s="8"/>
      <c r="DQ64" s="8"/>
      <c r="DR64" s="8"/>
      <c r="DS64" s="8"/>
      <c r="EB64" s="8"/>
      <c r="ED64" s="8"/>
      <c r="EF64" s="8"/>
      <c r="EG64" s="8"/>
      <c r="EI64" s="8"/>
      <c r="EK64" s="8"/>
      <c r="EL64" s="8"/>
      <c r="EN64" s="8"/>
      <c r="EP64" s="8"/>
      <c r="EQ64" s="8"/>
      <c r="ES64" s="8"/>
      <c r="EU64" s="8"/>
      <c r="EW64" s="8"/>
      <c r="EX64" s="8"/>
      <c r="EZ64" s="8"/>
      <c r="FB64" s="8"/>
      <c r="FD64" s="8"/>
      <c r="FE64" s="8"/>
      <c r="FG64" s="8"/>
      <c r="FI64" s="8"/>
      <c r="FL64" s="8"/>
      <c r="FN64" s="8"/>
      <c r="FP64" s="8"/>
      <c r="FR64" s="8"/>
      <c r="FZ64" s="8"/>
      <c r="GB64" s="8"/>
      <c r="HT64" s="8"/>
    </row>
    <row r="65" spans="7:228" ht="14.5" customHeight="1" x14ac:dyDescent="0.3">
      <c r="G65" s="8"/>
      <c r="H65" s="8"/>
      <c r="P65" s="8"/>
      <c r="T65" s="8"/>
      <c r="AE65" s="8"/>
      <c r="AQ65" s="8"/>
      <c r="BE65" s="8"/>
      <c r="BG65" s="8"/>
      <c r="BI65" s="8"/>
      <c r="BK65" s="8"/>
      <c r="BM65" s="8"/>
      <c r="BO65" s="8"/>
      <c r="BX65" s="8"/>
      <c r="CG65" s="8"/>
      <c r="CR65" s="8"/>
      <c r="DA65" s="8"/>
      <c r="DC65" s="8"/>
      <c r="DE65" s="8"/>
      <c r="DF65" s="8"/>
      <c r="DG65" s="8"/>
      <c r="DH65" s="8"/>
      <c r="DI65" s="8"/>
      <c r="DO65" s="8"/>
      <c r="DP65" s="8"/>
      <c r="DQ65" s="8"/>
      <c r="DR65" s="8"/>
      <c r="DS65" s="8"/>
      <c r="EB65" s="8"/>
      <c r="ED65" s="8"/>
      <c r="EF65" s="8"/>
      <c r="EG65" s="8"/>
      <c r="EI65" s="8"/>
      <c r="EK65" s="8"/>
      <c r="EL65" s="8"/>
      <c r="EN65" s="8"/>
      <c r="EP65" s="8"/>
      <c r="EQ65" s="8"/>
      <c r="ES65" s="8"/>
      <c r="EU65" s="8"/>
      <c r="EW65" s="8"/>
      <c r="EX65" s="8"/>
      <c r="EZ65" s="8"/>
      <c r="FB65" s="8"/>
      <c r="FD65" s="8"/>
      <c r="FE65" s="8"/>
      <c r="FG65" s="8"/>
      <c r="FI65" s="8"/>
      <c r="FL65" s="8"/>
      <c r="FN65" s="8"/>
      <c r="FP65" s="8"/>
      <c r="FR65" s="8"/>
      <c r="FZ65" s="8"/>
      <c r="GB65" s="8"/>
      <c r="HT65" s="8"/>
    </row>
    <row r="66" spans="7:228" ht="14.5" customHeight="1" x14ac:dyDescent="0.3">
      <c r="G66" s="8"/>
      <c r="H66" s="8"/>
      <c r="P66" s="8"/>
      <c r="T66" s="8"/>
      <c r="AE66" s="8"/>
      <c r="AQ66" s="8"/>
      <c r="BE66" s="8"/>
      <c r="BG66" s="8"/>
      <c r="BI66" s="8"/>
      <c r="BK66" s="8"/>
      <c r="BM66" s="8"/>
      <c r="BO66" s="8"/>
      <c r="BX66" s="8"/>
      <c r="CG66" s="8"/>
      <c r="CR66" s="8"/>
      <c r="DA66" s="8"/>
      <c r="DC66" s="8"/>
      <c r="DE66" s="8"/>
      <c r="DF66" s="8"/>
      <c r="DG66" s="8"/>
      <c r="DH66" s="8"/>
      <c r="DI66" s="8"/>
      <c r="DO66" s="8"/>
      <c r="DP66" s="8"/>
      <c r="DQ66" s="8"/>
      <c r="DR66" s="8"/>
      <c r="DS66" s="8"/>
      <c r="EB66" s="8"/>
      <c r="ED66" s="8"/>
      <c r="EF66" s="8"/>
      <c r="EG66" s="8"/>
      <c r="EI66" s="8"/>
      <c r="EK66" s="8"/>
      <c r="EL66" s="8"/>
      <c r="EN66" s="8"/>
      <c r="EP66" s="8"/>
      <c r="EQ66" s="8"/>
      <c r="ES66" s="8"/>
      <c r="EU66" s="8"/>
      <c r="EW66" s="8"/>
      <c r="EX66" s="8"/>
      <c r="EZ66" s="8"/>
      <c r="FB66" s="8"/>
      <c r="FD66" s="8"/>
      <c r="FE66" s="8"/>
      <c r="FG66" s="8"/>
      <c r="FI66" s="8"/>
      <c r="FL66" s="8"/>
      <c r="FN66" s="8"/>
      <c r="FP66" s="8"/>
      <c r="FR66" s="8"/>
      <c r="FZ66" s="8"/>
      <c r="GB66" s="8"/>
      <c r="HT66" s="8"/>
    </row>
    <row r="67" spans="7:228" ht="14.5" customHeight="1" x14ac:dyDescent="0.3">
      <c r="G67" s="8"/>
      <c r="H67" s="8"/>
      <c r="P67" s="8"/>
      <c r="T67" s="8"/>
      <c r="AE67" s="8"/>
      <c r="AQ67" s="8"/>
      <c r="BE67" s="8"/>
      <c r="BG67" s="8"/>
      <c r="BI67" s="8"/>
      <c r="BK67" s="8"/>
      <c r="BM67" s="8"/>
      <c r="BO67" s="8"/>
      <c r="BX67" s="8"/>
      <c r="CG67" s="8"/>
      <c r="CR67" s="8"/>
      <c r="DA67" s="8"/>
      <c r="DC67" s="8"/>
      <c r="DE67" s="8"/>
      <c r="DF67" s="8"/>
      <c r="DG67" s="8"/>
      <c r="DH67" s="8"/>
      <c r="DI67" s="8"/>
      <c r="DO67" s="8"/>
      <c r="DP67" s="8"/>
      <c r="DQ67" s="8"/>
      <c r="DR67" s="8"/>
      <c r="DS67" s="8"/>
      <c r="EB67" s="8"/>
      <c r="ED67" s="8"/>
      <c r="EF67" s="8"/>
      <c r="EG67" s="8"/>
      <c r="EI67" s="8"/>
      <c r="EK67" s="8"/>
      <c r="EL67" s="8"/>
      <c r="EN67" s="8"/>
      <c r="EP67" s="8"/>
      <c r="EQ67" s="8"/>
      <c r="ES67" s="8"/>
      <c r="EU67" s="8"/>
      <c r="EW67" s="8"/>
      <c r="EX67" s="8"/>
      <c r="EZ67" s="8"/>
      <c r="FB67" s="8"/>
      <c r="FD67" s="8"/>
      <c r="FE67" s="8"/>
      <c r="FG67" s="8"/>
      <c r="FI67" s="8"/>
      <c r="FL67" s="8"/>
      <c r="FN67" s="8"/>
      <c r="FP67" s="8"/>
      <c r="FR67" s="8"/>
      <c r="FZ67" s="8"/>
      <c r="GB67" s="8"/>
      <c r="HT67" s="8"/>
    </row>
    <row r="68" spans="7:228" ht="14.5" customHeight="1" x14ac:dyDescent="0.3">
      <c r="G68" s="8"/>
      <c r="H68" s="8"/>
      <c r="P68" s="8"/>
      <c r="T68" s="8"/>
      <c r="AE68" s="8"/>
      <c r="AQ68" s="8"/>
      <c r="BE68" s="8"/>
      <c r="BG68" s="8"/>
      <c r="BI68" s="8"/>
      <c r="BK68" s="8"/>
      <c r="BM68" s="8"/>
      <c r="BO68" s="8"/>
      <c r="BX68" s="8"/>
      <c r="CG68" s="8"/>
      <c r="CR68" s="8"/>
      <c r="DA68" s="8"/>
      <c r="DC68" s="8"/>
      <c r="DE68" s="8"/>
      <c r="DF68" s="8"/>
      <c r="DG68" s="8"/>
      <c r="DH68" s="8"/>
      <c r="DI68" s="8"/>
      <c r="DO68" s="8"/>
      <c r="DP68" s="8"/>
      <c r="DQ68" s="8"/>
      <c r="DR68" s="8"/>
      <c r="DS68" s="8"/>
      <c r="EB68" s="8"/>
      <c r="ED68" s="8"/>
      <c r="EF68" s="8"/>
      <c r="EG68" s="8"/>
      <c r="EI68" s="8"/>
      <c r="EK68" s="8"/>
      <c r="EL68" s="8"/>
      <c r="EN68" s="8"/>
      <c r="EP68" s="8"/>
      <c r="EQ68" s="8"/>
      <c r="ES68" s="8"/>
      <c r="EU68" s="8"/>
      <c r="EW68" s="8"/>
      <c r="EX68" s="8"/>
      <c r="EZ68" s="8"/>
      <c r="FB68" s="8"/>
      <c r="FD68" s="8"/>
      <c r="FE68" s="8"/>
      <c r="FG68" s="8"/>
      <c r="FI68" s="8"/>
      <c r="FL68" s="8"/>
      <c r="FN68" s="8"/>
      <c r="FP68" s="8"/>
      <c r="FR68" s="8"/>
      <c r="FZ68" s="8"/>
      <c r="GB68" s="8"/>
      <c r="HT68" s="8"/>
    </row>
    <row r="69" spans="7:228" ht="14.5" customHeight="1" x14ac:dyDescent="0.3">
      <c r="G69" s="8"/>
      <c r="H69" s="8"/>
      <c r="P69" s="8"/>
      <c r="T69" s="8"/>
      <c r="AE69" s="8"/>
      <c r="AQ69" s="8"/>
      <c r="BE69" s="8"/>
      <c r="BG69" s="8"/>
      <c r="BI69" s="8"/>
      <c r="BK69" s="8"/>
      <c r="BM69" s="8"/>
      <c r="BO69" s="8"/>
      <c r="BX69" s="8"/>
      <c r="CG69" s="8"/>
      <c r="CR69" s="8"/>
      <c r="DA69" s="8"/>
      <c r="DC69" s="8"/>
      <c r="DE69" s="8"/>
      <c r="DF69" s="8"/>
      <c r="DG69" s="8"/>
      <c r="DH69" s="8"/>
      <c r="DI69" s="8"/>
      <c r="DO69" s="8"/>
      <c r="DP69" s="8"/>
      <c r="DQ69" s="8"/>
      <c r="DR69" s="8"/>
      <c r="DS69" s="8"/>
      <c r="EB69" s="8"/>
      <c r="ED69" s="8"/>
      <c r="EF69" s="8"/>
      <c r="EG69" s="8"/>
      <c r="EI69" s="8"/>
      <c r="EK69" s="8"/>
      <c r="EL69" s="8"/>
      <c r="EN69" s="8"/>
      <c r="EP69" s="8"/>
      <c r="EQ69" s="8"/>
      <c r="ES69" s="8"/>
      <c r="EU69" s="8"/>
      <c r="EW69" s="8"/>
      <c r="EX69" s="8"/>
      <c r="EZ69" s="8"/>
      <c r="FB69" s="8"/>
      <c r="FD69" s="8"/>
      <c r="FE69" s="8"/>
      <c r="FG69" s="8"/>
      <c r="FI69" s="8"/>
      <c r="FL69" s="8"/>
      <c r="FN69" s="8"/>
      <c r="FP69" s="8"/>
      <c r="FR69" s="8"/>
      <c r="FZ69" s="8"/>
      <c r="GB69" s="8"/>
      <c r="HT69" s="8"/>
    </row>
    <row r="70" spans="7:228" ht="14.5" customHeight="1" x14ac:dyDescent="0.3">
      <c r="G70" s="8"/>
      <c r="H70" s="8"/>
      <c r="P70" s="8"/>
      <c r="T70" s="8"/>
      <c r="AE70" s="8"/>
      <c r="AQ70" s="8"/>
      <c r="BE70" s="8"/>
      <c r="BG70" s="8"/>
      <c r="BI70" s="8"/>
      <c r="BK70" s="8"/>
      <c r="BM70" s="8"/>
      <c r="BO70" s="8"/>
      <c r="BX70" s="8"/>
      <c r="CG70" s="8"/>
      <c r="CR70" s="8"/>
      <c r="DA70" s="8"/>
      <c r="DC70" s="8"/>
      <c r="DE70" s="8"/>
      <c r="DF70" s="8"/>
      <c r="DG70" s="8"/>
      <c r="DH70" s="8"/>
      <c r="DI70" s="8"/>
      <c r="DO70" s="8"/>
      <c r="DP70" s="8"/>
      <c r="DQ70" s="8"/>
      <c r="DR70" s="8"/>
      <c r="DS70" s="8"/>
      <c r="EB70" s="8"/>
      <c r="ED70" s="8"/>
      <c r="EF70" s="8"/>
      <c r="EG70" s="8"/>
      <c r="EI70" s="8"/>
      <c r="EK70" s="8"/>
      <c r="EL70" s="8"/>
      <c r="EN70" s="8"/>
      <c r="EP70" s="8"/>
      <c r="EQ70" s="8"/>
      <c r="ES70" s="8"/>
      <c r="EU70" s="8"/>
      <c r="EW70" s="8"/>
      <c r="EX70" s="8"/>
      <c r="EZ70" s="8"/>
      <c r="FB70" s="8"/>
      <c r="FD70" s="8"/>
      <c r="FE70" s="8"/>
      <c r="FG70" s="8"/>
      <c r="FI70" s="8"/>
      <c r="FL70" s="8"/>
      <c r="FN70" s="8"/>
      <c r="FP70" s="8"/>
      <c r="FR70" s="8"/>
      <c r="FZ70" s="8"/>
      <c r="GB70" s="8"/>
      <c r="HT70" s="8"/>
    </row>
    <row r="71" spans="7:228" ht="14.5" customHeight="1" x14ac:dyDescent="0.3">
      <c r="G71" s="8"/>
      <c r="H71" s="8"/>
      <c r="P71" s="8"/>
      <c r="T71" s="8"/>
      <c r="AE71" s="8"/>
      <c r="AQ71" s="8"/>
      <c r="BE71" s="8"/>
      <c r="BG71" s="8"/>
      <c r="BI71" s="8"/>
      <c r="BK71" s="8"/>
      <c r="BM71" s="8"/>
      <c r="BO71" s="8"/>
      <c r="BX71" s="8"/>
      <c r="CG71" s="8"/>
      <c r="CR71" s="8"/>
      <c r="DA71" s="8"/>
      <c r="DC71" s="8"/>
      <c r="DE71" s="8"/>
      <c r="DF71" s="8"/>
      <c r="DG71" s="8"/>
      <c r="DH71" s="8"/>
      <c r="DI71" s="8"/>
      <c r="DO71" s="8"/>
      <c r="DP71" s="8"/>
      <c r="DQ71" s="8"/>
      <c r="DR71" s="8"/>
      <c r="DS71" s="8"/>
      <c r="EB71" s="8"/>
      <c r="ED71" s="8"/>
      <c r="EF71" s="8"/>
      <c r="EG71" s="8"/>
      <c r="EI71" s="8"/>
      <c r="EK71" s="8"/>
      <c r="EL71" s="8"/>
      <c r="EN71" s="8"/>
      <c r="EP71" s="8"/>
      <c r="EQ71" s="8"/>
      <c r="ES71" s="8"/>
      <c r="EU71" s="8"/>
      <c r="EW71" s="8"/>
      <c r="EX71" s="8"/>
      <c r="EZ71" s="8"/>
      <c r="FB71" s="8"/>
      <c r="FD71" s="8"/>
      <c r="FE71" s="8"/>
      <c r="FG71" s="8"/>
      <c r="FI71" s="8"/>
      <c r="FL71" s="8"/>
      <c r="FN71" s="8"/>
      <c r="FP71" s="8"/>
      <c r="FR71" s="8"/>
      <c r="FZ71" s="8"/>
      <c r="GB71" s="8"/>
      <c r="HT71" s="8"/>
    </row>
    <row r="72" spans="7:228" ht="14.5" customHeight="1" x14ac:dyDescent="0.3">
      <c r="G72" s="8"/>
      <c r="H72" s="8"/>
      <c r="P72" s="8"/>
      <c r="T72" s="8"/>
      <c r="AE72" s="8"/>
      <c r="AQ72" s="8"/>
      <c r="BE72" s="8"/>
      <c r="BG72" s="8"/>
      <c r="BI72" s="8"/>
      <c r="BK72" s="8"/>
      <c r="BM72" s="8"/>
      <c r="BO72" s="8"/>
      <c r="BX72" s="8"/>
      <c r="CG72" s="8"/>
      <c r="CR72" s="8"/>
      <c r="DA72" s="8"/>
      <c r="DC72" s="8"/>
      <c r="DE72" s="8"/>
      <c r="DF72" s="8"/>
      <c r="DG72" s="8"/>
      <c r="DH72" s="8"/>
      <c r="DI72" s="8"/>
      <c r="DO72" s="8"/>
      <c r="DP72" s="8"/>
      <c r="DQ72" s="8"/>
      <c r="DR72" s="8"/>
      <c r="DS72" s="8"/>
      <c r="EB72" s="8"/>
      <c r="ED72" s="8"/>
      <c r="EF72" s="8"/>
      <c r="EG72" s="8"/>
      <c r="EI72" s="8"/>
      <c r="EK72" s="8"/>
      <c r="EL72" s="8"/>
      <c r="EN72" s="8"/>
      <c r="EP72" s="8"/>
      <c r="EQ72" s="8"/>
      <c r="ES72" s="8"/>
      <c r="EU72" s="8"/>
      <c r="EW72" s="8"/>
      <c r="EX72" s="8"/>
      <c r="EZ72" s="8"/>
      <c r="FB72" s="8"/>
      <c r="FD72" s="8"/>
      <c r="FE72" s="8"/>
      <c r="FG72" s="8"/>
      <c r="FI72" s="8"/>
      <c r="FL72" s="8"/>
      <c r="FN72" s="8"/>
      <c r="FP72" s="8"/>
      <c r="FR72" s="8"/>
      <c r="FZ72" s="8"/>
      <c r="GB72" s="8"/>
      <c r="HT72" s="8"/>
    </row>
    <row r="73" spans="7:228" ht="14.5" customHeight="1" x14ac:dyDescent="0.3">
      <c r="G73" s="8"/>
      <c r="H73" s="8"/>
      <c r="P73" s="8"/>
      <c r="T73" s="8"/>
      <c r="AE73" s="8"/>
      <c r="AQ73" s="8"/>
      <c r="BE73" s="8"/>
      <c r="BG73" s="8"/>
      <c r="BI73" s="8"/>
      <c r="BK73" s="8"/>
      <c r="BM73" s="8"/>
      <c r="BO73" s="8"/>
      <c r="BX73" s="8"/>
      <c r="CG73" s="8"/>
      <c r="CR73" s="8"/>
      <c r="DA73" s="8"/>
      <c r="DC73" s="8"/>
      <c r="DE73" s="8"/>
      <c r="DF73" s="8"/>
      <c r="DG73" s="8"/>
      <c r="DH73" s="8"/>
      <c r="DI73" s="8"/>
      <c r="DO73" s="8"/>
      <c r="DP73" s="8"/>
      <c r="DQ73" s="8"/>
      <c r="DR73" s="8"/>
      <c r="DS73" s="8"/>
      <c r="EB73" s="8"/>
      <c r="ED73" s="8"/>
      <c r="EF73" s="8"/>
      <c r="EG73" s="8"/>
      <c r="EI73" s="8"/>
      <c r="EK73" s="8"/>
      <c r="EL73" s="8"/>
      <c r="EN73" s="8"/>
      <c r="EP73" s="8"/>
      <c r="EQ73" s="8"/>
      <c r="ES73" s="8"/>
      <c r="EU73" s="8"/>
      <c r="EW73" s="8"/>
      <c r="EX73" s="8"/>
      <c r="EZ73" s="8"/>
      <c r="FB73" s="8"/>
      <c r="FD73" s="8"/>
      <c r="FE73" s="8"/>
      <c r="FG73" s="8"/>
      <c r="FI73" s="8"/>
      <c r="FL73" s="8"/>
      <c r="FN73" s="8"/>
      <c r="FP73" s="8"/>
      <c r="FR73" s="8"/>
      <c r="FZ73" s="8"/>
      <c r="GB73" s="8"/>
      <c r="HT73" s="8"/>
    </row>
    <row r="74" spans="7:228" ht="14.5" customHeight="1" x14ac:dyDescent="0.3">
      <c r="G74" s="8"/>
      <c r="H74" s="8"/>
      <c r="P74" s="8"/>
      <c r="T74" s="8"/>
      <c r="AE74" s="8"/>
      <c r="AQ74" s="8"/>
      <c r="BE74" s="8"/>
      <c r="BG74" s="8"/>
      <c r="BI74" s="8"/>
      <c r="BK74" s="8"/>
      <c r="BM74" s="8"/>
      <c r="BO74" s="8"/>
      <c r="BX74" s="8"/>
      <c r="CG74" s="8"/>
      <c r="CR74" s="8"/>
      <c r="DA74" s="8"/>
      <c r="DC74" s="8"/>
      <c r="DE74" s="8"/>
      <c r="DF74" s="8"/>
      <c r="DG74" s="8"/>
      <c r="DH74" s="8"/>
      <c r="DI74" s="8"/>
      <c r="DO74" s="8"/>
      <c r="DP74" s="8"/>
      <c r="DQ74" s="8"/>
      <c r="DR74" s="8"/>
      <c r="DS74" s="8"/>
      <c r="EB74" s="8"/>
      <c r="ED74" s="8"/>
      <c r="EF74" s="8"/>
      <c r="EG74" s="8"/>
      <c r="EI74" s="8"/>
      <c r="EK74" s="8"/>
      <c r="EL74" s="8"/>
      <c r="EN74" s="8"/>
      <c r="EP74" s="8"/>
      <c r="EQ74" s="8"/>
      <c r="ES74" s="8"/>
      <c r="EU74" s="8"/>
      <c r="EW74" s="8"/>
      <c r="EX74" s="8"/>
      <c r="EZ74" s="8"/>
      <c r="FB74" s="8"/>
      <c r="FD74" s="8"/>
      <c r="FE74" s="8"/>
      <c r="FG74" s="8"/>
      <c r="FI74" s="8"/>
      <c r="FL74" s="8"/>
      <c r="FN74" s="8"/>
      <c r="FP74" s="8"/>
      <c r="FR74" s="8"/>
      <c r="FZ74" s="8"/>
      <c r="GB74" s="8"/>
      <c r="HT74" s="8"/>
    </row>
    <row r="75" spans="7:228" ht="14.5" customHeight="1" x14ac:dyDescent="0.3">
      <c r="G75" s="8"/>
      <c r="H75" s="8"/>
      <c r="P75" s="8"/>
      <c r="T75" s="8"/>
      <c r="AE75" s="8"/>
      <c r="AQ75" s="8"/>
      <c r="BE75" s="8"/>
      <c r="BG75" s="8"/>
      <c r="BI75" s="8"/>
      <c r="BK75" s="8"/>
      <c r="BM75" s="8"/>
      <c r="BO75" s="8"/>
      <c r="BX75" s="8"/>
      <c r="CG75" s="8"/>
      <c r="CR75" s="8"/>
      <c r="DA75" s="8"/>
      <c r="DC75" s="8"/>
      <c r="DE75" s="8"/>
      <c r="DF75" s="8"/>
      <c r="DG75" s="8"/>
      <c r="DH75" s="8"/>
      <c r="DI75" s="8"/>
      <c r="DO75" s="8"/>
      <c r="DP75" s="8"/>
      <c r="DQ75" s="8"/>
      <c r="DR75" s="8"/>
      <c r="DS75" s="8"/>
      <c r="EB75" s="8"/>
      <c r="ED75" s="8"/>
      <c r="EF75" s="8"/>
      <c r="EG75" s="8"/>
      <c r="EI75" s="8"/>
      <c r="EK75" s="8"/>
      <c r="EL75" s="8"/>
      <c r="EN75" s="8"/>
      <c r="EP75" s="8"/>
      <c r="EQ75" s="8"/>
      <c r="ES75" s="8"/>
      <c r="EU75" s="8"/>
      <c r="EW75" s="8"/>
      <c r="EX75" s="8"/>
      <c r="EZ75" s="8"/>
      <c r="FB75" s="8"/>
      <c r="FD75" s="8"/>
      <c r="FE75" s="8"/>
      <c r="FG75" s="8"/>
      <c r="FI75" s="8"/>
      <c r="FL75" s="8"/>
      <c r="FN75" s="8"/>
      <c r="FP75" s="8"/>
      <c r="FR75" s="8"/>
      <c r="FZ75" s="8"/>
      <c r="GB75" s="8"/>
      <c r="HT75" s="8"/>
    </row>
    <row r="76" spans="7:228" ht="14.5" customHeight="1" x14ac:dyDescent="0.3">
      <c r="G76" s="8"/>
      <c r="H76" s="8"/>
      <c r="P76" s="8"/>
      <c r="T76" s="8"/>
      <c r="AE76" s="8"/>
      <c r="AQ76" s="8"/>
      <c r="BE76" s="8"/>
      <c r="BG76" s="8"/>
      <c r="BI76" s="8"/>
      <c r="BK76" s="8"/>
      <c r="BM76" s="8"/>
      <c r="BO76" s="8"/>
      <c r="BX76" s="8"/>
      <c r="CG76" s="8"/>
      <c r="CR76" s="8"/>
      <c r="DA76" s="8"/>
      <c r="DC76" s="8"/>
      <c r="DE76" s="8"/>
      <c r="DF76" s="8"/>
      <c r="DG76" s="8"/>
      <c r="DH76" s="8"/>
      <c r="DI76" s="8"/>
      <c r="DO76" s="8"/>
      <c r="DP76" s="8"/>
      <c r="DQ76" s="8"/>
      <c r="DR76" s="8"/>
      <c r="DS76" s="8"/>
      <c r="EB76" s="8"/>
      <c r="ED76" s="8"/>
      <c r="EF76" s="8"/>
      <c r="EG76" s="8"/>
      <c r="EI76" s="8"/>
      <c r="EK76" s="8"/>
      <c r="EL76" s="8"/>
      <c r="EN76" s="8"/>
      <c r="EP76" s="8"/>
      <c r="EQ76" s="8"/>
      <c r="ES76" s="8"/>
      <c r="EU76" s="8"/>
      <c r="EW76" s="8"/>
      <c r="EX76" s="8"/>
      <c r="EZ76" s="8"/>
      <c r="FB76" s="8"/>
      <c r="FD76" s="8"/>
      <c r="FE76" s="8"/>
      <c r="FG76" s="8"/>
      <c r="FI76" s="8"/>
      <c r="FL76" s="8"/>
      <c r="FN76" s="8"/>
      <c r="FP76" s="8"/>
      <c r="FR76" s="8"/>
      <c r="FZ76" s="8"/>
      <c r="GB76" s="8"/>
      <c r="HT76" s="8"/>
    </row>
    <row r="77" spans="7:228" ht="14.5" customHeight="1" x14ac:dyDescent="0.3">
      <c r="G77" s="8"/>
      <c r="H77" s="8"/>
      <c r="P77" s="8"/>
      <c r="T77" s="8"/>
      <c r="AE77" s="8"/>
      <c r="AQ77" s="8"/>
      <c r="BE77" s="8"/>
      <c r="BG77" s="8"/>
      <c r="BI77" s="8"/>
      <c r="BK77" s="8"/>
      <c r="BM77" s="8"/>
      <c r="BO77" s="8"/>
      <c r="BX77" s="8"/>
      <c r="CG77" s="8"/>
      <c r="CR77" s="8"/>
      <c r="DA77" s="8"/>
      <c r="DC77" s="8"/>
      <c r="DE77" s="8"/>
      <c r="DF77" s="8"/>
      <c r="DG77" s="8"/>
      <c r="DH77" s="8"/>
      <c r="DI77" s="8"/>
      <c r="DO77" s="8"/>
      <c r="DP77" s="8"/>
      <c r="DQ77" s="8"/>
      <c r="DR77" s="8"/>
      <c r="DS77" s="8"/>
      <c r="EB77" s="8"/>
      <c r="ED77" s="8"/>
      <c r="EF77" s="8"/>
      <c r="EG77" s="8"/>
      <c r="EI77" s="8"/>
      <c r="EK77" s="8"/>
      <c r="EL77" s="8"/>
      <c r="EN77" s="8"/>
      <c r="EP77" s="8"/>
      <c r="EQ77" s="8"/>
      <c r="ES77" s="8"/>
      <c r="EU77" s="8"/>
      <c r="EW77" s="8"/>
      <c r="EX77" s="8"/>
      <c r="EZ77" s="8"/>
      <c r="FB77" s="8"/>
      <c r="FD77" s="8"/>
      <c r="FE77" s="8"/>
      <c r="FG77" s="8"/>
      <c r="FI77" s="8"/>
      <c r="FL77" s="8"/>
      <c r="FN77" s="8"/>
      <c r="FP77" s="8"/>
      <c r="FR77" s="8"/>
      <c r="FZ77" s="8"/>
      <c r="GB77" s="8"/>
      <c r="HT77" s="8"/>
    </row>
    <row r="78" spans="7:228" ht="14.5" customHeight="1" x14ac:dyDescent="0.3">
      <c r="G78" s="8"/>
      <c r="H78" s="8"/>
      <c r="P78" s="8"/>
      <c r="T78" s="8"/>
      <c r="AE78" s="8"/>
      <c r="AQ78" s="8"/>
      <c r="BE78" s="8"/>
      <c r="BG78" s="8"/>
      <c r="BI78" s="8"/>
      <c r="BK78" s="8"/>
      <c r="BM78" s="8"/>
      <c r="BO78" s="8"/>
      <c r="BX78" s="8"/>
      <c r="CG78" s="8"/>
      <c r="CR78" s="8"/>
      <c r="DA78" s="8"/>
      <c r="DC78" s="8"/>
      <c r="DE78" s="8"/>
      <c r="DF78" s="8"/>
      <c r="DG78" s="8"/>
      <c r="DH78" s="8"/>
      <c r="DI78" s="8"/>
      <c r="DO78" s="8"/>
      <c r="DP78" s="8"/>
      <c r="DQ78" s="8"/>
      <c r="DR78" s="8"/>
      <c r="DS78" s="8"/>
      <c r="EB78" s="8"/>
      <c r="ED78" s="8"/>
      <c r="EF78" s="8"/>
      <c r="EG78" s="8"/>
      <c r="EI78" s="8"/>
      <c r="EK78" s="8"/>
      <c r="EL78" s="8"/>
      <c r="EN78" s="8"/>
      <c r="EP78" s="8"/>
      <c r="EQ78" s="8"/>
      <c r="ES78" s="8"/>
      <c r="EU78" s="8"/>
      <c r="EW78" s="8"/>
      <c r="EX78" s="8"/>
      <c r="EZ78" s="8"/>
      <c r="FB78" s="8"/>
      <c r="FD78" s="8"/>
      <c r="FE78" s="8"/>
      <c r="FG78" s="8"/>
      <c r="FI78" s="8"/>
      <c r="FL78" s="8"/>
      <c r="FN78" s="8"/>
      <c r="FP78" s="8"/>
      <c r="FR78" s="8"/>
      <c r="FZ78" s="8"/>
      <c r="GB78" s="8"/>
      <c r="HT78" s="8"/>
    </row>
    <row r="79" spans="7:228" ht="14.5" customHeight="1" x14ac:dyDescent="0.3">
      <c r="G79" s="8"/>
      <c r="H79" s="8"/>
      <c r="P79" s="8"/>
      <c r="T79" s="8"/>
      <c r="AE79" s="8"/>
      <c r="AQ79" s="8"/>
      <c r="BE79" s="8"/>
      <c r="BG79" s="8"/>
      <c r="BI79" s="8"/>
      <c r="BK79" s="8"/>
      <c r="BM79" s="8"/>
      <c r="BO79" s="8"/>
      <c r="BX79" s="8"/>
      <c r="CG79" s="8"/>
      <c r="CR79" s="8"/>
      <c r="DA79" s="8"/>
      <c r="DC79" s="8"/>
      <c r="DE79" s="8"/>
      <c r="DF79" s="8"/>
      <c r="DG79" s="8"/>
      <c r="DH79" s="8"/>
      <c r="DI79" s="8"/>
      <c r="DO79" s="8"/>
      <c r="DP79" s="8"/>
      <c r="DQ79" s="8"/>
      <c r="DR79" s="8"/>
      <c r="DS79" s="8"/>
      <c r="EB79" s="8"/>
      <c r="ED79" s="8"/>
      <c r="EF79" s="8"/>
      <c r="EG79" s="8"/>
      <c r="EI79" s="8"/>
      <c r="EK79" s="8"/>
      <c r="EL79" s="8"/>
      <c r="EN79" s="8"/>
      <c r="EP79" s="8"/>
      <c r="EQ79" s="8"/>
      <c r="ES79" s="8"/>
      <c r="EU79" s="8"/>
      <c r="EW79" s="8"/>
      <c r="EX79" s="8"/>
      <c r="EZ79" s="8"/>
      <c r="FB79" s="8"/>
      <c r="FD79" s="8"/>
      <c r="FE79" s="8"/>
      <c r="FG79" s="8"/>
      <c r="FI79" s="8"/>
      <c r="FL79" s="8"/>
      <c r="FN79" s="8"/>
      <c r="FP79" s="8"/>
      <c r="FR79" s="8"/>
      <c r="FZ79" s="8"/>
      <c r="GB79" s="8"/>
      <c r="HT79" s="8"/>
    </row>
    <row r="80" spans="7:228" ht="14.5" customHeight="1" x14ac:dyDescent="0.3">
      <c r="G80" s="8"/>
      <c r="H80" s="8"/>
      <c r="P80" s="8"/>
      <c r="T80" s="8"/>
      <c r="AE80" s="8"/>
      <c r="AQ80" s="8"/>
      <c r="BE80" s="8"/>
      <c r="BG80" s="8"/>
      <c r="BI80" s="8"/>
      <c r="BK80" s="8"/>
      <c r="BM80" s="8"/>
      <c r="BO80" s="8"/>
      <c r="BX80" s="8"/>
      <c r="CG80" s="8"/>
      <c r="CR80" s="8"/>
      <c r="DA80" s="8"/>
      <c r="DC80" s="8"/>
      <c r="DE80" s="8"/>
      <c r="DF80" s="8"/>
      <c r="DG80" s="8"/>
      <c r="DH80" s="8"/>
      <c r="DI80" s="8"/>
      <c r="DO80" s="8"/>
      <c r="DP80" s="8"/>
      <c r="DQ80" s="8"/>
      <c r="DR80" s="8"/>
      <c r="DS80" s="8"/>
      <c r="EB80" s="8"/>
      <c r="ED80" s="8"/>
      <c r="EF80" s="8"/>
      <c r="EG80" s="8"/>
      <c r="EI80" s="8"/>
      <c r="EK80" s="8"/>
      <c r="EL80" s="8"/>
      <c r="EN80" s="8"/>
      <c r="EP80" s="8"/>
      <c r="EQ80" s="8"/>
      <c r="ES80" s="8"/>
      <c r="EU80" s="8"/>
      <c r="EW80" s="8"/>
      <c r="EX80" s="8"/>
      <c r="EZ80" s="8"/>
      <c r="FB80" s="8"/>
      <c r="FD80" s="8"/>
      <c r="FE80" s="8"/>
      <c r="FG80" s="8"/>
      <c r="FI80" s="8"/>
      <c r="FL80" s="8"/>
      <c r="FN80" s="8"/>
      <c r="FP80" s="8"/>
      <c r="FR80" s="8"/>
      <c r="FZ80" s="8"/>
      <c r="GB80" s="8"/>
      <c r="HT80" s="8"/>
    </row>
    <row r="81" spans="7:228" ht="14.5" customHeight="1" x14ac:dyDescent="0.3">
      <c r="G81" s="8"/>
      <c r="H81" s="8"/>
      <c r="P81" s="8"/>
      <c r="T81" s="8"/>
      <c r="AE81" s="8"/>
      <c r="AQ81" s="8"/>
      <c r="BE81" s="8"/>
      <c r="BG81" s="8"/>
      <c r="BI81" s="8"/>
      <c r="BK81" s="8"/>
      <c r="BM81" s="8"/>
      <c r="BO81" s="8"/>
      <c r="BX81" s="8"/>
      <c r="CG81" s="8"/>
      <c r="CR81" s="8"/>
      <c r="DA81" s="8"/>
      <c r="DC81" s="8"/>
      <c r="DE81" s="8"/>
      <c r="DF81" s="8"/>
      <c r="DG81" s="8"/>
      <c r="DH81" s="8"/>
      <c r="DI81" s="8"/>
      <c r="DO81" s="8"/>
      <c r="DP81" s="8"/>
      <c r="DQ81" s="8"/>
      <c r="DR81" s="8"/>
      <c r="DS81" s="8"/>
      <c r="EB81" s="8"/>
      <c r="ED81" s="8"/>
      <c r="EF81" s="8"/>
      <c r="EG81" s="8"/>
      <c r="EI81" s="8"/>
      <c r="EK81" s="8"/>
      <c r="EL81" s="8"/>
      <c r="EN81" s="8"/>
      <c r="EP81" s="8"/>
      <c r="EQ81" s="8"/>
      <c r="ES81" s="8"/>
      <c r="EU81" s="8"/>
      <c r="EW81" s="8"/>
      <c r="EX81" s="8"/>
      <c r="EZ81" s="8"/>
      <c r="FB81" s="8"/>
      <c r="FD81" s="8"/>
      <c r="FE81" s="8"/>
      <c r="FG81" s="8"/>
      <c r="FI81" s="8"/>
      <c r="FL81" s="8"/>
      <c r="FN81" s="8"/>
      <c r="FP81" s="8"/>
      <c r="FR81" s="8"/>
      <c r="FZ81" s="8"/>
      <c r="GB81" s="8"/>
      <c r="HT81" s="8"/>
    </row>
    <row r="82" spans="7:228" ht="14.5" customHeight="1" x14ac:dyDescent="0.3">
      <c r="G82" s="8"/>
      <c r="H82" s="8"/>
      <c r="P82" s="8"/>
      <c r="T82" s="8"/>
      <c r="AE82" s="8"/>
      <c r="AQ82" s="8"/>
      <c r="BE82" s="8"/>
      <c r="BG82" s="8"/>
      <c r="BI82" s="8"/>
      <c r="BK82" s="8"/>
      <c r="BM82" s="8"/>
      <c r="BO82" s="8"/>
      <c r="BX82" s="8"/>
      <c r="CG82" s="8"/>
      <c r="CR82" s="8"/>
      <c r="DA82" s="8"/>
      <c r="DC82" s="8"/>
      <c r="DE82" s="8"/>
      <c r="DF82" s="8"/>
      <c r="DG82" s="8"/>
      <c r="DH82" s="8"/>
      <c r="DI82" s="8"/>
      <c r="DO82" s="8"/>
      <c r="DP82" s="8"/>
      <c r="DQ82" s="8"/>
      <c r="DR82" s="8"/>
      <c r="DS82" s="8"/>
      <c r="EB82" s="8"/>
      <c r="ED82" s="8"/>
      <c r="EF82" s="8"/>
      <c r="EG82" s="8"/>
      <c r="EI82" s="8"/>
      <c r="EK82" s="8"/>
      <c r="EL82" s="8"/>
      <c r="EN82" s="8"/>
      <c r="EP82" s="8"/>
      <c r="EQ82" s="8"/>
      <c r="ES82" s="8"/>
      <c r="EU82" s="8"/>
      <c r="EW82" s="8"/>
      <c r="EX82" s="8"/>
      <c r="EZ82" s="8"/>
      <c r="FB82" s="8"/>
      <c r="FD82" s="8"/>
      <c r="FE82" s="8"/>
      <c r="FG82" s="8"/>
      <c r="FI82" s="8"/>
      <c r="FL82" s="8"/>
      <c r="FN82" s="8"/>
      <c r="FP82" s="8"/>
      <c r="FR82" s="8"/>
      <c r="FZ82" s="8"/>
      <c r="GB82" s="8"/>
      <c r="HT82" s="8"/>
    </row>
    <row r="83" spans="7:228" ht="14.5" customHeight="1" x14ac:dyDescent="0.3">
      <c r="G83" s="8"/>
      <c r="H83" s="8"/>
      <c r="P83" s="8"/>
      <c r="T83" s="8"/>
      <c r="AE83" s="8"/>
      <c r="AQ83" s="8"/>
      <c r="BE83" s="8"/>
      <c r="BG83" s="8"/>
      <c r="BI83" s="8"/>
      <c r="BK83" s="8"/>
      <c r="BM83" s="8"/>
      <c r="BO83" s="8"/>
      <c r="BX83" s="8"/>
      <c r="CG83" s="8"/>
      <c r="CR83" s="8"/>
      <c r="DA83" s="8"/>
      <c r="DC83" s="8"/>
      <c r="DE83" s="8"/>
      <c r="DF83" s="8"/>
      <c r="DG83" s="8"/>
      <c r="DH83" s="8"/>
      <c r="DI83" s="8"/>
      <c r="DO83" s="8"/>
      <c r="DP83" s="8"/>
      <c r="DQ83" s="8"/>
      <c r="DR83" s="8"/>
      <c r="DS83" s="8"/>
      <c r="EB83" s="8"/>
      <c r="ED83" s="8"/>
      <c r="EF83" s="8"/>
      <c r="EG83" s="8"/>
      <c r="EI83" s="8"/>
      <c r="EK83" s="8"/>
      <c r="EL83" s="8"/>
      <c r="EN83" s="8"/>
      <c r="EP83" s="8"/>
      <c r="EQ83" s="8"/>
      <c r="ES83" s="8"/>
      <c r="EU83" s="8"/>
      <c r="EW83" s="8"/>
      <c r="EX83" s="8"/>
      <c r="EZ83" s="8"/>
      <c r="FB83" s="8"/>
      <c r="FD83" s="8"/>
      <c r="FE83" s="8"/>
      <c r="FG83" s="8"/>
      <c r="FI83" s="8"/>
      <c r="FL83" s="8"/>
      <c r="FN83" s="8"/>
      <c r="FP83" s="8"/>
      <c r="FR83" s="8"/>
      <c r="FZ83" s="8"/>
      <c r="GB83" s="8"/>
      <c r="HT83" s="8"/>
    </row>
    <row r="84" spans="7:228" ht="14.5" customHeight="1" x14ac:dyDescent="0.3">
      <c r="G84" s="8"/>
      <c r="H84" s="8"/>
      <c r="P84" s="8"/>
      <c r="T84" s="8"/>
      <c r="AE84" s="8"/>
      <c r="AQ84" s="8"/>
      <c r="BE84" s="8"/>
      <c r="BG84" s="8"/>
      <c r="BI84" s="8"/>
      <c r="BK84" s="8"/>
      <c r="BM84" s="8"/>
      <c r="BO84" s="8"/>
      <c r="BX84" s="8"/>
      <c r="CG84" s="8"/>
      <c r="CR84" s="8"/>
      <c r="DA84" s="8"/>
      <c r="DC84" s="8"/>
      <c r="DE84" s="8"/>
      <c r="DF84" s="8"/>
      <c r="DG84" s="8"/>
      <c r="DH84" s="8"/>
      <c r="DI84" s="8"/>
      <c r="DO84" s="8"/>
      <c r="DP84" s="8"/>
      <c r="DQ84" s="8"/>
      <c r="DR84" s="8"/>
      <c r="DS84" s="8"/>
      <c r="EB84" s="8"/>
      <c r="ED84" s="8"/>
      <c r="EF84" s="8"/>
      <c r="EG84" s="8"/>
      <c r="EI84" s="8"/>
      <c r="EK84" s="8"/>
      <c r="EL84" s="8"/>
      <c r="EN84" s="8"/>
      <c r="EP84" s="8"/>
      <c r="EQ84" s="8"/>
      <c r="ES84" s="8"/>
      <c r="EU84" s="8"/>
      <c r="EW84" s="8"/>
      <c r="EX84" s="8"/>
      <c r="EZ84" s="8"/>
      <c r="FB84" s="8"/>
      <c r="FD84" s="8"/>
      <c r="FE84" s="8"/>
      <c r="FG84" s="8"/>
      <c r="FI84" s="8"/>
      <c r="FL84" s="8"/>
      <c r="FN84" s="8"/>
      <c r="FP84" s="8"/>
      <c r="FR84" s="8"/>
      <c r="FZ84" s="8"/>
      <c r="GB84" s="8"/>
      <c r="HT84" s="8"/>
    </row>
    <row r="85" spans="7:228" ht="14.5" customHeight="1" x14ac:dyDescent="0.3">
      <c r="G85" s="8"/>
      <c r="H85" s="8"/>
      <c r="P85" s="8"/>
      <c r="T85" s="8"/>
      <c r="AE85" s="8"/>
      <c r="AQ85" s="8"/>
      <c r="BE85" s="8"/>
      <c r="BG85" s="8"/>
      <c r="BI85" s="8"/>
      <c r="BK85" s="8"/>
      <c r="BM85" s="8"/>
      <c r="BO85" s="8"/>
      <c r="BX85" s="8"/>
      <c r="CG85" s="8"/>
      <c r="CR85" s="8"/>
      <c r="DA85" s="8"/>
      <c r="DC85" s="8"/>
      <c r="DE85" s="8"/>
      <c r="DF85" s="8"/>
      <c r="DG85" s="8"/>
      <c r="DH85" s="8"/>
      <c r="DI85" s="8"/>
      <c r="DO85" s="8"/>
      <c r="DP85" s="8"/>
      <c r="DQ85" s="8"/>
      <c r="DR85" s="8"/>
      <c r="DS85" s="8"/>
      <c r="EB85" s="8"/>
      <c r="ED85" s="8"/>
      <c r="EF85" s="8"/>
      <c r="EG85" s="8"/>
      <c r="EI85" s="8"/>
      <c r="EK85" s="8"/>
      <c r="EL85" s="8"/>
      <c r="EN85" s="8"/>
      <c r="EP85" s="8"/>
      <c r="EQ85" s="8"/>
      <c r="ES85" s="8"/>
      <c r="EU85" s="8"/>
      <c r="EW85" s="8"/>
      <c r="EX85" s="8"/>
      <c r="EZ85" s="8"/>
      <c r="FB85" s="8"/>
      <c r="FD85" s="8"/>
      <c r="FE85" s="8"/>
      <c r="FG85" s="8"/>
      <c r="FI85" s="8"/>
      <c r="FL85" s="8"/>
      <c r="FN85" s="8"/>
      <c r="FP85" s="8"/>
      <c r="FR85" s="8"/>
      <c r="FZ85" s="8"/>
      <c r="GB85" s="8"/>
      <c r="HT85" s="8"/>
    </row>
    <row r="86" spans="7:228" ht="14.5" customHeight="1" x14ac:dyDescent="0.3">
      <c r="G86" s="8"/>
      <c r="H86" s="8"/>
      <c r="P86" s="8"/>
      <c r="T86" s="8"/>
      <c r="AE86" s="8"/>
      <c r="AQ86" s="8"/>
      <c r="BE86" s="8"/>
      <c r="BG86" s="8"/>
      <c r="BI86" s="8"/>
      <c r="BK86" s="8"/>
      <c r="BM86" s="8"/>
      <c r="BO86" s="8"/>
      <c r="BX86" s="8"/>
      <c r="CG86" s="8"/>
      <c r="CR86" s="8"/>
      <c r="DA86" s="8"/>
      <c r="DC86" s="8"/>
      <c r="DE86" s="8"/>
      <c r="DF86" s="8"/>
      <c r="DG86" s="8"/>
      <c r="DH86" s="8"/>
      <c r="DI86" s="8"/>
      <c r="DO86" s="8"/>
      <c r="DP86" s="8"/>
      <c r="DQ86" s="8"/>
      <c r="DR86" s="8"/>
      <c r="DS86" s="8"/>
      <c r="EB86" s="8"/>
      <c r="ED86" s="8"/>
      <c r="EF86" s="8"/>
      <c r="EG86" s="8"/>
      <c r="EI86" s="8"/>
      <c r="EK86" s="8"/>
      <c r="EL86" s="8"/>
      <c r="EN86" s="8"/>
      <c r="EP86" s="8"/>
      <c r="EQ86" s="8"/>
      <c r="ES86" s="8"/>
      <c r="EU86" s="8"/>
      <c r="EW86" s="8"/>
      <c r="EX86" s="8"/>
      <c r="EZ86" s="8"/>
      <c r="FB86" s="8"/>
      <c r="FD86" s="8"/>
      <c r="FE86" s="8"/>
      <c r="FG86" s="8"/>
      <c r="FI86" s="8"/>
      <c r="FL86" s="8"/>
      <c r="FN86" s="8"/>
      <c r="FP86" s="8"/>
      <c r="FR86" s="8"/>
      <c r="FZ86" s="8"/>
      <c r="GB86" s="8"/>
      <c r="HT86" s="8"/>
    </row>
    <row r="87" spans="7:228" ht="14.5" customHeight="1" x14ac:dyDescent="0.3">
      <c r="G87" s="8"/>
      <c r="H87" s="8"/>
      <c r="P87" s="8"/>
      <c r="T87" s="8"/>
      <c r="AE87" s="8"/>
      <c r="AQ87" s="8"/>
      <c r="BE87" s="8"/>
      <c r="BG87" s="8"/>
      <c r="BI87" s="8"/>
      <c r="BK87" s="8"/>
      <c r="BM87" s="8"/>
      <c r="BO87" s="8"/>
      <c r="BX87" s="8"/>
      <c r="CG87" s="8"/>
      <c r="CR87" s="8"/>
      <c r="DA87" s="8"/>
      <c r="DC87" s="8"/>
      <c r="DE87" s="8"/>
      <c r="DF87" s="8"/>
      <c r="DG87" s="8"/>
      <c r="DH87" s="8"/>
      <c r="DI87" s="8"/>
      <c r="DO87" s="8"/>
      <c r="DP87" s="8"/>
      <c r="DQ87" s="8"/>
      <c r="DR87" s="8"/>
      <c r="DS87" s="8"/>
      <c r="EB87" s="8"/>
      <c r="ED87" s="8"/>
      <c r="EF87" s="8"/>
      <c r="EG87" s="8"/>
      <c r="EI87" s="8"/>
      <c r="EK87" s="8"/>
      <c r="EL87" s="8"/>
      <c r="EN87" s="8"/>
      <c r="EP87" s="8"/>
      <c r="EQ87" s="8"/>
      <c r="ES87" s="8"/>
      <c r="EU87" s="8"/>
      <c r="EW87" s="8"/>
      <c r="EX87" s="8"/>
      <c r="EZ87" s="8"/>
      <c r="FB87" s="8"/>
      <c r="FD87" s="8"/>
      <c r="FE87" s="8"/>
      <c r="FG87" s="8"/>
      <c r="FI87" s="8"/>
      <c r="FL87" s="8"/>
      <c r="FN87" s="8"/>
      <c r="FP87" s="8"/>
      <c r="FR87" s="8"/>
      <c r="FZ87" s="8"/>
      <c r="GB87" s="8"/>
      <c r="HT87" s="8"/>
    </row>
    <row r="88" spans="7:228" ht="14.5" customHeight="1" x14ac:dyDescent="0.3">
      <c r="G88" s="8"/>
      <c r="H88" s="8"/>
      <c r="P88" s="8"/>
      <c r="T88" s="8"/>
      <c r="AE88" s="8"/>
      <c r="AQ88" s="8"/>
      <c r="BE88" s="8"/>
      <c r="BG88" s="8"/>
      <c r="BI88" s="8"/>
      <c r="BK88" s="8"/>
      <c r="BM88" s="8"/>
      <c r="BO88" s="8"/>
      <c r="BX88" s="8"/>
      <c r="CG88" s="8"/>
      <c r="CR88" s="8"/>
      <c r="DA88" s="8"/>
      <c r="DC88" s="8"/>
      <c r="DE88" s="8"/>
      <c r="DF88" s="8"/>
      <c r="DG88" s="8"/>
      <c r="DH88" s="8"/>
      <c r="DI88" s="8"/>
      <c r="DO88" s="8"/>
      <c r="DP88" s="8"/>
      <c r="DQ88" s="8"/>
      <c r="DR88" s="8"/>
      <c r="DS88" s="8"/>
      <c r="EB88" s="8"/>
      <c r="ED88" s="8"/>
      <c r="EF88" s="8"/>
      <c r="EG88" s="8"/>
      <c r="EI88" s="8"/>
      <c r="EK88" s="8"/>
      <c r="EL88" s="8"/>
      <c r="EN88" s="8"/>
      <c r="EP88" s="8"/>
      <c r="EQ88" s="8"/>
      <c r="ES88" s="8"/>
      <c r="EU88" s="8"/>
      <c r="EW88" s="8"/>
      <c r="EX88" s="8"/>
      <c r="EZ88" s="8"/>
      <c r="FB88" s="8"/>
      <c r="FD88" s="8"/>
      <c r="FE88" s="8"/>
      <c r="FG88" s="8"/>
      <c r="FI88" s="8"/>
      <c r="FL88" s="8"/>
      <c r="FN88" s="8"/>
      <c r="FP88" s="8"/>
      <c r="FR88" s="8"/>
      <c r="FZ88" s="8"/>
      <c r="GB88" s="8"/>
      <c r="HT88" s="8"/>
    </row>
    <row r="89" spans="7:228" ht="14.5" customHeight="1" x14ac:dyDescent="0.3">
      <c r="G89" s="8"/>
      <c r="H89" s="8"/>
      <c r="P89" s="8"/>
      <c r="T89" s="8"/>
      <c r="AE89" s="8"/>
      <c r="AQ89" s="8"/>
      <c r="BE89" s="8"/>
      <c r="BG89" s="8"/>
      <c r="BI89" s="8"/>
      <c r="BK89" s="8"/>
      <c r="BM89" s="8"/>
      <c r="BO89" s="8"/>
      <c r="BX89" s="8"/>
      <c r="CG89" s="8"/>
      <c r="CR89" s="8"/>
      <c r="DA89" s="8"/>
      <c r="DC89" s="8"/>
      <c r="DE89" s="8"/>
      <c r="DF89" s="8"/>
      <c r="DG89" s="8"/>
      <c r="DH89" s="8"/>
      <c r="DI89" s="8"/>
      <c r="DO89" s="8"/>
      <c r="DP89" s="8"/>
      <c r="DQ89" s="8"/>
      <c r="DR89" s="8"/>
      <c r="DS89" s="8"/>
      <c r="EB89" s="8"/>
      <c r="ED89" s="8"/>
      <c r="EF89" s="8"/>
      <c r="EG89" s="8"/>
      <c r="EI89" s="8"/>
      <c r="EK89" s="8"/>
      <c r="EL89" s="8"/>
      <c r="EN89" s="8"/>
      <c r="EP89" s="8"/>
      <c r="EQ89" s="8"/>
      <c r="ES89" s="8"/>
      <c r="EU89" s="8"/>
      <c r="EW89" s="8"/>
      <c r="EX89" s="8"/>
      <c r="EZ89" s="8"/>
      <c r="FB89" s="8"/>
      <c r="FD89" s="8"/>
      <c r="FE89" s="8"/>
      <c r="FG89" s="8"/>
      <c r="FI89" s="8"/>
      <c r="FL89" s="8"/>
      <c r="FN89" s="8"/>
      <c r="FP89" s="8"/>
      <c r="FR89" s="8"/>
      <c r="FZ89" s="8"/>
      <c r="GB89" s="8"/>
      <c r="HT89" s="8"/>
    </row>
    <row r="90" spans="7:228" ht="14.5" customHeight="1" x14ac:dyDescent="0.3">
      <c r="G90" s="8"/>
      <c r="H90" s="8"/>
      <c r="P90" s="8"/>
      <c r="T90" s="8"/>
      <c r="AE90" s="8"/>
      <c r="AQ90" s="8"/>
      <c r="BE90" s="8"/>
      <c r="BG90" s="8"/>
      <c r="BI90" s="8"/>
      <c r="BK90" s="8"/>
      <c r="BM90" s="8"/>
      <c r="BO90" s="8"/>
      <c r="BX90" s="8"/>
      <c r="CG90" s="8"/>
      <c r="CR90" s="8"/>
      <c r="DA90" s="8"/>
      <c r="DC90" s="8"/>
      <c r="DE90" s="8"/>
      <c r="DF90" s="8"/>
      <c r="DG90" s="8"/>
      <c r="DH90" s="8"/>
      <c r="DI90" s="8"/>
      <c r="DO90" s="8"/>
      <c r="DP90" s="8"/>
      <c r="DQ90" s="8"/>
      <c r="DR90" s="8"/>
      <c r="DS90" s="8"/>
      <c r="EB90" s="8"/>
      <c r="ED90" s="8"/>
      <c r="EF90" s="8"/>
      <c r="EG90" s="8"/>
      <c r="EI90" s="8"/>
      <c r="EK90" s="8"/>
      <c r="EL90" s="8"/>
      <c r="EN90" s="8"/>
      <c r="EP90" s="8"/>
      <c r="EQ90" s="8"/>
      <c r="ES90" s="8"/>
      <c r="EU90" s="8"/>
      <c r="EW90" s="8"/>
      <c r="EX90" s="8"/>
      <c r="EZ90" s="8"/>
      <c r="FB90" s="8"/>
      <c r="FD90" s="8"/>
      <c r="FE90" s="8"/>
      <c r="FG90" s="8"/>
      <c r="FI90" s="8"/>
      <c r="FL90" s="8"/>
      <c r="FN90" s="8"/>
      <c r="FP90" s="8"/>
      <c r="FR90" s="8"/>
      <c r="FZ90" s="8"/>
      <c r="GB90" s="8"/>
      <c r="HT90" s="8"/>
    </row>
    <row r="91" spans="7:228" ht="14.5" customHeight="1" x14ac:dyDescent="0.3">
      <c r="G91" s="8"/>
      <c r="H91" s="8"/>
      <c r="P91" s="8"/>
      <c r="T91" s="8"/>
      <c r="AE91" s="8"/>
      <c r="AQ91" s="8"/>
      <c r="BE91" s="8"/>
      <c r="BG91" s="8"/>
      <c r="BI91" s="8"/>
      <c r="BK91" s="8"/>
      <c r="BM91" s="8"/>
      <c r="BO91" s="8"/>
      <c r="BX91" s="8"/>
      <c r="CG91" s="8"/>
      <c r="CR91" s="8"/>
      <c r="DA91" s="8"/>
      <c r="DC91" s="8"/>
      <c r="DE91" s="8"/>
      <c r="DF91" s="8"/>
      <c r="DG91" s="8"/>
      <c r="DH91" s="8"/>
      <c r="DI91" s="8"/>
      <c r="DO91" s="8"/>
      <c r="DP91" s="8"/>
      <c r="DQ91" s="8"/>
      <c r="DR91" s="8"/>
      <c r="DS91" s="8"/>
      <c r="EB91" s="8"/>
      <c r="ED91" s="8"/>
      <c r="EF91" s="8"/>
      <c r="EG91" s="8"/>
      <c r="EI91" s="8"/>
      <c r="EK91" s="8"/>
      <c r="EL91" s="8"/>
      <c r="EN91" s="8"/>
      <c r="EP91" s="8"/>
      <c r="EQ91" s="8"/>
      <c r="ES91" s="8"/>
      <c r="EU91" s="8"/>
      <c r="EW91" s="8"/>
      <c r="EX91" s="8"/>
      <c r="EZ91" s="8"/>
      <c r="FB91" s="8"/>
      <c r="FD91" s="8"/>
      <c r="FE91" s="8"/>
      <c r="FG91" s="8"/>
      <c r="FI91" s="8"/>
      <c r="FL91" s="8"/>
      <c r="FN91" s="8"/>
      <c r="FP91" s="8"/>
      <c r="FR91" s="8"/>
      <c r="FZ91" s="8"/>
      <c r="GB91" s="8"/>
      <c r="HT91" s="8"/>
    </row>
    <row r="92" spans="7:228" ht="14.5" customHeight="1" x14ac:dyDescent="0.3">
      <c r="G92" s="8"/>
      <c r="H92" s="8"/>
      <c r="P92" s="8"/>
      <c r="T92" s="8"/>
      <c r="AE92" s="8"/>
      <c r="AQ92" s="8"/>
      <c r="BE92" s="8"/>
      <c r="BG92" s="8"/>
      <c r="BI92" s="8"/>
      <c r="BK92" s="8"/>
      <c r="BM92" s="8"/>
      <c r="BO92" s="8"/>
      <c r="BX92" s="8"/>
      <c r="CG92" s="8"/>
      <c r="CR92" s="8"/>
      <c r="DA92" s="8"/>
      <c r="DC92" s="8"/>
      <c r="DE92" s="8"/>
      <c r="DF92" s="8"/>
      <c r="DG92" s="8"/>
      <c r="DH92" s="8"/>
      <c r="DI92" s="8"/>
      <c r="DO92" s="8"/>
      <c r="DP92" s="8"/>
      <c r="DQ92" s="8"/>
      <c r="DR92" s="8"/>
      <c r="DS92" s="8"/>
      <c r="EB92" s="8"/>
      <c r="ED92" s="8"/>
      <c r="EF92" s="8"/>
      <c r="EG92" s="8"/>
      <c r="EI92" s="8"/>
      <c r="EK92" s="8"/>
      <c r="EL92" s="8"/>
      <c r="EN92" s="8"/>
      <c r="EP92" s="8"/>
      <c r="EQ92" s="8"/>
      <c r="ES92" s="8"/>
      <c r="EU92" s="8"/>
      <c r="EW92" s="8"/>
      <c r="EX92" s="8"/>
      <c r="EZ92" s="8"/>
      <c r="FB92" s="8"/>
      <c r="FD92" s="8"/>
      <c r="FE92" s="8"/>
      <c r="FG92" s="8"/>
      <c r="FI92" s="8"/>
      <c r="FL92" s="8"/>
      <c r="FN92" s="8"/>
      <c r="FP92" s="8"/>
      <c r="FR92" s="8"/>
      <c r="FZ92" s="8"/>
      <c r="GB92" s="8"/>
      <c r="HT92" s="8"/>
    </row>
    <row r="93" spans="7:228" ht="14.5" customHeight="1" x14ac:dyDescent="0.3">
      <c r="G93" s="8"/>
      <c r="H93" s="8"/>
      <c r="P93" s="8"/>
      <c r="T93" s="8"/>
      <c r="AE93" s="8"/>
      <c r="AQ93" s="8"/>
      <c r="BE93" s="8"/>
      <c r="BG93" s="8"/>
      <c r="BI93" s="8"/>
      <c r="BK93" s="8"/>
      <c r="BM93" s="8"/>
      <c r="BO93" s="8"/>
      <c r="BX93" s="8"/>
      <c r="CG93" s="8"/>
      <c r="CR93" s="8"/>
      <c r="DA93" s="8"/>
      <c r="DC93" s="8"/>
      <c r="DE93" s="8"/>
      <c r="DF93" s="8"/>
      <c r="DG93" s="8"/>
      <c r="DH93" s="8"/>
      <c r="DI93" s="8"/>
      <c r="DO93" s="8"/>
      <c r="DP93" s="8"/>
      <c r="DQ93" s="8"/>
      <c r="DR93" s="8"/>
      <c r="DS93" s="8"/>
      <c r="EB93" s="8"/>
      <c r="ED93" s="8"/>
      <c r="EF93" s="8"/>
      <c r="EG93" s="8"/>
      <c r="EI93" s="8"/>
      <c r="EK93" s="8"/>
      <c r="EL93" s="8"/>
      <c r="EN93" s="8"/>
      <c r="EP93" s="8"/>
      <c r="EQ93" s="8"/>
      <c r="ES93" s="8"/>
      <c r="EU93" s="8"/>
      <c r="EW93" s="8"/>
      <c r="EX93" s="8"/>
      <c r="EZ93" s="8"/>
      <c r="FB93" s="8"/>
      <c r="FD93" s="8"/>
      <c r="FE93" s="8"/>
      <c r="FG93" s="8"/>
      <c r="FI93" s="8"/>
      <c r="FL93" s="8"/>
      <c r="FN93" s="8"/>
      <c r="FP93" s="8"/>
      <c r="FR93" s="8"/>
      <c r="FZ93" s="8"/>
      <c r="GB93" s="8"/>
      <c r="HT93" s="8"/>
    </row>
    <row r="94" spans="7:228" ht="14.5" customHeight="1" x14ac:dyDescent="0.3">
      <c r="G94" s="8"/>
      <c r="H94" s="8"/>
      <c r="P94" s="8"/>
      <c r="T94" s="8"/>
      <c r="AE94" s="8"/>
      <c r="AQ94" s="8"/>
      <c r="BE94" s="8"/>
      <c r="BG94" s="8"/>
      <c r="BI94" s="8"/>
      <c r="BK94" s="8"/>
      <c r="BM94" s="8"/>
      <c r="BO94" s="8"/>
      <c r="BX94" s="8"/>
      <c r="CG94" s="8"/>
      <c r="CR94" s="8"/>
      <c r="DA94" s="8"/>
      <c r="DC94" s="8"/>
      <c r="DE94" s="8"/>
      <c r="DF94" s="8"/>
      <c r="DG94" s="8"/>
      <c r="DH94" s="8"/>
      <c r="DI94" s="8"/>
      <c r="DO94" s="8"/>
      <c r="DP94" s="8"/>
      <c r="DQ94" s="8"/>
      <c r="DR94" s="8"/>
      <c r="DS94" s="8"/>
      <c r="EB94" s="8"/>
      <c r="ED94" s="8"/>
      <c r="EF94" s="8"/>
      <c r="EG94" s="8"/>
      <c r="EI94" s="8"/>
      <c r="EK94" s="8"/>
      <c r="EL94" s="8"/>
      <c r="EN94" s="8"/>
      <c r="EP94" s="8"/>
      <c r="EQ94" s="8"/>
      <c r="ES94" s="8"/>
      <c r="EU94" s="8"/>
      <c r="EW94" s="8"/>
      <c r="EX94" s="8"/>
      <c r="EZ94" s="8"/>
      <c r="FB94" s="8"/>
      <c r="FD94" s="8"/>
      <c r="FE94" s="8"/>
      <c r="FG94" s="8"/>
      <c r="FI94" s="8"/>
      <c r="FL94" s="8"/>
      <c r="FN94" s="8"/>
      <c r="FP94" s="8"/>
      <c r="FR94" s="8"/>
      <c r="FZ94" s="8"/>
      <c r="GB94" s="8"/>
      <c r="HT94" s="8"/>
    </row>
    <row r="95" spans="7:228" ht="14.5" customHeight="1" x14ac:dyDescent="0.3">
      <c r="G95" s="8"/>
      <c r="H95" s="8"/>
      <c r="P95" s="8"/>
      <c r="T95" s="8"/>
      <c r="AE95" s="8"/>
      <c r="AQ95" s="8"/>
      <c r="BE95" s="8"/>
      <c r="BG95" s="8"/>
      <c r="BI95" s="8"/>
      <c r="BK95" s="8"/>
      <c r="BM95" s="8"/>
      <c r="BO95" s="8"/>
      <c r="BX95" s="8"/>
      <c r="CG95" s="8"/>
      <c r="CR95" s="8"/>
      <c r="DA95" s="8"/>
      <c r="DC95" s="8"/>
      <c r="DE95" s="8"/>
      <c r="DF95" s="8"/>
      <c r="DG95" s="8"/>
      <c r="DH95" s="8"/>
      <c r="DI95" s="8"/>
      <c r="DO95" s="8"/>
      <c r="DP95" s="8"/>
      <c r="DQ95" s="8"/>
      <c r="DR95" s="8"/>
      <c r="DS95" s="8"/>
      <c r="EB95" s="8"/>
      <c r="ED95" s="8"/>
      <c r="EF95" s="8"/>
      <c r="EG95" s="8"/>
      <c r="EI95" s="8"/>
      <c r="EK95" s="8"/>
      <c r="EL95" s="8"/>
      <c r="EN95" s="8"/>
      <c r="EP95" s="8"/>
      <c r="EQ95" s="8"/>
      <c r="ES95" s="8"/>
      <c r="EU95" s="8"/>
      <c r="EW95" s="8"/>
      <c r="EX95" s="8"/>
      <c r="EZ95" s="8"/>
      <c r="FB95" s="8"/>
      <c r="FD95" s="8"/>
      <c r="FE95" s="8"/>
      <c r="FG95" s="8"/>
      <c r="FI95" s="8"/>
      <c r="FL95" s="8"/>
      <c r="FN95" s="8"/>
      <c r="FP95" s="8"/>
      <c r="FR95" s="8"/>
      <c r="FZ95" s="8"/>
      <c r="GB95" s="8"/>
      <c r="HT95" s="8"/>
    </row>
    <row r="96" spans="7:228" ht="14.5" customHeight="1" x14ac:dyDescent="0.3">
      <c r="G96" s="8"/>
      <c r="H96" s="8"/>
      <c r="P96" s="8"/>
      <c r="T96" s="8"/>
      <c r="AE96" s="8"/>
      <c r="AQ96" s="8"/>
      <c r="BE96" s="8"/>
      <c r="BG96" s="8"/>
      <c r="BI96" s="8"/>
      <c r="BK96" s="8"/>
      <c r="BM96" s="8"/>
      <c r="BO96" s="8"/>
      <c r="BX96" s="8"/>
      <c r="CG96" s="8"/>
      <c r="CR96" s="8"/>
      <c r="DA96" s="8"/>
      <c r="DC96" s="8"/>
      <c r="DE96" s="8"/>
      <c r="DF96" s="8"/>
      <c r="DG96" s="8"/>
      <c r="DH96" s="8"/>
      <c r="DI96" s="8"/>
      <c r="DO96" s="8"/>
      <c r="DP96" s="8"/>
      <c r="DQ96" s="8"/>
      <c r="DR96" s="8"/>
      <c r="DS96" s="8"/>
      <c r="EB96" s="8"/>
      <c r="ED96" s="8"/>
      <c r="EF96" s="8"/>
      <c r="EG96" s="8"/>
      <c r="EI96" s="8"/>
      <c r="EK96" s="8"/>
      <c r="EL96" s="8"/>
      <c r="EN96" s="8"/>
      <c r="EP96" s="8"/>
      <c r="EQ96" s="8"/>
      <c r="ES96" s="8"/>
      <c r="EU96" s="8"/>
      <c r="EW96" s="8"/>
      <c r="EX96" s="8"/>
      <c r="EZ96" s="8"/>
      <c r="FB96" s="8"/>
      <c r="FD96" s="8"/>
      <c r="FE96" s="8"/>
      <c r="FG96" s="8"/>
      <c r="FI96" s="8"/>
      <c r="FL96" s="8"/>
      <c r="FN96" s="8"/>
      <c r="FP96" s="8"/>
      <c r="FR96" s="8"/>
      <c r="FZ96" s="8"/>
      <c r="GB96" s="8"/>
      <c r="HT96" s="8"/>
    </row>
    <row r="97" spans="7:229" ht="14.5" customHeight="1" x14ac:dyDescent="0.3">
      <c r="G97" s="8"/>
      <c r="H97" s="8"/>
      <c r="P97" s="8"/>
      <c r="T97" s="8"/>
      <c r="AE97" s="8"/>
      <c r="AQ97" s="8"/>
      <c r="BE97" s="8"/>
      <c r="BG97" s="8"/>
      <c r="BI97" s="8"/>
      <c r="BK97" s="8"/>
      <c r="BM97" s="8"/>
      <c r="BO97" s="8"/>
      <c r="BX97" s="8"/>
      <c r="CG97" s="8"/>
      <c r="CR97" s="8"/>
      <c r="DA97" s="8"/>
      <c r="DC97" s="8"/>
      <c r="DE97" s="8"/>
      <c r="DF97" s="8"/>
      <c r="DG97" s="8"/>
      <c r="DH97" s="8"/>
      <c r="DI97" s="8"/>
      <c r="DO97" s="8"/>
      <c r="DP97" s="8"/>
      <c r="DQ97" s="8"/>
      <c r="DR97" s="8"/>
      <c r="DS97" s="8"/>
      <c r="EB97" s="8"/>
      <c r="ED97" s="8"/>
      <c r="EF97" s="8"/>
      <c r="EG97" s="8"/>
      <c r="EI97" s="8"/>
      <c r="EK97" s="8"/>
      <c r="EL97" s="8"/>
      <c r="EN97" s="8"/>
      <c r="EP97" s="8"/>
      <c r="EQ97" s="8"/>
      <c r="ES97" s="8"/>
      <c r="EU97" s="8"/>
      <c r="EW97" s="8"/>
      <c r="EX97" s="8"/>
      <c r="EZ97" s="8"/>
      <c r="FB97" s="8"/>
      <c r="FD97" s="8"/>
      <c r="FE97" s="8"/>
      <c r="FG97" s="8"/>
      <c r="FI97" s="8"/>
      <c r="FL97" s="8"/>
      <c r="FN97" s="8"/>
      <c r="FP97" s="8"/>
      <c r="FR97" s="8"/>
      <c r="FZ97" s="8"/>
      <c r="GB97" s="8"/>
      <c r="HT97" s="8"/>
    </row>
    <row r="98" spans="7:229" ht="14.5" customHeight="1" x14ac:dyDescent="0.3">
      <c r="G98" s="8"/>
      <c r="H98" s="8"/>
      <c r="P98" s="8"/>
      <c r="T98" s="8"/>
      <c r="AE98" s="8"/>
      <c r="AQ98" s="8"/>
      <c r="BE98" s="8"/>
      <c r="BG98" s="8"/>
      <c r="BI98" s="8"/>
      <c r="BK98" s="8"/>
      <c r="BM98" s="8"/>
      <c r="BO98" s="8"/>
      <c r="BX98" s="8"/>
      <c r="CG98" s="8"/>
      <c r="CR98" s="8"/>
      <c r="DA98" s="8"/>
      <c r="DC98" s="8"/>
      <c r="DE98" s="8"/>
      <c r="DF98" s="8"/>
      <c r="DG98" s="8"/>
      <c r="DH98" s="8"/>
      <c r="DI98" s="8"/>
      <c r="DO98" s="8"/>
      <c r="DP98" s="8"/>
      <c r="DQ98" s="8"/>
      <c r="DR98" s="8"/>
      <c r="DS98" s="8"/>
      <c r="EB98" s="8"/>
      <c r="ED98" s="8"/>
      <c r="EF98" s="8"/>
      <c r="EG98" s="8"/>
      <c r="EI98" s="8"/>
      <c r="EK98" s="8"/>
      <c r="EL98" s="8"/>
      <c r="EN98" s="8"/>
      <c r="EP98" s="8"/>
      <c r="EQ98" s="8"/>
      <c r="ES98" s="8"/>
      <c r="EU98" s="8"/>
      <c r="EW98" s="8"/>
      <c r="EX98" s="8"/>
      <c r="EZ98" s="8"/>
      <c r="FB98" s="8"/>
      <c r="FD98" s="8"/>
      <c r="FE98" s="8"/>
      <c r="FG98" s="8"/>
      <c r="FI98" s="8"/>
      <c r="FL98" s="8"/>
      <c r="FN98" s="8"/>
      <c r="FP98" s="8"/>
      <c r="FR98" s="8"/>
      <c r="FZ98" s="8"/>
      <c r="GB98" s="8"/>
      <c r="HT98" s="8"/>
    </row>
    <row r="99" spans="7:229" ht="14.5" customHeight="1" x14ac:dyDescent="0.3">
      <c r="G99" s="8"/>
      <c r="H99" s="8"/>
      <c r="P99" s="8"/>
      <c r="T99" s="8"/>
      <c r="AE99" s="8"/>
      <c r="AQ99" s="8"/>
      <c r="BE99" s="8"/>
      <c r="BG99" s="8"/>
      <c r="BI99" s="8"/>
      <c r="BK99" s="8"/>
      <c r="BM99" s="8"/>
      <c r="BO99" s="8"/>
      <c r="BX99" s="8"/>
      <c r="CG99" s="8"/>
      <c r="CR99" s="8"/>
      <c r="DA99" s="8"/>
      <c r="DC99" s="8"/>
      <c r="DE99" s="8"/>
      <c r="DF99" s="8"/>
      <c r="DG99" s="8"/>
      <c r="DH99" s="8"/>
      <c r="DI99" s="8"/>
      <c r="DO99" s="8"/>
      <c r="DP99" s="8"/>
      <c r="DQ99" s="8"/>
      <c r="DR99" s="8"/>
      <c r="DS99" s="8"/>
      <c r="EB99" s="8"/>
      <c r="ED99" s="8"/>
      <c r="EF99" s="8"/>
      <c r="EG99" s="8"/>
      <c r="EI99" s="8"/>
      <c r="EK99" s="8"/>
      <c r="EL99" s="8"/>
      <c r="EN99" s="8"/>
      <c r="EP99" s="8"/>
      <c r="EQ99" s="8"/>
      <c r="ES99" s="8"/>
      <c r="EU99" s="8"/>
      <c r="EW99" s="8"/>
      <c r="EX99" s="8"/>
      <c r="EZ99" s="8"/>
      <c r="FB99" s="8"/>
      <c r="FD99" s="8"/>
      <c r="FE99" s="8"/>
      <c r="FG99" s="8"/>
      <c r="FI99" s="8"/>
      <c r="FL99" s="8"/>
      <c r="FN99" s="8"/>
      <c r="FP99" s="8"/>
      <c r="FR99" s="8"/>
      <c r="FZ99" s="8"/>
      <c r="GB99" s="8"/>
      <c r="HT99" s="8"/>
    </row>
    <row r="100" spans="7:229" ht="14.5" customHeight="1" x14ac:dyDescent="0.3">
      <c r="G100" s="8"/>
      <c r="H100" s="8"/>
      <c r="P100" s="8"/>
      <c r="T100" s="8"/>
      <c r="AE100" s="8"/>
      <c r="AQ100" s="8"/>
      <c r="BE100" s="8"/>
      <c r="BG100" s="8"/>
      <c r="BI100" s="8"/>
      <c r="BK100" s="8"/>
      <c r="BM100" s="8"/>
      <c r="BO100" s="8"/>
      <c r="BX100" s="8"/>
      <c r="CG100" s="8"/>
      <c r="CR100" s="8"/>
      <c r="DA100" s="8"/>
      <c r="DC100" s="8"/>
      <c r="DE100" s="8"/>
      <c r="DF100" s="8"/>
      <c r="DG100" s="8"/>
      <c r="DH100" s="8"/>
      <c r="DI100" s="8"/>
      <c r="DO100" s="8"/>
      <c r="DP100" s="8"/>
      <c r="DQ100" s="8"/>
      <c r="DR100" s="8"/>
      <c r="DS100" s="8"/>
      <c r="EB100" s="8"/>
      <c r="ED100" s="8"/>
      <c r="EF100" s="8"/>
      <c r="EG100" s="8"/>
      <c r="EI100" s="8"/>
      <c r="EK100" s="8"/>
      <c r="EL100" s="8"/>
      <c r="EN100" s="8"/>
      <c r="EP100" s="8"/>
      <c r="EQ100" s="8"/>
      <c r="ES100" s="8"/>
      <c r="EU100" s="8"/>
      <c r="EW100" s="8"/>
      <c r="EX100" s="8"/>
      <c r="EZ100" s="8"/>
      <c r="FB100" s="8"/>
      <c r="FD100" s="8"/>
      <c r="FE100" s="8"/>
      <c r="FG100" s="8"/>
      <c r="FI100" s="8"/>
      <c r="FL100" s="8"/>
      <c r="FN100" s="8"/>
      <c r="FP100" s="8"/>
      <c r="FR100" s="8"/>
      <c r="FZ100" s="8"/>
      <c r="GB100" s="8"/>
      <c r="HT100" s="8"/>
    </row>
    <row r="101" spans="7:229" ht="14.5" customHeight="1" x14ac:dyDescent="0.3">
      <c r="G101" s="8"/>
      <c r="H101" s="8"/>
      <c r="P101" s="8"/>
      <c r="T101" s="8"/>
      <c r="AE101" s="8"/>
      <c r="AQ101" s="8"/>
      <c r="BE101" s="8"/>
      <c r="BG101" s="8"/>
      <c r="BI101" s="8"/>
      <c r="BK101" s="8"/>
      <c r="BM101" s="8"/>
      <c r="BO101" s="8"/>
      <c r="BX101" s="8"/>
      <c r="CG101" s="8"/>
      <c r="CR101" s="8"/>
      <c r="DA101" s="8"/>
      <c r="DC101" s="8"/>
      <c r="DE101" s="8"/>
      <c r="DF101" s="8"/>
      <c r="DG101" s="8"/>
      <c r="DH101" s="8"/>
      <c r="DI101" s="8"/>
      <c r="DO101" s="8"/>
      <c r="DP101" s="8"/>
      <c r="DQ101" s="8"/>
      <c r="DR101" s="8"/>
      <c r="DS101" s="8"/>
      <c r="EB101" s="8"/>
      <c r="ED101" s="8"/>
      <c r="EF101" s="8"/>
      <c r="EG101" s="8"/>
      <c r="EI101" s="8"/>
      <c r="EK101" s="8"/>
      <c r="EL101" s="8"/>
      <c r="EN101" s="8"/>
      <c r="EP101" s="8"/>
      <c r="EQ101" s="8"/>
      <c r="ES101" s="8"/>
      <c r="EU101" s="8"/>
      <c r="EW101" s="8"/>
      <c r="EX101" s="8"/>
      <c r="EZ101" s="8"/>
      <c r="FB101" s="8"/>
      <c r="FD101" s="8"/>
      <c r="FE101" s="8"/>
      <c r="FG101" s="8"/>
      <c r="FI101" s="8"/>
      <c r="FL101" s="8"/>
      <c r="FN101" s="8"/>
      <c r="FP101" s="8"/>
      <c r="FR101" s="8"/>
      <c r="FZ101" s="8"/>
      <c r="GB101" s="8"/>
      <c r="HT101" s="8"/>
    </row>
    <row r="102" spans="7:229" ht="14.5" customHeight="1" x14ac:dyDescent="0.3">
      <c r="G102" s="8"/>
      <c r="O102" s="8"/>
      <c r="P102" s="8"/>
      <c r="S102" s="8"/>
      <c r="AD102" s="8"/>
      <c r="AP102" s="8"/>
      <c r="BD102" s="8"/>
      <c r="BF102" s="8"/>
      <c r="BH102" s="8"/>
      <c r="BJ102" s="8"/>
      <c r="BL102" s="8"/>
      <c r="BN102" s="8"/>
      <c r="BW102" s="8"/>
      <c r="CF102" s="8"/>
      <c r="CQ102" s="8"/>
      <c r="CZ102" s="8"/>
      <c r="DB102" s="8"/>
      <c r="DD102" s="8"/>
      <c r="DE102" s="8"/>
      <c r="DF102" s="8"/>
      <c r="DG102" s="8"/>
      <c r="DH102" s="8"/>
      <c r="DN102" s="8"/>
      <c r="DO102" s="8"/>
      <c r="DP102" s="8"/>
      <c r="DQ102" s="8"/>
      <c r="DR102" s="8"/>
      <c r="EA102" s="8"/>
      <c r="EC102" s="8"/>
      <c r="EE102" s="8"/>
      <c r="EF102" s="8"/>
      <c r="EH102" s="8"/>
      <c r="EJ102" s="8"/>
      <c r="EK102" s="8"/>
      <c r="EM102" s="8"/>
      <c r="EO102" s="8"/>
      <c r="EP102" s="8"/>
      <c r="ER102" s="8"/>
      <c r="ET102" s="8"/>
      <c r="EV102" s="8"/>
      <c r="EW102" s="8"/>
      <c r="EY102" s="8"/>
      <c r="FA102" s="8"/>
      <c r="FC102" s="8"/>
      <c r="FD102" s="8"/>
      <c r="FF102" s="8"/>
      <c r="FH102" s="8"/>
      <c r="FK102" s="8"/>
      <c r="FM102" s="8"/>
      <c r="FO102" s="8"/>
      <c r="FQ102" s="8"/>
      <c r="FY102" s="8"/>
      <c r="GA102" s="8"/>
      <c r="HS102" s="8"/>
      <c r="HU102" s="8"/>
    </row>
    <row r="103" spans="7:229" ht="14.5" customHeight="1" x14ac:dyDescent="0.3">
      <c r="G103" s="8"/>
      <c r="O103" s="8"/>
      <c r="P103" s="8"/>
      <c r="S103" s="8"/>
      <c r="AD103" s="8"/>
      <c r="AP103" s="8"/>
      <c r="BD103" s="8"/>
      <c r="BF103" s="8"/>
      <c r="BH103" s="8"/>
      <c r="BJ103" s="8"/>
      <c r="BL103" s="8"/>
      <c r="BN103" s="8"/>
      <c r="BW103" s="8"/>
      <c r="CF103" s="8"/>
      <c r="CQ103" s="8"/>
      <c r="CZ103" s="8"/>
      <c r="DB103" s="8"/>
      <c r="DD103" s="8"/>
      <c r="DE103" s="8"/>
      <c r="DF103" s="8"/>
      <c r="DG103" s="8"/>
      <c r="DH103" s="8"/>
      <c r="DN103" s="8"/>
      <c r="DO103" s="8"/>
      <c r="DP103" s="8"/>
      <c r="DQ103" s="8"/>
      <c r="DR103" s="8"/>
      <c r="EA103" s="8"/>
      <c r="EC103" s="8"/>
      <c r="EE103" s="8"/>
      <c r="EF103" s="8"/>
      <c r="EH103" s="8"/>
      <c r="EJ103" s="8"/>
      <c r="EK103" s="8"/>
      <c r="EM103" s="8"/>
      <c r="EO103" s="8"/>
      <c r="EP103" s="8"/>
      <c r="ER103" s="8"/>
      <c r="ET103" s="8"/>
      <c r="EV103" s="8"/>
      <c r="EW103" s="8"/>
      <c r="EY103" s="8"/>
      <c r="FA103" s="8"/>
      <c r="FC103" s="8"/>
      <c r="FD103" s="8"/>
      <c r="FF103" s="8"/>
      <c r="FH103" s="8"/>
      <c r="FK103" s="8"/>
      <c r="FM103" s="8"/>
      <c r="FO103" s="8"/>
      <c r="FQ103" s="8"/>
      <c r="FY103" s="8"/>
      <c r="GA103" s="8"/>
      <c r="HS103" s="8"/>
      <c r="HU103" s="8"/>
    </row>
    <row r="104" spans="7:229" ht="14.5" customHeight="1" x14ac:dyDescent="0.3">
      <c r="G104" s="8"/>
      <c r="O104" s="8"/>
      <c r="P104" s="8"/>
      <c r="S104" s="8"/>
      <c r="AD104" s="8"/>
      <c r="AP104" s="8"/>
      <c r="BD104" s="8"/>
      <c r="BF104" s="8"/>
      <c r="BH104" s="8"/>
      <c r="BJ104" s="8"/>
      <c r="BL104" s="8"/>
      <c r="BN104" s="8"/>
      <c r="BW104" s="8"/>
      <c r="CF104" s="8"/>
      <c r="CQ104" s="8"/>
      <c r="CZ104" s="8"/>
      <c r="DB104" s="8"/>
      <c r="DD104" s="8"/>
      <c r="DE104" s="8"/>
      <c r="DF104" s="8"/>
      <c r="DG104" s="8"/>
      <c r="DH104" s="8"/>
      <c r="DN104" s="8"/>
      <c r="DO104" s="8"/>
      <c r="DP104" s="8"/>
      <c r="DQ104" s="8"/>
      <c r="DR104" s="8"/>
      <c r="EA104" s="8"/>
      <c r="EC104" s="8"/>
      <c r="EE104" s="8"/>
      <c r="EF104" s="8"/>
      <c r="EH104" s="8"/>
      <c r="EJ104" s="8"/>
      <c r="EK104" s="8"/>
      <c r="EM104" s="8"/>
      <c r="EO104" s="8"/>
      <c r="EP104" s="8"/>
      <c r="ER104" s="8"/>
      <c r="ET104" s="8"/>
      <c r="EV104" s="8"/>
      <c r="EW104" s="8"/>
      <c r="EY104" s="8"/>
      <c r="FA104" s="8"/>
      <c r="FC104" s="8"/>
      <c r="FD104" s="8"/>
      <c r="FF104" s="8"/>
      <c r="FH104" s="8"/>
      <c r="FK104" s="8"/>
      <c r="FM104" s="8"/>
      <c r="FO104" s="8"/>
      <c r="FQ104" s="8"/>
      <c r="FY104" s="8"/>
      <c r="GA104" s="8"/>
      <c r="HS104" s="8"/>
      <c r="HU104" s="8"/>
    </row>
    <row r="105" spans="7:229" ht="14.5" customHeight="1" x14ac:dyDescent="0.3">
      <c r="G105" s="8"/>
      <c r="O105" s="8"/>
      <c r="P105" s="8"/>
      <c r="S105" s="8"/>
      <c r="AD105" s="8"/>
      <c r="AP105" s="8"/>
      <c r="BD105" s="8"/>
      <c r="BF105" s="8"/>
      <c r="BH105" s="8"/>
      <c r="BJ105" s="8"/>
      <c r="BL105" s="8"/>
      <c r="BN105" s="8"/>
      <c r="BW105" s="8"/>
      <c r="CF105" s="8"/>
      <c r="CQ105" s="8"/>
      <c r="CZ105" s="8"/>
      <c r="DB105" s="8"/>
      <c r="DD105" s="8"/>
      <c r="DE105" s="8"/>
      <c r="DF105" s="8"/>
      <c r="DG105" s="8"/>
      <c r="DH105" s="8"/>
      <c r="DN105" s="8"/>
      <c r="DO105" s="8"/>
      <c r="DP105" s="8"/>
      <c r="DQ105" s="8"/>
      <c r="DR105" s="8"/>
      <c r="EA105" s="8"/>
      <c r="EC105" s="8"/>
      <c r="EE105" s="8"/>
      <c r="EF105" s="8"/>
      <c r="EH105" s="8"/>
      <c r="EJ105" s="8"/>
      <c r="EK105" s="8"/>
      <c r="EM105" s="8"/>
      <c r="EO105" s="8"/>
      <c r="EP105" s="8"/>
      <c r="ER105" s="8"/>
      <c r="ET105" s="8"/>
      <c r="EV105" s="8"/>
      <c r="EW105" s="8"/>
      <c r="EY105" s="8"/>
      <c r="FA105" s="8"/>
      <c r="FC105" s="8"/>
      <c r="FD105" s="8"/>
      <c r="FF105" s="8"/>
      <c r="FH105" s="8"/>
      <c r="FK105" s="8"/>
      <c r="FM105" s="8"/>
      <c r="FO105" s="8"/>
      <c r="FQ105" s="8"/>
      <c r="FY105" s="8"/>
      <c r="GA105" s="8"/>
      <c r="HS105" s="8"/>
      <c r="HU105" s="8"/>
    </row>
    <row r="106" spans="7:229" ht="14.5" customHeight="1" x14ac:dyDescent="0.3">
      <c r="G106" s="8"/>
      <c r="O106" s="8"/>
      <c r="P106" s="8"/>
      <c r="S106" s="8"/>
      <c r="AD106" s="8"/>
      <c r="AP106" s="8"/>
      <c r="BD106" s="8"/>
      <c r="BF106" s="8"/>
      <c r="BH106" s="8"/>
      <c r="BJ106" s="8"/>
      <c r="BL106" s="8"/>
      <c r="BN106" s="8"/>
      <c r="BW106" s="8"/>
      <c r="CF106" s="8"/>
      <c r="CQ106" s="8"/>
      <c r="CZ106" s="8"/>
      <c r="DB106" s="8"/>
      <c r="DD106" s="8"/>
      <c r="DE106" s="8"/>
      <c r="DF106" s="8"/>
      <c r="DG106" s="8"/>
      <c r="DH106" s="8"/>
      <c r="DN106" s="8"/>
      <c r="DO106" s="8"/>
      <c r="DP106" s="8"/>
      <c r="DQ106" s="8"/>
      <c r="DR106" s="8"/>
      <c r="EA106" s="8"/>
      <c r="EC106" s="8"/>
      <c r="EE106" s="8"/>
      <c r="EF106" s="8"/>
      <c r="EH106" s="8"/>
      <c r="EJ106" s="8"/>
      <c r="EK106" s="8"/>
      <c r="EM106" s="8"/>
      <c r="EO106" s="8"/>
      <c r="EP106" s="8"/>
      <c r="ER106" s="8"/>
      <c r="ET106" s="8"/>
      <c r="EV106" s="8"/>
      <c r="EW106" s="8"/>
      <c r="EY106" s="8"/>
      <c r="FA106" s="8"/>
      <c r="FC106" s="8"/>
      <c r="FD106" s="8"/>
      <c r="FF106" s="8"/>
      <c r="FH106" s="8"/>
      <c r="FK106" s="8"/>
      <c r="FM106" s="8"/>
      <c r="FO106" s="8"/>
      <c r="FQ106" s="8"/>
      <c r="FY106" s="8"/>
      <c r="GA106" s="8"/>
      <c r="HS106" s="8"/>
      <c r="HU106" s="8"/>
    </row>
    <row r="107" spans="7:229" ht="14.5" customHeight="1" x14ac:dyDescent="0.3">
      <c r="G107" s="8"/>
      <c r="O107" s="8"/>
      <c r="P107" s="8"/>
      <c r="S107" s="8"/>
      <c r="AD107" s="8"/>
      <c r="AP107" s="8"/>
      <c r="BD107" s="8"/>
      <c r="BF107" s="8"/>
      <c r="BH107" s="8"/>
      <c r="BJ107" s="8"/>
      <c r="BL107" s="8"/>
      <c r="BN107" s="8"/>
      <c r="BW107" s="8"/>
      <c r="CF107" s="8"/>
      <c r="CQ107" s="8"/>
      <c r="CZ107" s="8"/>
      <c r="DB107" s="8"/>
      <c r="DD107" s="8"/>
      <c r="DE107" s="8"/>
      <c r="DF107" s="8"/>
      <c r="DG107" s="8"/>
      <c r="DH107" s="8"/>
      <c r="DN107" s="8"/>
      <c r="DO107" s="8"/>
      <c r="DP107" s="8"/>
      <c r="DQ107" s="8"/>
      <c r="DR107" s="8"/>
      <c r="EA107" s="8"/>
      <c r="EC107" s="8"/>
      <c r="EE107" s="8"/>
      <c r="EF107" s="8"/>
      <c r="EH107" s="8"/>
      <c r="EJ107" s="8"/>
      <c r="EK107" s="8"/>
      <c r="EM107" s="8"/>
      <c r="EO107" s="8"/>
      <c r="EP107" s="8"/>
      <c r="ER107" s="8"/>
      <c r="ET107" s="8"/>
      <c r="EV107" s="8"/>
      <c r="EW107" s="8"/>
      <c r="EY107" s="8"/>
      <c r="FA107" s="8"/>
      <c r="FC107" s="8"/>
      <c r="FD107" s="8"/>
      <c r="FF107" s="8"/>
      <c r="FH107" s="8"/>
      <c r="FK107" s="8"/>
      <c r="FM107" s="8"/>
      <c r="FO107" s="8"/>
      <c r="FQ107" s="8"/>
      <c r="FY107" s="8"/>
      <c r="GA107" s="8"/>
      <c r="HS107" s="8"/>
      <c r="HU107" s="8"/>
    </row>
    <row r="108" spans="7:229" ht="14.5" customHeight="1" x14ac:dyDescent="0.3">
      <c r="G108" s="8"/>
      <c r="O108" s="8"/>
      <c r="P108" s="8"/>
      <c r="S108" s="8"/>
      <c r="AD108" s="8"/>
      <c r="AP108" s="8"/>
      <c r="BD108" s="8"/>
      <c r="BF108" s="8"/>
      <c r="BH108" s="8"/>
      <c r="BJ108" s="8"/>
      <c r="BL108" s="8"/>
      <c r="BN108" s="8"/>
      <c r="BW108" s="8"/>
      <c r="CF108" s="8"/>
      <c r="CQ108" s="8"/>
      <c r="CZ108" s="8"/>
      <c r="DB108" s="8"/>
      <c r="DD108" s="8"/>
      <c r="DE108" s="8"/>
      <c r="DF108" s="8"/>
      <c r="DG108" s="8"/>
      <c r="DH108" s="8"/>
      <c r="DN108" s="8"/>
      <c r="DO108" s="8"/>
      <c r="DP108" s="8"/>
      <c r="DQ108" s="8"/>
      <c r="DR108" s="8"/>
      <c r="EA108" s="8"/>
      <c r="EC108" s="8"/>
      <c r="EE108" s="8"/>
      <c r="EF108" s="8"/>
      <c r="EH108" s="8"/>
      <c r="EJ108" s="8"/>
      <c r="EK108" s="8"/>
      <c r="EM108" s="8"/>
      <c r="EO108" s="8"/>
      <c r="EP108" s="8"/>
      <c r="ER108" s="8"/>
      <c r="ET108" s="8"/>
      <c r="EV108" s="8"/>
      <c r="EW108" s="8"/>
      <c r="EY108" s="8"/>
      <c r="FA108" s="8"/>
      <c r="FC108" s="8"/>
      <c r="FD108" s="8"/>
      <c r="FF108" s="8"/>
      <c r="FH108" s="8"/>
      <c r="FK108" s="8"/>
      <c r="FM108" s="8"/>
      <c r="FO108" s="8"/>
      <c r="FQ108" s="8"/>
      <c r="FY108" s="8"/>
      <c r="GA108" s="8"/>
      <c r="HS108" s="8"/>
      <c r="HU108" s="8"/>
    </row>
    <row r="109" spans="7:229" ht="14.5" customHeight="1" x14ac:dyDescent="0.3">
      <c r="G109" s="8"/>
      <c r="O109" s="8"/>
      <c r="P109" s="8"/>
      <c r="S109" s="8"/>
      <c r="AD109" s="8"/>
      <c r="AP109" s="8"/>
      <c r="BD109" s="8"/>
      <c r="BF109" s="8"/>
      <c r="BH109" s="8"/>
      <c r="BJ109" s="8"/>
      <c r="BL109" s="8"/>
      <c r="BN109" s="8"/>
      <c r="BW109" s="8"/>
      <c r="CF109" s="8"/>
      <c r="CQ109" s="8"/>
      <c r="CZ109" s="8"/>
      <c r="DB109" s="8"/>
      <c r="DD109" s="8"/>
      <c r="DE109" s="8"/>
      <c r="DF109" s="8"/>
      <c r="DG109" s="8"/>
      <c r="DH109" s="8"/>
      <c r="DN109" s="8"/>
      <c r="DO109" s="8"/>
      <c r="DP109" s="8"/>
      <c r="DQ109" s="8"/>
      <c r="DR109" s="8"/>
      <c r="EA109" s="8"/>
      <c r="EC109" s="8"/>
      <c r="EE109" s="8"/>
      <c r="EF109" s="8"/>
      <c r="EH109" s="8"/>
      <c r="EJ109" s="8"/>
      <c r="EK109" s="8"/>
      <c r="EM109" s="8"/>
      <c r="EO109" s="8"/>
      <c r="EP109" s="8"/>
      <c r="ER109" s="8"/>
      <c r="ET109" s="8"/>
      <c r="EV109" s="8"/>
      <c r="EW109" s="8"/>
      <c r="EY109" s="8"/>
      <c r="FA109" s="8"/>
      <c r="FC109" s="8"/>
      <c r="FD109" s="8"/>
      <c r="FF109" s="8"/>
      <c r="FH109" s="8"/>
      <c r="FK109" s="8"/>
      <c r="FM109" s="8"/>
      <c r="FO109" s="8"/>
      <c r="FQ109" s="8"/>
      <c r="FY109" s="8"/>
      <c r="GA109" s="8"/>
      <c r="HS109" s="8"/>
      <c r="HU109" s="8"/>
    </row>
    <row r="110" spans="7:229" ht="14.5" customHeight="1" x14ac:dyDescent="0.3">
      <c r="G110" s="8"/>
      <c r="O110" s="8"/>
      <c r="P110" s="8"/>
      <c r="S110" s="8"/>
      <c r="AD110" s="8"/>
      <c r="AP110" s="8"/>
      <c r="BD110" s="8"/>
      <c r="BF110" s="8"/>
      <c r="BH110" s="8"/>
      <c r="BJ110" s="8"/>
      <c r="BL110" s="8"/>
      <c r="BN110" s="8"/>
      <c r="BW110" s="8"/>
      <c r="CF110" s="8"/>
      <c r="CQ110" s="8"/>
      <c r="CZ110" s="8"/>
      <c r="DB110" s="8"/>
      <c r="DD110" s="8"/>
      <c r="DE110" s="8"/>
      <c r="DF110" s="8"/>
      <c r="DG110" s="8"/>
      <c r="DH110" s="8"/>
      <c r="DN110" s="8"/>
      <c r="DO110" s="8"/>
      <c r="DP110" s="8"/>
      <c r="DQ110" s="8"/>
      <c r="DR110" s="8"/>
      <c r="EA110" s="8"/>
      <c r="EC110" s="8"/>
      <c r="EE110" s="8"/>
      <c r="EF110" s="8"/>
      <c r="EH110" s="8"/>
      <c r="EJ110" s="8"/>
      <c r="EK110" s="8"/>
      <c r="EM110" s="8"/>
      <c r="EO110" s="8"/>
      <c r="EP110" s="8"/>
      <c r="ER110" s="8"/>
      <c r="ET110" s="8"/>
      <c r="EV110" s="8"/>
      <c r="EW110" s="8"/>
      <c r="EY110" s="8"/>
      <c r="FA110" s="8"/>
      <c r="FC110" s="8"/>
      <c r="FD110" s="8"/>
      <c r="FF110" s="8"/>
      <c r="FH110" s="8"/>
      <c r="FK110" s="8"/>
      <c r="FM110" s="8"/>
      <c r="FO110" s="8"/>
      <c r="FQ110" s="8"/>
      <c r="FY110" s="8"/>
      <c r="GA110" s="8"/>
      <c r="HS110" s="8"/>
      <c r="HU110" s="8"/>
    </row>
  </sheetData>
  <mergeCells count="4">
    <mergeCell ref="M4:O4"/>
    <mergeCell ref="J4:L4"/>
    <mergeCell ref="G4:I4"/>
    <mergeCell ref="D4:F4"/>
  </mergeCells>
  <hyperlinks>
    <hyperlink ref="A1" location="Contents!A1" display="Contents" xr:uid="{00000000-0004-0000-38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73"/>
  <dimension ref="A1:S19"/>
  <sheetViews>
    <sheetView showGridLines="0" zoomScale="90" zoomScaleNormal="90" workbookViewId="0"/>
  </sheetViews>
  <sheetFormatPr defaultColWidth="10.81640625" defaultRowHeight="13" x14ac:dyDescent="0.3"/>
  <cols>
    <col min="1" max="2" width="10.81640625" style="9"/>
    <col min="3" max="3" width="32.453125" style="9" customWidth="1"/>
    <col min="4" max="15" width="18.54296875" style="9" customWidth="1"/>
    <col min="16" max="16" width="6.1796875" style="9" customWidth="1"/>
    <col min="17" max="17" width="2.7265625" style="9" customWidth="1"/>
    <col min="18" max="18" width="2" style="9" customWidth="1"/>
    <col min="19" max="19" width="4.7265625" style="9" customWidth="1"/>
    <col min="20" max="16384" width="10.81640625" style="9"/>
  </cols>
  <sheetData>
    <row r="1" spans="1:19" x14ac:dyDescent="0.3">
      <c r="A1" s="49" t="s">
        <v>146</v>
      </c>
    </row>
    <row r="2" spans="1:19" x14ac:dyDescent="0.3">
      <c r="B2" s="10" t="s">
        <v>662</v>
      </c>
    </row>
    <row r="3" spans="1:19" x14ac:dyDescent="0.3">
      <c r="B3" s="8" t="s">
        <v>148</v>
      </c>
      <c r="S3" s="3"/>
    </row>
    <row r="4" spans="1:19" ht="17.25" customHeight="1" x14ac:dyDescent="0.3">
      <c r="D4" s="410" t="s">
        <v>652</v>
      </c>
      <c r="E4" s="411"/>
      <c r="F4" s="412"/>
      <c r="G4" s="410" t="s">
        <v>653</v>
      </c>
      <c r="H4" s="411"/>
      <c r="I4" s="412"/>
      <c r="J4" s="410" t="s">
        <v>654</v>
      </c>
      <c r="K4" s="411"/>
      <c r="L4" s="411"/>
      <c r="M4" s="410" t="s">
        <v>655</v>
      </c>
      <c r="N4" s="411"/>
      <c r="O4" s="411"/>
    </row>
    <row r="5" spans="1:19" ht="59.25" customHeight="1" x14ac:dyDescent="0.3">
      <c r="C5" s="62"/>
      <c r="D5" s="68" t="s">
        <v>663</v>
      </c>
      <c r="E5" s="70" t="s">
        <v>664</v>
      </c>
      <c r="F5" s="37" t="s">
        <v>157</v>
      </c>
      <c r="G5" s="68" t="s">
        <v>663</v>
      </c>
      <c r="H5" s="70" t="s">
        <v>664</v>
      </c>
      <c r="I5" s="37" t="s">
        <v>157</v>
      </c>
      <c r="J5" s="68" t="s">
        <v>663</v>
      </c>
      <c r="K5" s="70" t="s">
        <v>664</v>
      </c>
      <c r="L5" s="37" t="s">
        <v>157</v>
      </c>
      <c r="M5" s="68" t="s">
        <v>663</v>
      </c>
      <c r="N5" s="70" t="s">
        <v>664</v>
      </c>
      <c r="O5" s="37" t="s">
        <v>157</v>
      </c>
    </row>
    <row r="6" spans="1:19" ht="14.5" customHeight="1" x14ac:dyDescent="0.3">
      <c r="C6" s="8" t="s">
        <v>192</v>
      </c>
      <c r="D6" s="351">
        <v>0.52738859237274305</v>
      </c>
      <c r="E6" s="352">
        <v>0.47261140762725701</v>
      </c>
      <c r="F6" s="353">
        <v>15</v>
      </c>
      <c r="G6" s="122">
        <v>0.57513630012889505</v>
      </c>
      <c r="H6" s="123">
        <v>0.42486369987110501</v>
      </c>
      <c r="I6" s="276">
        <v>306</v>
      </c>
      <c r="J6" s="122">
        <v>0.45726162478618998</v>
      </c>
      <c r="K6" s="123">
        <v>0.54273837521380996</v>
      </c>
      <c r="L6" s="276">
        <v>1270</v>
      </c>
      <c r="M6" s="122">
        <v>0.56885921611087598</v>
      </c>
      <c r="N6" s="123">
        <v>0.43114078388912402</v>
      </c>
      <c r="O6" s="276">
        <v>1058</v>
      </c>
    </row>
    <row r="7" spans="1:19" ht="14.5" customHeight="1" x14ac:dyDescent="0.3">
      <c r="C7" s="8" t="s">
        <v>232</v>
      </c>
      <c r="D7" s="300">
        <v>0.35725552590499599</v>
      </c>
      <c r="E7" s="65">
        <v>0.64274447409500401</v>
      </c>
      <c r="F7" s="57">
        <v>11</v>
      </c>
      <c r="G7" s="124">
        <v>0.374889047481829</v>
      </c>
      <c r="H7" s="64">
        <v>0.62511095251817095</v>
      </c>
      <c r="I7" s="51">
        <v>77</v>
      </c>
      <c r="J7" s="124">
        <v>0.37402462806639097</v>
      </c>
      <c r="K7" s="64">
        <v>0.62597537193360897</v>
      </c>
      <c r="L7" s="51">
        <v>85</v>
      </c>
      <c r="M7" s="124">
        <v>0.48636245944026602</v>
      </c>
      <c r="N7" s="64">
        <v>0.51363754055973498</v>
      </c>
      <c r="O7" s="51">
        <v>86</v>
      </c>
    </row>
    <row r="8" spans="1:19" ht="14.5" customHeight="1" x14ac:dyDescent="0.3">
      <c r="C8" s="8" t="s">
        <v>151</v>
      </c>
      <c r="D8" s="300">
        <v>0.47600929976713202</v>
      </c>
      <c r="E8" s="65">
        <v>0.52399070023286798</v>
      </c>
      <c r="F8" s="57">
        <v>26</v>
      </c>
      <c r="G8" s="124">
        <v>0.54906642032110398</v>
      </c>
      <c r="H8" s="64">
        <v>0.45093357967889702</v>
      </c>
      <c r="I8" s="51">
        <v>383</v>
      </c>
      <c r="J8" s="124">
        <v>0.45398708426960899</v>
      </c>
      <c r="K8" s="64">
        <v>0.54601291573039101</v>
      </c>
      <c r="L8" s="51">
        <v>1355</v>
      </c>
      <c r="M8" s="124">
        <v>0.564943945229889</v>
      </c>
      <c r="N8" s="64">
        <v>0.435056054770111</v>
      </c>
      <c r="O8" s="51">
        <v>1144</v>
      </c>
    </row>
    <row r="9" spans="1:19" ht="14.5" customHeight="1" x14ac:dyDescent="0.3">
      <c r="C9" s="8" t="s">
        <v>413</v>
      </c>
      <c r="D9" s="124">
        <v>0.660677417875009</v>
      </c>
      <c r="E9" s="64">
        <v>0.339322582124991</v>
      </c>
      <c r="F9" s="51">
        <v>1812</v>
      </c>
      <c r="G9" s="124">
        <v>0.66406370115178204</v>
      </c>
      <c r="H9" s="64">
        <v>0.33593629884821802</v>
      </c>
      <c r="I9" s="51">
        <v>2228</v>
      </c>
      <c r="J9" s="124">
        <v>0.651641792414141</v>
      </c>
      <c r="K9" s="64">
        <v>0.348358207585859</v>
      </c>
      <c r="L9" s="51">
        <v>2211</v>
      </c>
      <c r="M9" s="124">
        <v>0.67360003625586296</v>
      </c>
      <c r="N9" s="64">
        <v>0.32639996374413699</v>
      </c>
      <c r="O9" s="51">
        <v>2161</v>
      </c>
    </row>
    <row r="10" spans="1:19" ht="14.5" customHeight="1" x14ac:dyDescent="0.3">
      <c r="C10" s="8" t="s">
        <v>414</v>
      </c>
      <c r="D10" s="124">
        <v>0.71423840280663498</v>
      </c>
      <c r="E10" s="64">
        <v>0.28576159719336502</v>
      </c>
      <c r="F10" s="51">
        <v>274</v>
      </c>
      <c r="G10" s="124">
        <v>0.66733034581971296</v>
      </c>
      <c r="H10" s="64">
        <v>0.33266965418028699</v>
      </c>
      <c r="I10" s="51">
        <v>1119</v>
      </c>
      <c r="J10" s="124">
        <v>0.67067780688429801</v>
      </c>
      <c r="K10" s="64">
        <v>0.32932219311570199</v>
      </c>
      <c r="L10" s="51">
        <v>1164</v>
      </c>
      <c r="M10" s="124">
        <v>0.71370648348907395</v>
      </c>
      <c r="N10" s="64">
        <v>0.28629351651092599</v>
      </c>
      <c r="O10" s="51">
        <v>1111</v>
      </c>
    </row>
    <row r="11" spans="1:19" ht="14.5" customHeight="1" x14ac:dyDescent="0.3">
      <c r="C11" s="8" t="s">
        <v>154</v>
      </c>
      <c r="D11" s="124">
        <v>0.66730004434600498</v>
      </c>
      <c r="E11" s="64">
        <v>0.33269995565399602</v>
      </c>
      <c r="F11" s="51">
        <v>2195</v>
      </c>
      <c r="G11" s="124">
        <v>0.66371721232346004</v>
      </c>
      <c r="H11" s="64">
        <v>0.33628278767654002</v>
      </c>
      <c r="I11" s="51">
        <v>3523</v>
      </c>
      <c r="J11" s="124">
        <v>0.65568861016574798</v>
      </c>
      <c r="K11" s="64">
        <v>0.34431138983425202</v>
      </c>
      <c r="L11" s="51">
        <v>3560</v>
      </c>
      <c r="M11" s="124">
        <v>0.68632525300140201</v>
      </c>
      <c r="N11" s="64">
        <v>0.31367474699859799</v>
      </c>
      <c r="O11" s="51">
        <v>3438</v>
      </c>
    </row>
    <row r="12" spans="1:19" ht="14.5" customHeight="1" x14ac:dyDescent="0.3">
      <c r="C12" s="8" t="s">
        <v>233</v>
      </c>
      <c r="D12" s="124">
        <v>0.86614557309930695</v>
      </c>
      <c r="E12" s="64">
        <v>0.13385442690069299</v>
      </c>
      <c r="F12" s="51">
        <v>2523</v>
      </c>
      <c r="G12" s="124">
        <v>0.85848010566227895</v>
      </c>
      <c r="H12" s="64">
        <v>0.141519894337721</v>
      </c>
      <c r="I12" s="51">
        <v>2355</v>
      </c>
      <c r="J12" s="124">
        <v>0.852574213136711</v>
      </c>
      <c r="K12" s="64">
        <v>0.147425786863289</v>
      </c>
      <c r="L12" s="51">
        <v>1692</v>
      </c>
      <c r="M12" s="124">
        <v>0.87606881936064396</v>
      </c>
      <c r="N12" s="64">
        <v>0.123931180639356</v>
      </c>
      <c r="O12" s="51">
        <v>2187</v>
      </c>
    </row>
    <row r="13" spans="1:19" x14ac:dyDescent="0.3">
      <c r="G13" s="60"/>
      <c r="H13" s="60"/>
      <c r="I13" s="60"/>
      <c r="J13" s="60"/>
      <c r="K13" s="60"/>
      <c r="L13" s="60"/>
      <c r="M13" s="60"/>
      <c r="N13" s="60"/>
      <c r="O13" s="60"/>
    </row>
    <row r="14" spans="1:19" x14ac:dyDescent="0.3">
      <c r="C14" s="8" t="s">
        <v>665</v>
      </c>
      <c r="G14" s="60"/>
      <c r="H14" s="60"/>
      <c r="I14" s="60"/>
      <c r="J14" s="60"/>
      <c r="K14" s="60"/>
      <c r="L14" s="60"/>
      <c r="M14" s="60"/>
      <c r="N14" s="60"/>
      <c r="O14" s="60"/>
    </row>
    <row r="15" spans="1:19" x14ac:dyDescent="0.3">
      <c r="C15" s="8" t="s">
        <v>659</v>
      </c>
      <c r="G15" s="60"/>
      <c r="H15" s="60"/>
      <c r="I15" s="60"/>
      <c r="J15" s="60"/>
      <c r="K15" s="60"/>
      <c r="L15" s="60"/>
      <c r="M15" s="60"/>
      <c r="N15" s="60"/>
      <c r="O15" s="60"/>
    </row>
    <row r="17" spans="2:3" x14ac:dyDescent="0.3">
      <c r="C17" s="8" t="s">
        <v>158</v>
      </c>
    </row>
    <row r="18" spans="2:3" x14ac:dyDescent="0.3">
      <c r="C18" s="167" t="s">
        <v>159</v>
      </c>
    </row>
    <row r="19" spans="2:3" ht="14.5" x14ac:dyDescent="0.35">
      <c r="B19"/>
      <c r="C19" s="9" t="s">
        <v>660</v>
      </c>
    </row>
  </sheetData>
  <mergeCells count="4">
    <mergeCell ref="M4:O4"/>
    <mergeCell ref="G4:I4"/>
    <mergeCell ref="J4:L4"/>
    <mergeCell ref="D4:F4"/>
  </mergeCells>
  <hyperlinks>
    <hyperlink ref="A1" location="Contents!A1" display="Contents" xr:uid="{00000000-0004-0000-39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74"/>
  <dimension ref="A1:V21"/>
  <sheetViews>
    <sheetView showGridLines="0" workbookViewId="0"/>
  </sheetViews>
  <sheetFormatPr defaultColWidth="10.81640625" defaultRowHeight="13" x14ac:dyDescent="0.3"/>
  <cols>
    <col min="1" max="2" width="10.81640625" style="9"/>
    <col min="3" max="3" width="32.453125" style="9" customWidth="1"/>
    <col min="4" max="21" width="11.7265625" style="9" customWidth="1"/>
    <col min="22" max="16384" width="10.81640625" style="9"/>
  </cols>
  <sheetData>
    <row r="1" spans="1:22" x14ac:dyDescent="0.3">
      <c r="A1" s="49" t="s">
        <v>146</v>
      </c>
    </row>
    <row r="2" spans="1:22" x14ac:dyDescent="0.3">
      <c r="B2" s="10" t="s">
        <v>666</v>
      </c>
    </row>
    <row r="3" spans="1:22" x14ac:dyDescent="0.3">
      <c r="B3" s="8" t="s">
        <v>148</v>
      </c>
    </row>
    <row r="4" spans="1:22" x14ac:dyDescent="0.3">
      <c r="S4" s="29"/>
      <c r="T4" s="29"/>
      <c r="U4" s="29"/>
    </row>
    <row r="5" spans="1:22" ht="24" customHeight="1" x14ac:dyDescent="0.3">
      <c r="D5" s="419" t="s">
        <v>667</v>
      </c>
      <c r="E5" s="420"/>
      <c r="F5" s="420"/>
      <c r="G5" s="420"/>
      <c r="H5" s="420"/>
      <c r="I5" s="420"/>
      <c r="J5" s="420"/>
      <c r="K5" s="421"/>
      <c r="L5" s="419" t="s">
        <v>157</v>
      </c>
      <c r="M5" s="420"/>
      <c r="N5" s="420"/>
      <c r="O5" s="420"/>
      <c r="P5" s="420"/>
      <c r="Q5" s="420"/>
      <c r="R5" s="421"/>
      <c r="S5" s="417" t="s">
        <v>284</v>
      </c>
      <c r="T5" s="422" t="s">
        <v>285</v>
      </c>
      <c r="U5" s="422" t="s">
        <v>286</v>
      </c>
    </row>
    <row r="6" spans="1:22" ht="27.75" customHeight="1" x14ac:dyDescent="0.3">
      <c r="C6" s="62"/>
      <c r="D6" s="68">
        <v>2018</v>
      </c>
      <c r="E6" s="70">
        <v>2019</v>
      </c>
      <c r="F6" s="37">
        <v>2021</v>
      </c>
      <c r="G6" s="37">
        <v>2022</v>
      </c>
      <c r="H6" s="37">
        <v>2023</v>
      </c>
      <c r="I6" s="66" t="s">
        <v>149</v>
      </c>
      <c r="J6" s="66" t="s">
        <v>150</v>
      </c>
      <c r="K6" s="98">
        <v>2025</v>
      </c>
      <c r="L6" s="70">
        <v>2018</v>
      </c>
      <c r="M6" s="70">
        <v>2019</v>
      </c>
      <c r="N6" s="37">
        <v>2021</v>
      </c>
      <c r="O6" s="37">
        <v>2022</v>
      </c>
      <c r="P6" s="37">
        <v>2023</v>
      </c>
      <c r="Q6" s="37">
        <v>2024</v>
      </c>
      <c r="R6" s="98">
        <v>2025</v>
      </c>
      <c r="S6" s="417"/>
      <c r="T6" s="422"/>
      <c r="U6" s="422"/>
    </row>
    <row r="7" spans="1:22" ht="14.5" customHeight="1" x14ac:dyDescent="0.3">
      <c r="C7" s="8" t="s">
        <v>192</v>
      </c>
      <c r="D7" s="54">
        <v>0.41</v>
      </c>
      <c r="E7" s="52">
        <v>0.45</v>
      </c>
      <c r="F7" s="52">
        <v>0.46</v>
      </c>
      <c r="G7" s="135">
        <v>0.45713385939598083</v>
      </c>
      <c r="H7" s="135">
        <v>0.62150639295578003</v>
      </c>
      <c r="I7" s="123">
        <v>0.64431434869766235</v>
      </c>
      <c r="J7" s="123">
        <v>0.64431433963638995</v>
      </c>
      <c r="K7" s="285">
        <v>0.69042319222884097</v>
      </c>
      <c r="L7" s="276">
        <v>293</v>
      </c>
      <c r="M7" s="276">
        <v>1725</v>
      </c>
      <c r="N7" s="276">
        <v>2049</v>
      </c>
      <c r="O7" s="276">
        <v>1979</v>
      </c>
      <c r="P7" s="276">
        <v>1683</v>
      </c>
      <c r="Q7" s="276">
        <v>1425</v>
      </c>
      <c r="R7" s="276">
        <v>1317</v>
      </c>
      <c r="S7" s="304">
        <v>0</v>
      </c>
      <c r="T7" s="110">
        <v>0.20399999999999999</v>
      </c>
      <c r="U7" s="110">
        <v>1.2999999999999999E-2</v>
      </c>
      <c r="V7" s="28"/>
    </row>
    <row r="8" spans="1:22" ht="14.5" customHeight="1" x14ac:dyDescent="0.3">
      <c r="C8" s="8" t="s">
        <v>232</v>
      </c>
      <c r="D8" s="53">
        <v>0.76</v>
      </c>
      <c r="E8" s="61">
        <v>0.74</v>
      </c>
      <c r="F8" s="61">
        <v>0.76</v>
      </c>
      <c r="G8" s="90">
        <v>0.77703231573104858</v>
      </c>
      <c r="H8" s="90">
        <v>0.89059418439865112</v>
      </c>
      <c r="I8" s="64">
        <v>0.87304908037185669</v>
      </c>
      <c r="J8" s="64">
        <v>0.873049065621326</v>
      </c>
      <c r="K8" s="255">
        <v>0.89750862129908004</v>
      </c>
      <c r="L8" s="51">
        <v>118</v>
      </c>
      <c r="M8" s="51">
        <v>204</v>
      </c>
      <c r="N8" s="51">
        <v>213</v>
      </c>
      <c r="O8" s="51">
        <v>168</v>
      </c>
      <c r="P8" s="51">
        <v>134</v>
      </c>
      <c r="Q8" s="51">
        <v>88</v>
      </c>
      <c r="R8" s="51">
        <v>88</v>
      </c>
      <c r="S8" s="109">
        <v>8.0000000000000002E-3</v>
      </c>
      <c r="T8" s="111">
        <v>0.70300000000000007</v>
      </c>
      <c r="U8" s="111">
        <v>0.621</v>
      </c>
      <c r="V8" s="28"/>
    </row>
    <row r="9" spans="1:22" ht="14.5" customHeight="1" x14ac:dyDescent="0.3">
      <c r="C9" s="8" t="s">
        <v>151</v>
      </c>
      <c r="D9" s="53">
        <v>0.43</v>
      </c>
      <c r="E9" s="61">
        <v>0.46</v>
      </c>
      <c r="F9" s="61">
        <v>0.48</v>
      </c>
      <c r="G9" s="90">
        <v>0.47114512324333191</v>
      </c>
      <c r="H9" s="90">
        <v>0.63282674551010132</v>
      </c>
      <c r="I9" s="64">
        <v>0.65365338325500488</v>
      </c>
      <c r="J9" s="64">
        <v>0.65365338788229299</v>
      </c>
      <c r="K9" s="255">
        <v>0.69853673184077902</v>
      </c>
      <c r="L9" s="51">
        <v>411</v>
      </c>
      <c r="M9" s="51">
        <v>1929</v>
      </c>
      <c r="N9" s="51">
        <v>2262</v>
      </c>
      <c r="O9" s="51">
        <v>2147</v>
      </c>
      <c r="P9" s="51">
        <v>1817</v>
      </c>
      <c r="Q9" s="51">
        <v>1513</v>
      </c>
      <c r="R9" s="51">
        <v>1405</v>
      </c>
      <c r="S9" s="109">
        <v>0</v>
      </c>
      <c r="T9" s="111">
        <v>0.23100000000000001</v>
      </c>
      <c r="U9" s="111">
        <v>1.2E-2</v>
      </c>
      <c r="V9" s="28"/>
    </row>
    <row r="10" spans="1:22" ht="14.5" customHeight="1" x14ac:dyDescent="0.3">
      <c r="C10" s="8" t="s">
        <v>413</v>
      </c>
      <c r="D10" s="53">
        <v>0.87</v>
      </c>
      <c r="E10" s="61">
        <v>0.9</v>
      </c>
      <c r="F10" s="61">
        <v>0.94</v>
      </c>
      <c r="G10" s="90">
        <v>0.94721639156341553</v>
      </c>
      <c r="H10" s="90">
        <v>0.97002702951431274</v>
      </c>
      <c r="I10" s="64">
        <v>0.97951716184616089</v>
      </c>
      <c r="J10" s="64">
        <v>0.97749062930341002</v>
      </c>
      <c r="K10" s="255">
        <v>0.97572682568759805</v>
      </c>
      <c r="L10" s="51">
        <v>1632</v>
      </c>
      <c r="M10" s="51">
        <v>1912</v>
      </c>
      <c r="N10" s="51">
        <v>3488</v>
      </c>
      <c r="O10" s="51">
        <v>3580</v>
      </c>
      <c r="P10" s="51">
        <v>3301</v>
      </c>
      <c r="Q10" s="51">
        <v>3207</v>
      </c>
      <c r="R10" s="51">
        <v>2417</v>
      </c>
      <c r="S10" s="109">
        <v>0</v>
      </c>
      <c r="T10" s="111">
        <v>1.9E-2</v>
      </c>
      <c r="U10" s="111">
        <v>0.68400000000000005</v>
      </c>
      <c r="V10" s="28"/>
    </row>
    <row r="11" spans="1:22" ht="14.5" customHeight="1" x14ac:dyDescent="0.3">
      <c r="C11" s="8" t="s">
        <v>414</v>
      </c>
      <c r="D11" s="53">
        <v>0.77</v>
      </c>
      <c r="E11" s="61">
        <v>0.77</v>
      </c>
      <c r="F11" s="61">
        <v>0.8</v>
      </c>
      <c r="G11" s="90">
        <v>0.87921380996704102</v>
      </c>
      <c r="H11" s="90">
        <v>0.92031216621398926</v>
      </c>
      <c r="I11" s="64">
        <v>0.94238483905792236</v>
      </c>
      <c r="J11" s="64">
        <v>0.93770508501253802</v>
      </c>
      <c r="K11" s="255">
        <v>0.94545964850407904</v>
      </c>
      <c r="L11" s="51">
        <v>1084</v>
      </c>
      <c r="M11" s="51">
        <v>1239</v>
      </c>
      <c r="N11" s="51">
        <v>2008</v>
      </c>
      <c r="O11" s="51">
        <v>1848</v>
      </c>
      <c r="P11" s="51">
        <v>1479</v>
      </c>
      <c r="Q11" s="51">
        <v>1384</v>
      </c>
      <c r="R11" s="51">
        <v>1195</v>
      </c>
      <c r="S11" s="109">
        <v>0</v>
      </c>
      <c r="T11" s="111">
        <v>2.1000000000000001E-2</v>
      </c>
      <c r="U11" s="111">
        <v>0.42799999999999999</v>
      </c>
      <c r="V11" s="28"/>
    </row>
    <row r="12" spans="1:22" ht="14.5" customHeight="1" x14ac:dyDescent="0.3">
      <c r="C12" s="8" t="s">
        <v>154</v>
      </c>
      <c r="D12" s="53">
        <v>0.84</v>
      </c>
      <c r="E12" s="61">
        <v>0.85</v>
      </c>
      <c r="F12" s="61">
        <v>0.9</v>
      </c>
      <c r="G12" s="90">
        <v>0.92167806625366211</v>
      </c>
      <c r="H12" s="90">
        <v>0.95274972915649414</v>
      </c>
      <c r="I12" s="64">
        <v>0.96622490882873535</v>
      </c>
      <c r="J12" s="64">
        <v>0.96188975170746405</v>
      </c>
      <c r="K12" s="255">
        <v>0.96293655994194505</v>
      </c>
      <c r="L12" s="51">
        <v>2804</v>
      </c>
      <c r="M12" s="51">
        <v>3277</v>
      </c>
      <c r="N12" s="51">
        <v>5662</v>
      </c>
      <c r="O12" s="51">
        <v>5732</v>
      </c>
      <c r="P12" s="51">
        <v>5032</v>
      </c>
      <c r="Q12" s="51">
        <v>4835</v>
      </c>
      <c r="R12" s="51">
        <v>3809</v>
      </c>
      <c r="S12" s="109">
        <v>0</v>
      </c>
      <c r="T12" s="111">
        <v>1E-3</v>
      </c>
      <c r="U12" s="111">
        <v>0.81100000000000005</v>
      </c>
      <c r="V12" s="28"/>
    </row>
    <row r="13" spans="1:22" ht="14.5" customHeight="1" x14ac:dyDescent="0.3">
      <c r="C13" s="8" t="s">
        <v>233</v>
      </c>
      <c r="D13" s="53">
        <v>0.66</v>
      </c>
      <c r="E13" s="61">
        <v>0.76</v>
      </c>
      <c r="F13" s="61">
        <v>0.87</v>
      </c>
      <c r="G13" s="90">
        <v>0.88446533679962158</v>
      </c>
      <c r="H13" s="90">
        <v>0.90974408388137817</v>
      </c>
      <c r="I13" s="64">
        <v>0.93940263986587524</v>
      </c>
      <c r="J13" s="64">
        <v>0.93940263043881</v>
      </c>
      <c r="K13" s="255">
        <v>0.93911196429999999</v>
      </c>
      <c r="L13" s="51">
        <v>1081</v>
      </c>
      <c r="M13" s="51">
        <v>1539</v>
      </c>
      <c r="N13" s="51">
        <v>1610</v>
      </c>
      <c r="O13" s="51">
        <v>1416</v>
      </c>
      <c r="P13" s="51">
        <v>1308</v>
      </c>
      <c r="Q13" s="51">
        <v>1270</v>
      </c>
      <c r="R13" s="51">
        <v>3678</v>
      </c>
      <c r="S13" s="109">
        <v>5.5E-2</v>
      </c>
      <c r="T13" s="111">
        <v>1.2E-2</v>
      </c>
      <c r="U13" s="111">
        <v>0.97499999999999998</v>
      </c>
      <c r="V13" s="28"/>
    </row>
    <row r="14" spans="1:22" x14ac:dyDescent="0.3">
      <c r="D14" s="61"/>
      <c r="E14" s="61"/>
      <c r="F14" s="61"/>
      <c r="G14" s="61"/>
      <c r="H14" s="61"/>
      <c r="I14" s="64"/>
      <c r="J14" s="64"/>
      <c r="K14" s="64"/>
      <c r="L14" s="121"/>
      <c r="M14" s="121"/>
      <c r="N14" s="121"/>
      <c r="O14" s="121"/>
      <c r="P14" s="121"/>
      <c r="Q14" s="121"/>
      <c r="R14" s="121"/>
      <c r="S14" s="121"/>
      <c r="T14" s="121"/>
      <c r="U14" s="121"/>
    </row>
    <row r="15" spans="1:22" x14ac:dyDescent="0.3">
      <c r="D15" s="61"/>
      <c r="E15" s="61"/>
      <c r="F15" s="61"/>
      <c r="G15" s="61"/>
      <c r="H15" s="61"/>
      <c r="I15" s="64"/>
      <c r="J15" s="64"/>
      <c r="K15" s="64"/>
      <c r="L15" s="121"/>
      <c r="M15" s="121"/>
      <c r="N15" s="121"/>
      <c r="O15" s="121"/>
      <c r="P15" s="121"/>
      <c r="Q15" s="121"/>
      <c r="R15" s="121"/>
      <c r="S15" s="121"/>
      <c r="T15" s="121"/>
      <c r="U15" s="121"/>
    </row>
    <row r="16" spans="1:22" x14ac:dyDescent="0.3">
      <c r="C16" s="8" t="s">
        <v>668</v>
      </c>
      <c r="D16" s="29"/>
      <c r="E16" s="29"/>
      <c r="F16" s="29"/>
      <c r="G16" s="29"/>
      <c r="H16" s="29"/>
      <c r="I16" s="29"/>
      <c r="J16" s="29"/>
      <c r="K16" s="29"/>
      <c r="L16" s="29"/>
      <c r="M16" s="29"/>
      <c r="N16" s="29"/>
      <c r="O16" s="29"/>
      <c r="P16" s="29"/>
      <c r="Q16" s="29"/>
      <c r="R16" s="29"/>
      <c r="S16" s="29"/>
      <c r="T16" s="29"/>
      <c r="U16" s="29"/>
    </row>
    <row r="17" spans="2:21" x14ac:dyDescent="0.3">
      <c r="C17" s="8" t="s">
        <v>669</v>
      </c>
      <c r="D17" s="29"/>
      <c r="E17" s="60"/>
      <c r="F17" s="29"/>
      <c r="G17" s="29"/>
      <c r="H17" s="29"/>
      <c r="I17" s="29"/>
      <c r="J17" s="29"/>
      <c r="K17" s="29"/>
      <c r="L17" s="29"/>
      <c r="M17" s="29"/>
      <c r="N17" s="29"/>
      <c r="O17" s="29"/>
      <c r="P17" s="29"/>
      <c r="Q17" s="29"/>
      <c r="R17" s="29"/>
      <c r="S17" s="29"/>
      <c r="T17" s="29"/>
      <c r="U17" s="29"/>
    </row>
    <row r="18" spans="2:21" ht="14.5" customHeight="1" x14ac:dyDescent="0.3">
      <c r="D18" s="17"/>
    </row>
    <row r="19" spans="2:21" ht="14.5" x14ac:dyDescent="0.35">
      <c r="B19"/>
      <c r="C19" s="167" t="s">
        <v>158</v>
      </c>
    </row>
    <row r="20" spans="2:21" x14ac:dyDescent="0.3">
      <c r="C20" s="167" t="s">
        <v>159</v>
      </c>
    </row>
    <row r="21" spans="2:21" x14ac:dyDescent="0.3">
      <c r="C21" s="205" t="s">
        <v>670</v>
      </c>
    </row>
  </sheetData>
  <mergeCells count="5">
    <mergeCell ref="D5:K5"/>
    <mergeCell ref="L5:R5"/>
    <mergeCell ref="S5:S6"/>
    <mergeCell ref="U5:U6"/>
    <mergeCell ref="T5:T6"/>
  </mergeCells>
  <conditionalFormatting sqref="S7:U13">
    <cfRule type="cellIs" dxfId="10" priority="1" operator="between">
      <formula>0</formula>
      <formula>0.05</formula>
    </cfRule>
  </conditionalFormatting>
  <hyperlinks>
    <hyperlink ref="A1" location="Contents!A1" display="Contents" xr:uid="{00000000-0004-0000-3A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75"/>
  <dimension ref="A1:H20"/>
  <sheetViews>
    <sheetView showGridLines="0" workbookViewId="0"/>
  </sheetViews>
  <sheetFormatPr defaultColWidth="10.81640625" defaultRowHeight="14.5" x14ac:dyDescent="0.35"/>
  <cols>
    <col min="3" max="3" width="32.453125" customWidth="1"/>
    <col min="4" max="5" width="14.81640625" customWidth="1"/>
    <col min="6" max="6" width="13.26953125" customWidth="1"/>
    <col min="7" max="7" width="16.54296875" customWidth="1"/>
    <col min="10" max="10" width="25.453125" customWidth="1"/>
    <col min="11" max="11" width="10.1796875" customWidth="1"/>
  </cols>
  <sheetData>
    <row r="1" spans="1:8" x14ac:dyDescent="0.35">
      <c r="A1" s="49" t="s">
        <v>146</v>
      </c>
    </row>
    <row r="2" spans="1:8" x14ac:dyDescent="0.35">
      <c r="B2" s="10" t="s">
        <v>671</v>
      </c>
    </row>
    <row r="3" spans="1:8" x14ac:dyDescent="0.35">
      <c r="B3" s="8" t="s">
        <v>148</v>
      </c>
    </row>
    <row r="5" spans="1:8" ht="26" x14ac:dyDescent="0.35">
      <c r="C5" s="62"/>
      <c r="D5" s="146" t="s">
        <v>199</v>
      </c>
      <c r="E5" s="88" t="s">
        <v>218</v>
      </c>
      <c r="F5" s="66" t="s">
        <v>157</v>
      </c>
    </row>
    <row r="6" spans="1:8" ht="14.5" customHeight="1" x14ac:dyDescent="0.35">
      <c r="C6" s="8" t="s">
        <v>192</v>
      </c>
      <c r="D6" s="407">
        <v>0.18456324974133601</v>
      </c>
      <c r="E6" s="301">
        <v>6.3420020922999703</v>
      </c>
      <c r="F6" s="277">
        <v>538</v>
      </c>
    </row>
    <row r="7" spans="1:8" ht="14.5" customHeight="1" x14ac:dyDescent="0.35">
      <c r="C7" s="8" t="s">
        <v>232</v>
      </c>
      <c r="D7" s="362">
        <v>0.12929122392051601</v>
      </c>
      <c r="E7" s="301">
        <v>14.614610840861699</v>
      </c>
      <c r="F7" s="277">
        <v>59</v>
      </c>
      <c r="G7" s="89"/>
    </row>
    <row r="8" spans="1:8" ht="14.5" customHeight="1" x14ac:dyDescent="0.35">
      <c r="C8" s="8" t="s">
        <v>151</v>
      </c>
      <c r="D8" s="362">
        <v>0.18114693125991199</v>
      </c>
      <c r="E8" s="301">
        <v>6.8533252388211299</v>
      </c>
      <c r="F8" s="277">
        <v>597</v>
      </c>
      <c r="G8" s="89"/>
    </row>
    <row r="9" spans="1:8" ht="14.5" customHeight="1" x14ac:dyDescent="0.35">
      <c r="C9" s="8" t="s">
        <v>413</v>
      </c>
      <c r="D9" s="362">
        <v>0.373700915009817</v>
      </c>
      <c r="E9" s="301">
        <v>31.708878462289199</v>
      </c>
      <c r="F9" s="277">
        <v>1774</v>
      </c>
      <c r="G9" s="89"/>
    </row>
    <row r="10" spans="1:8" ht="14.5" customHeight="1" x14ac:dyDescent="0.35">
      <c r="C10" s="8" t="s">
        <v>414</v>
      </c>
      <c r="D10" s="362">
        <v>0.180143456923297</v>
      </c>
      <c r="E10" s="301">
        <v>12.2296413544488</v>
      </c>
      <c r="F10" s="277">
        <v>893</v>
      </c>
      <c r="G10" s="89"/>
    </row>
    <row r="11" spans="1:8" ht="14.5" customHeight="1" x14ac:dyDescent="0.35">
      <c r="C11" s="8" t="s">
        <v>154</v>
      </c>
      <c r="D11" s="362">
        <v>0.306620798276457</v>
      </c>
      <c r="E11" s="301">
        <v>24.953876439674399</v>
      </c>
      <c r="F11" s="277">
        <v>2794</v>
      </c>
      <c r="G11" s="89"/>
    </row>
    <row r="12" spans="1:8" ht="14.5" customHeight="1" x14ac:dyDescent="0.35">
      <c r="C12" s="8" t="s">
        <v>233</v>
      </c>
      <c r="D12" s="362">
        <v>0.50226315879538896</v>
      </c>
      <c r="E12" s="301">
        <v>4.0577863124932696</v>
      </c>
      <c r="F12" s="277">
        <v>3107</v>
      </c>
      <c r="G12" s="89"/>
      <c r="H12" s="225"/>
    </row>
    <row r="13" spans="1:8" ht="14.5" customHeight="1" x14ac:dyDescent="0.35">
      <c r="D13" s="24"/>
      <c r="E13" s="24"/>
      <c r="F13" s="24"/>
      <c r="G13" s="89"/>
    </row>
    <row r="14" spans="1:8" x14ac:dyDescent="0.35">
      <c r="D14" s="29"/>
      <c r="E14" s="29"/>
      <c r="F14" s="29"/>
      <c r="G14" s="29"/>
    </row>
    <row r="15" spans="1:8" x14ac:dyDescent="0.35">
      <c r="C15" s="8" t="s">
        <v>672</v>
      </c>
    </row>
    <row r="16" spans="1:8" x14ac:dyDescent="0.35">
      <c r="C16" s="8" t="s">
        <v>673</v>
      </c>
    </row>
    <row r="18" spans="3:3" x14ac:dyDescent="0.35">
      <c r="C18" s="167" t="s">
        <v>158</v>
      </c>
    </row>
    <row r="19" spans="3:3" x14ac:dyDescent="0.35">
      <c r="C19" s="167" t="s">
        <v>159</v>
      </c>
    </row>
    <row r="20" spans="3:3" x14ac:dyDescent="0.35">
      <c r="C20" s="9" t="s">
        <v>674</v>
      </c>
    </row>
  </sheetData>
  <hyperlinks>
    <hyperlink ref="A1" location="Contents!A1" display="Contents" xr:uid="{2E943487-599D-4CB7-9593-3B465A2CF2DA}"/>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78"/>
  <dimension ref="A1:T33"/>
  <sheetViews>
    <sheetView showGridLines="0" workbookViewId="0"/>
  </sheetViews>
  <sheetFormatPr defaultColWidth="10.81640625" defaultRowHeight="13" x14ac:dyDescent="0.3"/>
  <cols>
    <col min="1" max="2" width="10.81640625" style="9"/>
    <col min="3" max="3" width="21.453125" style="9" customWidth="1"/>
    <col min="4" max="4" width="32.453125" style="9" customWidth="1"/>
    <col min="5" max="16" width="9.1796875" style="9" customWidth="1"/>
    <col min="17" max="17" width="12.81640625" style="121" customWidth="1"/>
    <col min="18" max="18" width="15.26953125" style="121" customWidth="1"/>
    <col min="19" max="19" width="13.453125" style="121" customWidth="1"/>
    <col min="20" max="16384" width="10.81640625" style="9"/>
  </cols>
  <sheetData>
    <row r="1" spans="1:20" x14ac:dyDescent="0.3">
      <c r="A1" s="49" t="s">
        <v>146</v>
      </c>
    </row>
    <row r="2" spans="1:20" x14ac:dyDescent="0.3">
      <c r="B2" s="10" t="s">
        <v>675</v>
      </c>
    </row>
    <row r="3" spans="1:20" x14ac:dyDescent="0.3">
      <c r="B3" s="8" t="s">
        <v>148</v>
      </c>
    </row>
    <row r="4" spans="1:20" x14ac:dyDescent="0.3">
      <c r="E4" s="8"/>
      <c r="F4" s="8"/>
      <c r="G4" s="8"/>
      <c r="H4" s="8"/>
      <c r="I4" s="8"/>
      <c r="J4" s="8"/>
      <c r="K4" s="8"/>
      <c r="L4" s="8"/>
      <c r="M4" s="8"/>
      <c r="N4" s="8"/>
      <c r="O4" s="8"/>
      <c r="P4" s="8"/>
      <c r="Q4" s="29"/>
      <c r="R4" s="29"/>
      <c r="S4" s="29"/>
    </row>
    <row r="5" spans="1:20" ht="24.75" customHeight="1" x14ac:dyDescent="0.3">
      <c r="E5" s="422" t="s">
        <v>168</v>
      </c>
      <c r="F5" s="422"/>
      <c r="G5" s="422"/>
      <c r="H5" s="422"/>
      <c r="I5" s="422"/>
      <c r="J5" s="422"/>
      <c r="K5" s="419" t="s">
        <v>157</v>
      </c>
      <c r="L5" s="420"/>
      <c r="M5" s="420"/>
      <c r="N5" s="420"/>
      <c r="O5" s="420"/>
      <c r="P5" s="421"/>
      <c r="Q5" s="417" t="s">
        <v>168</v>
      </c>
      <c r="R5" s="422"/>
      <c r="S5" s="422"/>
      <c r="T5" s="8"/>
    </row>
    <row r="6" spans="1:20" ht="39" x14ac:dyDescent="0.3">
      <c r="C6" s="62"/>
      <c r="D6" s="62"/>
      <c r="E6" s="37">
        <v>2019</v>
      </c>
      <c r="F6" s="37">
        <v>2021</v>
      </c>
      <c r="G6" s="37">
        <v>2022</v>
      </c>
      <c r="H6" s="37">
        <v>2023</v>
      </c>
      <c r="I6" s="37">
        <v>2024</v>
      </c>
      <c r="J6" s="37">
        <v>2025</v>
      </c>
      <c r="K6" s="97">
        <v>2019</v>
      </c>
      <c r="L6" s="37">
        <v>2021</v>
      </c>
      <c r="M6" s="37">
        <v>2022</v>
      </c>
      <c r="N6" s="37">
        <v>2023</v>
      </c>
      <c r="O6" s="37">
        <v>2024</v>
      </c>
      <c r="P6" s="37">
        <v>2025</v>
      </c>
      <c r="Q6" s="67" t="s">
        <v>284</v>
      </c>
      <c r="R6" s="66" t="s">
        <v>285</v>
      </c>
      <c r="S6" s="66" t="s">
        <v>286</v>
      </c>
      <c r="T6" s="8"/>
    </row>
    <row r="7" spans="1:20" ht="14.5" customHeight="1" x14ac:dyDescent="0.3">
      <c r="C7" s="8" t="s">
        <v>530</v>
      </c>
      <c r="D7" s="8" t="s">
        <v>192</v>
      </c>
      <c r="E7" s="52">
        <v>0.8</v>
      </c>
      <c r="F7" s="52">
        <v>0.76</v>
      </c>
      <c r="G7" s="135">
        <v>0.82283228635787964</v>
      </c>
      <c r="H7" s="135">
        <v>0.84055501222610474</v>
      </c>
      <c r="I7" s="135">
        <v>0.84132736921310425</v>
      </c>
      <c r="J7" s="52">
        <v>0.83692250988426997</v>
      </c>
      <c r="K7" s="73">
        <v>2030</v>
      </c>
      <c r="L7" s="74">
        <v>2294</v>
      </c>
      <c r="M7" s="74">
        <v>2164</v>
      </c>
      <c r="N7" s="74">
        <v>1820</v>
      </c>
      <c r="O7" s="74">
        <v>1517</v>
      </c>
      <c r="P7" s="74">
        <v>1339</v>
      </c>
      <c r="Q7" s="112">
        <v>0.17199999999999999</v>
      </c>
      <c r="R7" s="114">
        <v>0.95400000000000007</v>
      </c>
      <c r="S7" s="85">
        <v>0.75900000000000001</v>
      </c>
      <c r="T7" s="29"/>
    </row>
    <row r="8" spans="1:20" ht="14.5" customHeight="1" x14ac:dyDescent="0.3">
      <c r="C8" s="8" t="s">
        <v>530</v>
      </c>
      <c r="D8" s="8" t="s">
        <v>232</v>
      </c>
      <c r="E8" s="61">
        <v>1</v>
      </c>
      <c r="F8" s="61">
        <v>1</v>
      </c>
      <c r="G8" s="90">
        <v>0.98724627494812012</v>
      </c>
      <c r="H8" s="90">
        <v>1</v>
      </c>
      <c r="I8" s="90">
        <v>1</v>
      </c>
      <c r="J8" s="61">
        <v>1</v>
      </c>
      <c r="K8" s="75">
        <v>212</v>
      </c>
      <c r="L8" s="76">
        <v>225</v>
      </c>
      <c r="M8" s="76">
        <v>173</v>
      </c>
      <c r="N8" s="76">
        <v>136</v>
      </c>
      <c r="O8" s="76">
        <v>91</v>
      </c>
      <c r="P8" s="76">
        <v>91</v>
      </c>
      <c r="Q8" s="86">
        <v>0.16700000000000001</v>
      </c>
      <c r="R8" s="85" t="s">
        <v>676</v>
      </c>
      <c r="S8" s="85" t="s">
        <v>202</v>
      </c>
      <c r="T8" s="29"/>
    </row>
    <row r="9" spans="1:20" ht="14.5" customHeight="1" x14ac:dyDescent="0.3">
      <c r="C9" s="8" t="s">
        <v>530</v>
      </c>
      <c r="D9" s="8" t="s">
        <v>151</v>
      </c>
      <c r="E9" s="61">
        <v>0.8</v>
      </c>
      <c r="F9" s="61">
        <v>0.77</v>
      </c>
      <c r="G9" s="90">
        <v>0.82962644100189209</v>
      </c>
      <c r="H9" s="90">
        <v>0.84687614440917969</v>
      </c>
      <c r="I9" s="90">
        <v>0.84764766693115234</v>
      </c>
      <c r="J9" s="61">
        <v>0.84342216470180698</v>
      </c>
      <c r="K9" s="75">
        <v>2242</v>
      </c>
      <c r="L9" s="76">
        <v>2519</v>
      </c>
      <c r="M9" s="76">
        <v>2337</v>
      </c>
      <c r="N9" s="76">
        <v>1956</v>
      </c>
      <c r="O9" s="76">
        <v>1608</v>
      </c>
      <c r="P9" s="76">
        <v>1430</v>
      </c>
      <c r="Q9" s="86">
        <v>0.16700000000000001</v>
      </c>
      <c r="R9" s="85">
        <v>0.95200000000000007</v>
      </c>
      <c r="S9" s="85">
        <v>0.76</v>
      </c>
      <c r="T9" s="29"/>
    </row>
    <row r="10" spans="1:20" ht="14.5" customHeight="1" x14ac:dyDescent="0.3">
      <c r="E10" s="61"/>
      <c r="F10" s="61"/>
      <c r="G10" s="90"/>
      <c r="H10" s="90"/>
      <c r="I10" s="90"/>
      <c r="J10" s="61"/>
      <c r="K10" s="75"/>
      <c r="L10" s="76"/>
      <c r="M10" s="76"/>
      <c r="N10" s="76"/>
      <c r="O10" s="76"/>
      <c r="P10" s="76"/>
      <c r="Q10" s="32"/>
      <c r="R10" s="29"/>
      <c r="S10" s="29"/>
      <c r="T10" s="29"/>
    </row>
    <row r="11" spans="1:20" ht="14.5" customHeight="1" x14ac:dyDescent="0.3">
      <c r="C11" s="8" t="s">
        <v>520</v>
      </c>
      <c r="D11" s="8" t="s">
        <v>201</v>
      </c>
      <c r="E11" s="61">
        <v>0.73</v>
      </c>
      <c r="F11" s="61">
        <v>0.73</v>
      </c>
      <c r="G11" s="90">
        <v>0.82701700925827026</v>
      </c>
      <c r="H11" s="90">
        <v>0.86087274551391602</v>
      </c>
      <c r="I11" s="90">
        <v>0.87011158466339111</v>
      </c>
      <c r="J11" s="61">
        <v>0.88517630823259597</v>
      </c>
      <c r="K11" s="75">
        <v>2196</v>
      </c>
      <c r="L11" s="76">
        <v>2052</v>
      </c>
      <c r="M11" s="76">
        <v>2067</v>
      </c>
      <c r="N11" s="76">
        <v>1865</v>
      </c>
      <c r="O11" s="76">
        <v>1906</v>
      </c>
      <c r="P11" s="76">
        <v>1271</v>
      </c>
      <c r="Q11" s="86">
        <v>4.0000000000000001E-3</v>
      </c>
      <c r="R11" s="85">
        <v>0.41299999999999998</v>
      </c>
      <c r="S11" s="85">
        <v>0.21299999999999999</v>
      </c>
      <c r="T11" s="29"/>
    </row>
    <row r="12" spans="1:20" ht="14.5" customHeight="1" x14ac:dyDescent="0.3">
      <c r="C12" s="8" t="s">
        <v>520</v>
      </c>
      <c r="D12" s="8" t="s">
        <v>205</v>
      </c>
      <c r="E12" s="61">
        <v>0.75</v>
      </c>
      <c r="F12" s="61">
        <v>0.77</v>
      </c>
      <c r="G12" s="90">
        <v>0.83386945724487305</v>
      </c>
      <c r="H12" s="90">
        <v>0.90308719873428345</v>
      </c>
      <c r="I12" s="90">
        <v>0.89085477590560913</v>
      </c>
      <c r="J12" s="61">
        <v>0.92022728052094405</v>
      </c>
      <c r="K12" s="75">
        <v>1348</v>
      </c>
      <c r="L12" s="76">
        <v>1184</v>
      </c>
      <c r="M12" s="76">
        <v>1066</v>
      </c>
      <c r="N12" s="76">
        <v>822</v>
      </c>
      <c r="O12" s="76">
        <v>806</v>
      </c>
      <c r="P12" s="76">
        <v>604</v>
      </c>
      <c r="Q12" s="86">
        <v>0</v>
      </c>
      <c r="R12" s="85">
        <v>0.42199999999999999</v>
      </c>
      <c r="S12" s="85">
        <v>6.5000000000000002E-2</v>
      </c>
      <c r="T12" s="29"/>
    </row>
    <row r="13" spans="1:20" ht="14.5" customHeight="1" x14ac:dyDescent="0.3">
      <c r="C13" s="8" t="s">
        <v>520</v>
      </c>
      <c r="D13" s="8" t="s">
        <v>154</v>
      </c>
      <c r="E13" s="61">
        <v>0.74</v>
      </c>
      <c r="F13" s="61">
        <v>0.75</v>
      </c>
      <c r="G13" s="90">
        <v>0.83125096559524536</v>
      </c>
      <c r="H13" s="90">
        <v>0.87522530555725098</v>
      </c>
      <c r="I13" s="90">
        <v>0.87840169668197632</v>
      </c>
      <c r="J13" s="61">
        <v>0.9006669365976</v>
      </c>
      <c r="K13" s="75">
        <v>3685</v>
      </c>
      <c r="L13" s="76">
        <v>3349</v>
      </c>
      <c r="M13" s="76">
        <v>3306</v>
      </c>
      <c r="N13" s="76">
        <v>2832</v>
      </c>
      <c r="O13" s="76">
        <v>2853</v>
      </c>
      <c r="P13" s="76">
        <v>1979</v>
      </c>
      <c r="Q13" s="86">
        <v>0</v>
      </c>
      <c r="R13" s="85">
        <v>0.72</v>
      </c>
      <c r="S13" s="85">
        <v>1.7000000000000001E-2</v>
      </c>
      <c r="T13" s="29"/>
    </row>
    <row r="14" spans="1:20" ht="14.5" customHeight="1" x14ac:dyDescent="0.3">
      <c r="E14" s="61"/>
      <c r="F14" s="61"/>
      <c r="G14" s="90"/>
      <c r="H14" s="90"/>
      <c r="I14" s="90"/>
      <c r="J14" s="61"/>
      <c r="K14" s="75"/>
      <c r="L14" s="76"/>
      <c r="M14" s="76"/>
      <c r="N14" s="76"/>
      <c r="O14" s="76"/>
      <c r="P14" s="76"/>
      <c r="Q14" s="32"/>
      <c r="R14" s="29"/>
      <c r="S14" s="29"/>
      <c r="T14" s="29"/>
    </row>
    <row r="15" spans="1:20" ht="14.5" customHeight="1" x14ac:dyDescent="0.3">
      <c r="C15" s="8" t="s">
        <v>155</v>
      </c>
      <c r="D15" s="8" t="s">
        <v>233</v>
      </c>
      <c r="E15" s="61">
        <v>0.17</v>
      </c>
      <c r="F15" s="61">
        <v>0.13</v>
      </c>
      <c r="G15" s="90">
        <v>0.19127319753170013</v>
      </c>
      <c r="H15" s="90">
        <v>0.24605640769004819</v>
      </c>
      <c r="I15" s="90">
        <v>0.2487691193819046</v>
      </c>
      <c r="J15" s="61">
        <v>0.23095785488295101</v>
      </c>
      <c r="K15" s="75">
        <v>1748</v>
      </c>
      <c r="L15" s="76">
        <v>1625</v>
      </c>
      <c r="M15" s="76">
        <v>1419</v>
      </c>
      <c r="N15" s="76">
        <v>1312</v>
      </c>
      <c r="O15" s="76">
        <v>1273</v>
      </c>
      <c r="P15" s="76">
        <v>3675</v>
      </c>
      <c r="Q15" s="86">
        <v>3.0000000000000001E-3</v>
      </c>
      <c r="R15" s="85">
        <v>0.89100000000000001</v>
      </c>
      <c r="S15" s="85">
        <v>0.3</v>
      </c>
      <c r="T15" s="29"/>
    </row>
    <row r="16" spans="1:20" x14ac:dyDescent="0.3">
      <c r="E16" s="29"/>
      <c r="F16" s="29"/>
      <c r="G16" s="29"/>
      <c r="H16" s="29"/>
      <c r="I16" s="29"/>
      <c r="J16" s="29"/>
      <c r="K16" s="29"/>
      <c r="L16" s="29"/>
      <c r="M16" s="29"/>
      <c r="N16" s="29"/>
      <c r="O16" s="29"/>
      <c r="P16" s="29"/>
      <c r="Q16" s="29"/>
      <c r="R16" s="29"/>
      <c r="S16" s="29"/>
      <c r="T16" s="29"/>
    </row>
    <row r="17" spans="3:20" x14ac:dyDescent="0.3">
      <c r="E17" s="29"/>
      <c r="F17" s="29"/>
      <c r="G17" s="29"/>
      <c r="H17" s="29"/>
      <c r="I17" s="29"/>
      <c r="J17" s="29"/>
      <c r="K17" s="29"/>
      <c r="L17" s="29"/>
      <c r="M17" s="29"/>
      <c r="N17" s="29"/>
      <c r="O17" s="29"/>
      <c r="P17" s="29"/>
      <c r="Q17" s="29"/>
      <c r="R17" s="29"/>
      <c r="S17" s="29"/>
      <c r="T17" s="29"/>
    </row>
    <row r="18" spans="3:20" x14ac:dyDescent="0.3">
      <c r="C18" s="8" t="s">
        <v>677</v>
      </c>
    </row>
    <row r="19" spans="3:20" x14ac:dyDescent="0.3">
      <c r="C19" s="8" t="s">
        <v>678</v>
      </c>
    </row>
    <row r="20" spans="3:20" x14ac:dyDescent="0.3">
      <c r="C20" s="8" t="s">
        <v>679</v>
      </c>
    </row>
    <row r="21" spans="3:20" x14ac:dyDescent="0.3">
      <c r="C21" s="8" t="s">
        <v>680</v>
      </c>
    </row>
    <row r="22" spans="3:20" x14ac:dyDescent="0.3">
      <c r="C22" s="8"/>
    </row>
    <row r="23" spans="3:20" x14ac:dyDescent="0.3">
      <c r="C23" s="8" t="s">
        <v>681</v>
      </c>
    </row>
    <row r="25" spans="3:20" x14ac:dyDescent="0.3">
      <c r="C25" s="8" t="s">
        <v>158</v>
      </c>
    </row>
    <row r="26" spans="3:20" x14ac:dyDescent="0.3">
      <c r="C26" s="167" t="s">
        <v>159</v>
      </c>
    </row>
    <row r="27" spans="3:20" x14ac:dyDescent="0.3">
      <c r="C27" s="167" t="s">
        <v>682</v>
      </c>
    </row>
    <row r="28" spans="3:20" x14ac:dyDescent="0.3">
      <c r="C28" s="167" t="s">
        <v>683</v>
      </c>
    </row>
    <row r="29" spans="3:20" x14ac:dyDescent="0.3">
      <c r="C29" s="167" t="s">
        <v>684</v>
      </c>
    </row>
    <row r="30" spans="3:20" x14ac:dyDescent="0.3">
      <c r="C30" s="167" t="s">
        <v>685</v>
      </c>
    </row>
    <row r="31" spans="3:20" x14ac:dyDescent="0.3">
      <c r="C31" s="8" t="s">
        <v>686</v>
      </c>
    </row>
    <row r="32" spans="3:20" x14ac:dyDescent="0.3">
      <c r="C32" s="167"/>
    </row>
    <row r="33" spans="2:16" ht="14.5" customHeight="1" x14ac:dyDescent="0.35">
      <c r="B33"/>
      <c r="D33" s="392"/>
      <c r="E33" s="392"/>
      <c r="F33" s="392"/>
      <c r="G33" s="392"/>
      <c r="H33" s="392"/>
      <c r="I33" s="392"/>
      <c r="J33" s="392"/>
      <c r="K33" s="392"/>
      <c r="L33" s="392"/>
      <c r="M33" s="392"/>
      <c r="N33" s="392"/>
      <c r="O33" s="392"/>
      <c r="P33" s="392"/>
    </row>
  </sheetData>
  <mergeCells count="3">
    <mergeCell ref="E5:J5"/>
    <mergeCell ref="Q5:S5"/>
    <mergeCell ref="K5:P5"/>
  </mergeCells>
  <conditionalFormatting sqref="C18:C26">
    <cfRule type="cellIs" dxfId="9" priority="13" operator="between">
      <formula>0</formula>
      <formula>0.05</formula>
    </cfRule>
  </conditionalFormatting>
  <conditionalFormatting sqref="Q7:S9 Q11:S13 Q15:S15">
    <cfRule type="cellIs" dxfId="8" priority="1" operator="between">
      <formula>0</formula>
      <formula>0.05</formula>
    </cfRule>
  </conditionalFormatting>
  <hyperlinks>
    <hyperlink ref="A1" location="Contents!A1" display="Contents" xr:uid="{00000000-0004-0000-3C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28"/>
  <sheetViews>
    <sheetView showGridLines="0" zoomScaleNormal="100" workbookViewId="0"/>
  </sheetViews>
  <sheetFormatPr defaultColWidth="10.81640625" defaultRowHeight="13" x14ac:dyDescent="0.3"/>
  <cols>
    <col min="1" max="2" width="10.81640625" style="9"/>
    <col min="3" max="3" width="32.453125" style="9" customWidth="1"/>
    <col min="4" max="4" width="9.54296875" style="9" customWidth="1"/>
    <col min="5" max="5" width="21.1796875" style="9" customWidth="1"/>
    <col min="6" max="6" width="20.54296875" style="9" customWidth="1"/>
    <col min="7" max="7" width="16" style="9" customWidth="1"/>
    <col min="8" max="8" width="3.26953125" style="9" customWidth="1"/>
    <col min="9" max="9" width="7" style="9" customWidth="1"/>
    <col min="10" max="10" width="2.7265625" style="9" customWidth="1"/>
    <col min="11" max="16384" width="10.81640625" style="9"/>
  </cols>
  <sheetData>
    <row r="1" spans="1:10" x14ac:dyDescent="0.3">
      <c r="A1" s="49" t="s">
        <v>146</v>
      </c>
    </row>
    <row r="2" spans="1:10" x14ac:dyDescent="0.3">
      <c r="B2" s="10" t="s">
        <v>188</v>
      </c>
    </row>
    <row r="3" spans="1:10" x14ac:dyDescent="0.3">
      <c r="B3" s="8" t="s">
        <v>148</v>
      </c>
    </row>
    <row r="4" spans="1:10" x14ac:dyDescent="0.3">
      <c r="D4" s="8"/>
      <c r="E4" s="8"/>
      <c r="F4" s="8"/>
      <c r="G4" s="8"/>
      <c r="H4" s="8"/>
      <c r="I4" s="8"/>
      <c r="J4" s="3"/>
    </row>
    <row r="5" spans="1:10" ht="47.5" customHeight="1" x14ac:dyDescent="0.3">
      <c r="C5" s="62"/>
      <c r="D5" s="129" t="s">
        <v>189</v>
      </c>
      <c r="E5" s="67" t="s">
        <v>190</v>
      </c>
      <c r="F5" s="88" t="s">
        <v>191</v>
      </c>
      <c r="G5" s="79" t="s">
        <v>157</v>
      </c>
      <c r="H5" s="8"/>
      <c r="I5" s="8"/>
    </row>
    <row r="6" spans="1:10" ht="14.5" customHeight="1" x14ac:dyDescent="0.3">
      <c r="C6" s="8" t="s">
        <v>192</v>
      </c>
      <c r="D6" s="50">
        <v>2022</v>
      </c>
      <c r="E6" s="124">
        <v>0.9865915838368392</v>
      </c>
      <c r="F6" s="64">
        <v>1.340841616316079E-2</v>
      </c>
      <c r="G6" s="75">
        <v>2262</v>
      </c>
      <c r="I6" s="8"/>
    </row>
    <row r="7" spans="1:10" ht="14.5" customHeight="1" x14ac:dyDescent="0.3">
      <c r="C7" s="8" t="s">
        <v>192</v>
      </c>
      <c r="D7" s="50">
        <v>2023</v>
      </c>
      <c r="E7" s="124">
        <v>0.98215357194641728</v>
      </c>
      <c r="F7" s="64">
        <v>1.7846428053582695E-2</v>
      </c>
      <c r="G7" s="75">
        <v>1896</v>
      </c>
      <c r="I7" s="8"/>
    </row>
    <row r="8" spans="1:10" ht="14.5" customHeight="1" x14ac:dyDescent="0.3">
      <c r="C8" s="8" t="s">
        <v>192</v>
      </c>
      <c r="D8" s="50">
        <v>2024</v>
      </c>
      <c r="E8" s="124">
        <v>0.97126371223503072</v>
      </c>
      <c r="F8" s="65">
        <v>2.8736287764969323E-2</v>
      </c>
      <c r="G8" s="75">
        <v>834</v>
      </c>
      <c r="I8" s="8"/>
    </row>
    <row r="9" spans="1:10" ht="14.5" customHeight="1" x14ac:dyDescent="0.3">
      <c r="C9" s="8" t="s">
        <v>192</v>
      </c>
      <c r="D9" s="50">
        <v>2025</v>
      </c>
      <c r="E9" s="124">
        <v>0.97951610637458997</v>
      </c>
      <c r="F9" s="65">
        <v>2.04533626655879E-2</v>
      </c>
      <c r="G9" s="277">
        <v>1410</v>
      </c>
      <c r="I9" s="8"/>
    </row>
    <row r="10" spans="1:10" ht="14.5" customHeight="1" x14ac:dyDescent="0.3">
      <c r="C10" s="8"/>
      <c r="D10" s="8"/>
      <c r="E10" s="8"/>
      <c r="F10" s="8"/>
      <c r="G10" s="8"/>
      <c r="H10" s="8"/>
      <c r="I10" s="8"/>
    </row>
    <row r="11" spans="1:10" ht="14.5" customHeight="1" x14ac:dyDescent="0.3">
      <c r="C11" s="77" t="s">
        <v>193</v>
      </c>
      <c r="D11" s="8"/>
      <c r="E11" s="8"/>
      <c r="F11" s="8"/>
      <c r="G11" s="8"/>
      <c r="H11" s="8"/>
      <c r="I11" s="8"/>
    </row>
    <row r="12" spans="1:10" ht="14.5" customHeight="1" x14ac:dyDescent="0.3">
      <c r="C12" s="8" t="s">
        <v>194</v>
      </c>
    </row>
    <row r="13" spans="1:10" x14ac:dyDescent="0.3">
      <c r="C13" s="8" t="s">
        <v>195</v>
      </c>
    </row>
    <row r="14" spans="1:10" x14ac:dyDescent="0.3">
      <c r="C14" s="8" t="s">
        <v>196</v>
      </c>
    </row>
    <row r="15" spans="1:10" x14ac:dyDescent="0.3">
      <c r="C15" s="8" t="s">
        <v>197</v>
      </c>
    </row>
    <row r="17" spans="2:6" ht="14.5" customHeight="1" x14ac:dyDescent="0.3">
      <c r="C17" s="205"/>
    </row>
    <row r="18" spans="2:6" ht="14.5" customHeight="1" x14ac:dyDescent="0.3">
      <c r="C18" s="205"/>
    </row>
    <row r="19" spans="2:6" ht="14.5" x14ac:dyDescent="0.35">
      <c r="B19"/>
      <c r="E19" s="257"/>
      <c r="F19" s="257"/>
    </row>
    <row r="20" spans="2:6" x14ac:dyDescent="0.3">
      <c r="E20" s="257"/>
      <c r="F20" s="257"/>
    </row>
    <row r="21" spans="2:6" x14ac:dyDescent="0.3">
      <c r="E21" s="257"/>
      <c r="F21" s="257"/>
    </row>
    <row r="22" spans="2:6" x14ac:dyDescent="0.3">
      <c r="E22" s="257"/>
      <c r="F22" s="257"/>
    </row>
    <row r="25" spans="2:6" x14ac:dyDescent="0.3">
      <c r="E25" s="257"/>
      <c r="F25" s="257"/>
    </row>
    <row r="26" spans="2:6" x14ac:dyDescent="0.3">
      <c r="E26" s="257"/>
      <c r="F26" s="257"/>
    </row>
    <row r="27" spans="2:6" x14ac:dyDescent="0.3">
      <c r="E27" s="257"/>
      <c r="F27" s="257"/>
    </row>
    <row r="28" spans="2:6" x14ac:dyDescent="0.3">
      <c r="E28" s="257"/>
      <c r="F28" s="257"/>
    </row>
  </sheetData>
  <hyperlinks>
    <hyperlink ref="A1" location="Contents!A1" display="Contents" xr:uid="{00000000-0004-0000-0500-000000000000}"/>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79"/>
  <dimension ref="A1:M32"/>
  <sheetViews>
    <sheetView showGridLines="0" zoomScale="95" zoomScaleNormal="95" workbookViewId="0"/>
  </sheetViews>
  <sheetFormatPr defaultColWidth="10.81640625" defaultRowHeight="13" x14ac:dyDescent="0.3"/>
  <cols>
    <col min="1" max="2" width="10.81640625" style="9"/>
    <col min="3" max="3" width="21.453125" style="9" customWidth="1"/>
    <col min="4" max="4" width="32.453125" style="9" customWidth="1"/>
    <col min="5" max="13" width="13" style="9" customWidth="1"/>
    <col min="14" max="14" width="5.54296875" style="9" customWidth="1"/>
    <col min="15" max="17" width="10.81640625" style="9" bestFit="1"/>
    <col min="18" max="16384" width="10.81640625" style="9"/>
  </cols>
  <sheetData>
    <row r="1" spans="1:13" x14ac:dyDescent="0.3">
      <c r="A1" s="49" t="s">
        <v>146</v>
      </c>
    </row>
    <row r="2" spans="1:13" x14ac:dyDescent="0.3">
      <c r="B2" s="10" t="s">
        <v>687</v>
      </c>
    </row>
    <row r="3" spans="1:13" x14ac:dyDescent="0.3">
      <c r="B3" s="8" t="s">
        <v>148</v>
      </c>
    </row>
    <row r="5" spans="1:13" x14ac:dyDescent="0.3">
      <c r="E5" s="8"/>
      <c r="F5" s="8"/>
      <c r="G5" s="8"/>
      <c r="H5" s="8"/>
      <c r="I5" s="8"/>
      <c r="J5" s="8"/>
      <c r="K5" s="8"/>
      <c r="L5" s="8"/>
      <c r="M5" s="8"/>
    </row>
    <row r="6" spans="1:13" ht="31.5" customHeight="1" x14ac:dyDescent="0.3">
      <c r="E6" s="419" t="s">
        <v>688</v>
      </c>
      <c r="F6" s="421"/>
      <c r="G6" s="417" t="s">
        <v>689</v>
      </c>
      <c r="H6" s="422"/>
      <c r="I6" s="419" t="s">
        <v>157</v>
      </c>
      <c r="J6" s="420"/>
      <c r="K6" s="417" t="s">
        <v>286</v>
      </c>
      <c r="L6" s="422"/>
      <c r="M6" s="78"/>
    </row>
    <row r="7" spans="1:13" x14ac:dyDescent="0.3">
      <c r="C7" s="62"/>
      <c r="D7" s="62"/>
      <c r="E7" s="97">
        <v>2024</v>
      </c>
      <c r="F7" s="98">
        <v>2025</v>
      </c>
      <c r="G7" s="37">
        <v>2024</v>
      </c>
      <c r="H7" s="79">
        <v>2025</v>
      </c>
      <c r="I7" s="97">
        <v>2024</v>
      </c>
      <c r="J7" s="37">
        <v>2025</v>
      </c>
      <c r="K7" s="93" t="s">
        <v>199</v>
      </c>
      <c r="L7" s="34" t="s">
        <v>218</v>
      </c>
      <c r="M7" s="8"/>
    </row>
    <row r="8" spans="1:13" ht="14.5" customHeight="1" x14ac:dyDescent="0.3">
      <c r="C8" s="8" t="s">
        <v>530</v>
      </c>
      <c r="D8" s="8" t="s">
        <v>192</v>
      </c>
      <c r="E8" s="54">
        <v>0.15996984304935599</v>
      </c>
      <c r="F8" s="384">
        <v>0.14098144764554099</v>
      </c>
      <c r="G8" s="113">
        <v>4.5700736045837402</v>
      </c>
      <c r="H8" s="117">
        <v>4.4272350530883404</v>
      </c>
      <c r="I8" s="73">
        <v>1517</v>
      </c>
      <c r="J8" s="74">
        <v>1339</v>
      </c>
      <c r="K8" s="112">
        <v>9.5000000000000001E-2</v>
      </c>
      <c r="L8" s="85">
        <v>0.51100000000000001</v>
      </c>
      <c r="M8" s="8"/>
    </row>
    <row r="9" spans="1:13" ht="14.5" customHeight="1" x14ac:dyDescent="0.3">
      <c r="C9" s="8" t="s">
        <v>530</v>
      </c>
      <c r="D9" s="8" t="s">
        <v>232</v>
      </c>
      <c r="E9" s="53">
        <v>0.236436795078691</v>
      </c>
      <c r="F9" s="269">
        <v>0.23566383777327399</v>
      </c>
      <c r="G9" s="117">
        <v>24.45755767822266</v>
      </c>
      <c r="H9" s="117">
        <v>24.3966720918602</v>
      </c>
      <c r="I9" s="75">
        <v>91</v>
      </c>
      <c r="J9" s="76">
        <v>91</v>
      </c>
      <c r="K9" s="86">
        <v>0.96899999999999997</v>
      </c>
      <c r="L9" s="85">
        <v>0.97899999999999998</v>
      </c>
      <c r="M9" s="8"/>
    </row>
    <row r="10" spans="1:13" ht="14.5" customHeight="1" x14ac:dyDescent="0.3">
      <c r="C10" s="8" t="s">
        <v>530</v>
      </c>
      <c r="D10" s="8" t="s">
        <v>151</v>
      </c>
      <c r="E10" s="53">
        <v>0.163017300309097</v>
      </c>
      <c r="F10" s="269">
        <v>0.14475990910410699</v>
      </c>
      <c r="G10" s="117">
        <v>5.3622326850891113</v>
      </c>
      <c r="H10" s="117">
        <v>5.2231416344346</v>
      </c>
      <c r="I10" s="75">
        <v>1608</v>
      </c>
      <c r="J10" s="76">
        <v>1430</v>
      </c>
      <c r="K10" s="86">
        <v>9.5000000000000001E-2</v>
      </c>
      <c r="L10" s="85">
        <v>0.59099999999999997</v>
      </c>
      <c r="M10" s="8"/>
    </row>
    <row r="11" spans="1:13" ht="14.5" customHeight="1" x14ac:dyDescent="0.3">
      <c r="E11" s="53"/>
      <c r="F11" s="269"/>
      <c r="G11" s="117"/>
      <c r="H11" s="117"/>
      <c r="I11" s="75"/>
      <c r="J11" s="76"/>
      <c r="K11" s="96"/>
      <c r="L11" s="8"/>
      <c r="M11" s="8"/>
    </row>
    <row r="12" spans="1:13" ht="14.5" customHeight="1" x14ac:dyDescent="0.3">
      <c r="C12" s="8" t="s">
        <v>520</v>
      </c>
      <c r="D12" s="8" t="s">
        <v>201</v>
      </c>
      <c r="E12" s="53">
        <v>7.5362962402161504E-2</v>
      </c>
      <c r="F12" s="269">
        <v>9.0515457823432593E-2</v>
      </c>
      <c r="G12" s="117">
        <v>5.1872143745422363</v>
      </c>
      <c r="H12" s="117">
        <v>5.8044456095071704</v>
      </c>
      <c r="I12" s="75">
        <v>1906</v>
      </c>
      <c r="J12" s="76">
        <v>1271</v>
      </c>
      <c r="K12" s="86">
        <v>1E-3</v>
      </c>
      <c r="L12" s="85">
        <v>1.7999999999999999E-2</v>
      </c>
      <c r="M12" s="8"/>
    </row>
    <row r="13" spans="1:13" ht="14.5" customHeight="1" x14ac:dyDescent="0.3">
      <c r="C13" s="8" t="s">
        <v>520</v>
      </c>
      <c r="D13" s="8" t="s">
        <v>205</v>
      </c>
      <c r="E13" s="53">
        <v>0.115540103367459</v>
      </c>
      <c r="F13" s="269">
        <v>0.13413291043719799</v>
      </c>
      <c r="G13" s="117">
        <v>5.9676637649536133</v>
      </c>
      <c r="H13" s="117">
        <v>6.1886014424545497</v>
      </c>
      <c r="I13" s="75">
        <v>806</v>
      </c>
      <c r="J13" s="76">
        <v>604</v>
      </c>
      <c r="K13" s="86">
        <v>0.01</v>
      </c>
      <c r="L13" s="85">
        <v>0.66900000000000004</v>
      </c>
      <c r="M13" s="8"/>
    </row>
    <row r="14" spans="1:13" ht="14.5" customHeight="1" x14ac:dyDescent="0.3">
      <c r="C14" s="8" t="s">
        <v>520</v>
      </c>
      <c r="D14" s="8" t="s">
        <v>154</v>
      </c>
      <c r="E14" s="53">
        <v>8.8964132475522095E-2</v>
      </c>
      <c r="F14" s="269">
        <v>0.10635372128927401</v>
      </c>
      <c r="G14" s="117">
        <v>5.4997220039367676</v>
      </c>
      <c r="H14" s="117">
        <v>6.0214002460461797</v>
      </c>
      <c r="I14" s="75">
        <v>2853</v>
      </c>
      <c r="J14" s="76">
        <v>1979</v>
      </c>
      <c r="K14" s="86">
        <v>0</v>
      </c>
      <c r="L14" s="85">
        <v>2.3E-2</v>
      </c>
      <c r="M14" s="8"/>
    </row>
    <row r="15" spans="1:13" ht="14.5" customHeight="1" x14ac:dyDescent="0.3">
      <c r="E15" s="53"/>
      <c r="F15" s="269"/>
      <c r="G15" s="117"/>
      <c r="H15" s="117"/>
      <c r="I15" s="75"/>
      <c r="J15" s="76"/>
      <c r="K15" s="96"/>
      <c r="L15" s="8"/>
      <c r="M15" s="8"/>
    </row>
    <row r="16" spans="1:13" ht="14.5" customHeight="1" x14ac:dyDescent="0.3">
      <c r="C16" s="8" t="s">
        <v>155</v>
      </c>
      <c r="D16" s="8" t="s">
        <v>233</v>
      </c>
      <c r="E16" s="53">
        <v>4.5114069539939398E-2</v>
      </c>
      <c r="F16" s="269">
        <v>4.48464796791882E-2</v>
      </c>
      <c r="G16" s="117">
        <v>0.40643608570098883</v>
      </c>
      <c r="H16" s="117">
        <v>0.35614248850615698</v>
      </c>
      <c r="I16" s="75">
        <v>1273</v>
      </c>
      <c r="J16" s="76">
        <v>3675</v>
      </c>
      <c r="K16" s="86">
        <v>0.94499999999999995</v>
      </c>
      <c r="L16" s="85">
        <v>0.14399999999999999</v>
      </c>
      <c r="M16" s="8"/>
    </row>
    <row r="17" spans="3:13" x14ac:dyDescent="0.3">
      <c r="F17" s="8"/>
      <c r="G17" s="29"/>
      <c r="H17" s="29"/>
      <c r="I17" s="29"/>
      <c r="J17" s="29"/>
      <c r="K17" s="29"/>
      <c r="L17" s="29"/>
      <c r="M17" s="29"/>
    </row>
    <row r="18" spans="3:13" x14ac:dyDescent="0.3">
      <c r="C18" s="39"/>
    </row>
    <row r="19" spans="3:13" x14ac:dyDescent="0.3">
      <c r="C19" s="8" t="s">
        <v>677</v>
      </c>
    </row>
    <row r="20" spans="3:13" x14ac:dyDescent="0.3">
      <c r="C20" s="8" t="s">
        <v>690</v>
      </c>
    </row>
    <row r="21" spans="3:13" x14ac:dyDescent="0.3">
      <c r="C21" s="8" t="s">
        <v>691</v>
      </c>
    </row>
    <row r="22" spans="3:13" x14ac:dyDescent="0.3">
      <c r="C22" s="8" t="s">
        <v>680</v>
      </c>
    </row>
    <row r="23" spans="3:13" x14ac:dyDescent="0.3">
      <c r="C23" s="8"/>
    </row>
    <row r="24" spans="3:13" x14ac:dyDescent="0.3">
      <c r="C24" s="8" t="s">
        <v>681</v>
      </c>
    </row>
    <row r="26" spans="3:13" x14ac:dyDescent="0.3">
      <c r="C26" s="8" t="s">
        <v>158</v>
      </c>
    </row>
    <row r="27" spans="3:13" x14ac:dyDescent="0.3">
      <c r="C27" s="167" t="s">
        <v>159</v>
      </c>
    </row>
    <row r="28" spans="3:13" x14ac:dyDescent="0.3">
      <c r="C28" s="167" t="s">
        <v>692</v>
      </c>
    </row>
    <row r="29" spans="3:13" x14ac:dyDescent="0.3">
      <c r="C29" s="167" t="s">
        <v>693</v>
      </c>
    </row>
    <row r="30" spans="3:13" x14ac:dyDescent="0.3">
      <c r="C30" s="167" t="s">
        <v>683</v>
      </c>
    </row>
    <row r="31" spans="3:13" x14ac:dyDescent="0.3">
      <c r="C31" s="167" t="s">
        <v>694</v>
      </c>
    </row>
    <row r="32" spans="3:13" x14ac:dyDescent="0.3">
      <c r="C32" s="167"/>
    </row>
  </sheetData>
  <mergeCells count="4">
    <mergeCell ref="K6:L6"/>
    <mergeCell ref="E6:F6"/>
    <mergeCell ref="G6:H6"/>
    <mergeCell ref="I6:J6"/>
  </mergeCells>
  <conditionalFormatting sqref="C19:C22">
    <cfRule type="cellIs" dxfId="7" priority="2" operator="between">
      <formula>0</formula>
      <formula>0.05</formula>
    </cfRule>
  </conditionalFormatting>
  <conditionalFormatting sqref="C26:C29">
    <cfRule type="cellIs" dxfId="6" priority="1" operator="between">
      <formula>0</formula>
      <formula>0.05</formula>
    </cfRule>
  </conditionalFormatting>
  <conditionalFormatting sqref="K8:L10 K12:L14 K16:L16">
    <cfRule type="cellIs" dxfId="5" priority="3" operator="between">
      <formula>0</formula>
      <formula>0.05</formula>
    </cfRule>
  </conditionalFormatting>
  <hyperlinks>
    <hyperlink ref="A1" location="Contents!A1" display="Contents" xr:uid="{43F4D9C4-8CB8-46DD-BC84-406F526419E4}"/>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80"/>
  <dimension ref="A1:F33"/>
  <sheetViews>
    <sheetView showGridLines="0" workbookViewId="0"/>
  </sheetViews>
  <sheetFormatPr defaultColWidth="10.81640625" defaultRowHeight="13" x14ac:dyDescent="0.3"/>
  <cols>
    <col min="1" max="2" width="10.81640625" style="9"/>
    <col min="3" max="3" width="21.453125" style="9" customWidth="1"/>
    <col min="4" max="4" width="32.453125" style="9" customWidth="1"/>
    <col min="5" max="5" width="14.81640625" style="9" customWidth="1"/>
    <col min="6" max="6" width="14.453125" style="9" customWidth="1"/>
    <col min="7" max="7" width="14.1796875" style="9" customWidth="1"/>
    <col min="8" max="8" width="10.81640625" style="9" bestFit="1" customWidth="1"/>
    <col min="9" max="16384" width="10.81640625" style="9"/>
  </cols>
  <sheetData>
    <row r="1" spans="1:6" x14ac:dyDescent="0.3">
      <c r="A1" s="49" t="s">
        <v>146</v>
      </c>
    </row>
    <row r="2" spans="1:6" x14ac:dyDescent="0.3">
      <c r="B2" s="10" t="s">
        <v>695</v>
      </c>
    </row>
    <row r="3" spans="1:6" x14ac:dyDescent="0.3">
      <c r="B3" s="8" t="s">
        <v>148</v>
      </c>
    </row>
    <row r="5" spans="1:6" x14ac:dyDescent="0.3">
      <c r="C5" s="160"/>
      <c r="D5" s="82"/>
      <c r="E5" s="79" t="s">
        <v>199</v>
      </c>
      <c r="F5" s="81" t="s">
        <v>157</v>
      </c>
    </row>
    <row r="6" spans="1:6" ht="14.5" customHeight="1" x14ac:dyDescent="0.3">
      <c r="C6" s="8" t="s">
        <v>530</v>
      </c>
      <c r="D6" s="8" t="s">
        <v>192</v>
      </c>
      <c r="E6" s="270">
        <v>2.7697247724622901E-2</v>
      </c>
      <c r="F6" s="75">
        <v>1362</v>
      </c>
    </row>
    <row r="7" spans="1:6" ht="14.5" customHeight="1" x14ac:dyDescent="0.3">
      <c r="C7" s="8" t="s">
        <v>530</v>
      </c>
      <c r="D7" s="8" t="s">
        <v>232</v>
      </c>
      <c r="E7" s="270">
        <v>3.86221522450403E-2</v>
      </c>
      <c r="F7" s="75">
        <v>90</v>
      </c>
    </row>
    <row r="8" spans="1:6" ht="14.5" customHeight="1" x14ac:dyDescent="0.3">
      <c r="C8" s="8" t="s">
        <v>530</v>
      </c>
      <c r="D8" s="8" t="s">
        <v>151</v>
      </c>
      <c r="E8" s="270">
        <v>2.8120730831913899E-2</v>
      </c>
      <c r="F8" s="75">
        <v>1452</v>
      </c>
    </row>
    <row r="9" spans="1:6" ht="14.5" customHeight="1" x14ac:dyDescent="0.3">
      <c r="E9" s="161"/>
      <c r="F9" s="38"/>
    </row>
    <row r="10" spans="1:6" ht="14.5" customHeight="1" x14ac:dyDescent="0.3">
      <c r="C10" s="8" t="s">
        <v>520</v>
      </c>
      <c r="D10" s="8" t="s">
        <v>201</v>
      </c>
      <c r="E10" s="270">
        <v>1.5923590421998701E-2</v>
      </c>
      <c r="F10" s="75">
        <v>1271</v>
      </c>
    </row>
    <row r="11" spans="1:6" ht="14.5" customHeight="1" x14ac:dyDescent="0.3">
      <c r="C11" s="8" t="s">
        <v>520</v>
      </c>
      <c r="D11" s="8" t="s">
        <v>205</v>
      </c>
      <c r="E11" s="270">
        <v>2.29642479784378E-2</v>
      </c>
      <c r="F11" s="75">
        <v>602</v>
      </c>
    </row>
    <row r="12" spans="1:6" ht="14.5" customHeight="1" x14ac:dyDescent="0.3">
      <c r="C12" s="8" t="s">
        <v>520</v>
      </c>
      <c r="D12" s="8" t="s">
        <v>154</v>
      </c>
      <c r="E12" s="270">
        <v>1.8373744766670801E-2</v>
      </c>
      <c r="F12" s="75">
        <v>1975</v>
      </c>
    </row>
    <row r="13" spans="1:6" ht="14.5" customHeight="1" x14ac:dyDescent="0.3">
      <c r="E13" s="161"/>
      <c r="F13" s="38"/>
    </row>
    <row r="14" spans="1:6" ht="14.5" customHeight="1" x14ac:dyDescent="0.3">
      <c r="C14" s="8" t="s">
        <v>155</v>
      </c>
      <c r="D14" s="8" t="s">
        <v>233</v>
      </c>
      <c r="E14" s="270">
        <v>1.2713377775014001E-2</v>
      </c>
      <c r="F14" s="75">
        <v>3667</v>
      </c>
    </row>
    <row r="15" spans="1:6" x14ac:dyDescent="0.3">
      <c r="E15" s="61"/>
      <c r="F15" s="29"/>
    </row>
    <row r="16" spans="1:6" x14ac:dyDescent="0.3">
      <c r="E16" s="29"/>
      <c r="F16" s="29"/>
    </row>
    <row r="17" spans="2:3" x14ac:dyDescent="0.3">
      <c r="C17" s="8" t="s">
        <v>677</v>
      </c>
    </row>
    <row r="18" spans="2:3" x14ac:dyDescent="0.3">
      <c r="C18" s="8" t="s">
        <v>696</v>
      </c>
    </row>
    <row r="19" spans="2:3" x14ac:dyDescent="0.3">
      <c r="C19" s="8" t="s">
        <v>697</v>
      </c>
    </row>
    <row r="20" spans="2:3" x14ac:dyDescent="0.3">
      <c r="C20" s="8" t="s">
        <v>698</v>
      </c>
    </row>
    <row r="21" spans="2:3" x14ac:dyDescent="0.3">
      <c r="C21" s="8"/>
    </row>
    <row r="22" spans="2:3" x14ac:dyDescent="0.3">
      <c r="C22" s="8" t="s">
        <v>681</v>
      </c>
    </row>
    <row r="24" spans="2:3" x14ac:dyDescent="0.3">
      <c r="C24" s="9" t="s">
        <v>699</v>
      </c>
    </row>
    <row r="26" spans="2:3" ht="14.5" x14ac:dyDescent="0.35">
      <c r="B26"/>
      <c r="C26" s="8" t="s">
        <v>158</v>
      </c>
    </row>
    <row r="27" spans="2:3" x14ac:dyDescent="0.3">
      <c r="C27" s="167" t="s">
        <v>159</v>
      </c>
    </row>
    <row r="28" spans="2:3" x14ac:dyDescent="0.3">
      <c r="C28" s="167" t="s">
        <v>700</v>
      </c>
    </row>
    <row r="33" spans="3:3" ht="14.5" x14ac:dyDescent="0.35">
      <c r="C33"/>
    </row>
  </sheetData>
  <conditionalFormatting sqref="C18:C21">
    <cfRule type="cellIs" dxfId="4" priority="1" operator="between">
      <formula>0</formula>
      <formula>0.05</formula>
    </cfRule>
  </conditionalFormatting>
  <conditionalFormatting sqref="C26:C28">
    <cfRule type="cellIs" dxfId="3" priority="2" operator="between">
      <formula>0</formula>
      <formula>0.05</formula>
    </cfRule>
  </conditionalFormatting>
  <hyperlinks>
    <hyperlink ref="A1" location="Contents!A1" display="Contents" xr:uid="{C205CF3E-D4C3-409E-9F25-7EB834168AFE}"/>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81"/>
  <dimension ref="A1:I24"/>
  <sheetViews>
    <sheetView showGridLines="0" workbookViewId="0"/>
  </sheetViews>
  <sheetFormatPr defaultColWidth="10.81640625" defaultRowHeight="14.5" x14ac:dyDescent="0.35"/>
  <cols>
    <col min="3" max="3" width="21.453125" customWidth="1"/>
    <col min="4" max="4" width="32.453125" customWidth="1"/>
    <col min="5" max="8" width="14.81640625" customWidth="1"/>
    <col min="9" max="9" width="9.1796875" customWidth="1"/>
  </cols>
  <sheetData>
    <row r="1" spans="1:9" x14ac:dyDescent="0.35">
      <c r="A1" s="49" t="s">
        <v>146</v>
      </c>
    </row>
    <row r="2" spans="1:9" x14ac:dyDescent="0.35">
      <c r="B2" s="10" t="s">
        <v>701</v>
      </c>
    </row>
    <row r="3" spans="1:9" x14ac:dyDescent="0.35">
      <c r="B3" s="8" t="s">
        <v>148</v>
      </c>
    </row>
    <row r="5" spans="1:9" ht="52" customHeight="1" x14ac:dyDescent="0.35">
      <c r="C5" s="160"/>
      <c r="D5" s="62"/>
      <c r="E5" s="67" t="s">
        <v>702</v>
      </c>
      <c r="F5" s="66" t="s">
        <v>703</v>
      </c>
      <c r="G5" s="88" t="s">
        <v>704</v>
      </c>
      <c r="H5" s="66" t="s">
        <v>157</v>
      </c>
      <c r="I5" s="29"/>
    </row>
    <row r="6" spans="1:9" ht="14.5" customHeight="1" x14ac:dyDescent="0.35">
      <c r="C6" s="8" t="s">
        <v>530</v>
      </c>
      <c r="D6" s="8" t="s">
        <v>192</v>
      </c>
      <c r="E6" s="54">
        <v>0.876843401907763</v>
      </c>
      <c r="F6" s="61">
        <v>0.85170142058217901</v>
      </c>
      <c r="G6" s="61">
        <v>0.44055894142003799</v>
      </c>
      <c r="H6" s="75">
        <v>1132</v>
      </c>
      <c r="I6" s="29"/>
    </row>
    <row r="7" spans="1:9" ht="14.5" customHeight="1" x14ac:dyDescent="0.35">
      <c r="C7" s="8" t="s">
        <v>530</v>
      </c>
      <c r="D7" s="8" t="s">
        <v>232</v>
      </c>
      <c r="E7" s="53">
        <v>0.88342284540878102</v>
      </c>
      <c r="F7" s="61">
        <v>0.95679883577542102</v>
      </c>
      <c r="G7" s="61">
        <v>0.80434550718603004</v>
      </c>
      <c r="H7" s="75">
        <v>91</v>
      </c>
      <c r="I7" s="29"/>
    </row>
    <row r="8" spans="1:9" ht="14.5" customHeight="1" x14ac:dyDescent="0.35">
      <c r="C8" s="8" t="s">
        <v>530</v>
      </c>
      <c r="D8" s="8" t="s">
        <v>151</v>
      </c>
      <c r="E8" s="53">
        <v>0.87715192516488105</v>
      </c>
      <c r="F8" s="61">
        <v>0.85662964845512501</v>
      </c>
      <c r="G8" s="61">
        <v>0.45761762064554401</v>
      </c>
      <c r="H8" s="75">
        <v>1223</v>
      </c>
      <c r="I8" s="29"/>
    </row>
    <row r="9" spans="1:9" ht="14.5" customHeight="1" x14ac:dyDescent="0.35">
      <c r="E9" s="53"/>
      <c r="F9" s="61"/>
      <c r="G9" s="61"/>
      <c r="H9" s="75"/>
      <c r="I9" s="29"/>
    </row>
    <row r="10" spans="1:9" ht="14.5" customHeight="1" x14ac:dyDescent="0.35">
      <c r="C10" s="8" t="s">
        <v>520</v>
      </c>
      <c r="D10" s="8" t="s">
        <v>201</v>
      </c>
      <c r="E10" s="53">
        <v>0.85339290428657999</v>
      </c>
      <c r="F10" s="61">
        <v>0.824092858713668</v>
      </c>
      <c r="G10" s="61">
        <v>0.46520434189204102</v>
      </c>
      <c r="H10" s="75">
        <v>1136</v>
      </c>
      <c r="I10" s="29"/>
    </row>
    <row r="11" spans="1:9" ht="14.5" customHeight="1" x14ac:dyDescent="0.35">
      <c r="C11" s="8" t="s">
        <v>520</v>
      </c>
      <c r="D11" s="8" t="s">
        <v>205</v>
      </c>
      <c r="E11" s="53">
        <v>0.800694250157992</v>
      </c>
      <c r="F11" s="61">
        <v>0.85244275419870497</v>
      </c>
      <c r="G11" s="61">
        <v>0.45447822746157501</v>
      </c>
      <c r="H11" s="75">
        <v>561</v>
      </c>
      <c r="I11" s="29"/>
    </row>
    <row r="12" spans="1:9" ht="14.5" customHeight="1" x14ac:dyDescent="0.35">
      <c r="C12" s="8" t="s">
        <v>520</v>
      </c>
      <c r="D12" s="8" t="s">
        <v>154</v>
      </c>
      <c r="E12" s="53">
        <v>0.83476071604548496</v>
      </c>
      <c r="F12" s="61">
        <v>0.83117330222584296</v>
      </c>
      <c r="G12" s="61">
        <v>0.46413181071776299</v>
      </c>
      <c r="H12" s="75">
        <v>1799</v>
      </c>
      <c r="I12" s="29"/>
    </row>
    <row r="13" spans="1:9" ht="14.5" customHeight="1" x14ac:dyDescent="0.35">
      <c r="E13" s="53"/>
      <c r="F13" s="61"/>
      <c r="G13" s="61"/>
      <c r="H13" s="75"/>
      <c r="I13" s="29"/>
    </row>
    <row r="14" spans="1:9" ht="14.5" customHeight="1" x14ac:dyDescent="0.35">
      <c r="C14" s="8" t="s">
        <v>155</v>
      </c>
      <c r="D14" s="8" t="s">
        <v>233</v>
      </c>
      <c r="E14" s="53">
        <v>0.69119119087024306</v>
      </c>
      <c r="F14" s="61">
        <v>0.51517329286296198</v>
      </c>
      <c r="G14" s="61">
        <v>0.17302618721743701</v>
      </c>
      <c r="H14" s="75">
        <v>865</v>
      </c>
      <c r="I14" s="29"/>
    </row>
    <row r="15" spans="1:9" ht="14.5" customHeight="1" x14ac:dyDescent="0.35">
      <c r="E15" s="29"/>
      <c r="F15" s="29"/>
      <c r="G15" s="29"/>
      <c r="H15" s="29"/>
      <c r="I15" s="29"/>
    </row>
    <row r="16" spans="1:9" x14ac:dyDescent="0.35">
      <c r="E16" s="29"/>
      <c r="F16" s="29"/>
      <c r="G16" s="29"/>
      <c r="H16" s="29"/>
    </row>
    <row r="17" spans="3:3" x14ac:dyDescent="0.35">
      <c r="C17" s="8" t="s">
        <v>705</v>
      </c>
    </row>
    <row r="18" spans="3:3" x14ac:dyDescent="0.35">
      <c r="C18" s="8" t="s">
        <v>706</v>
      </c>
    </row>
    <row r="19" spans="3:3" x14ac:dyDescent="0.35">
      <c r="C19" s="128"/>
    </row>
    <row r="20" spans="3:3" x14ac:dyDescent="0.35">
      <c r="C20" s="8" t="s">
        <v>158</v>
      </c>
    </row>
    <row r="21" spans="3:3" x14ac:dyDescent="0.35">
      <c r="C21" s="167" t="s">
        <v>159</v>
      </c>
    </row>
    <row r="22" spans="3:3" x14ac:dyDescent="0.35">
      <c r="C22" s="8" t="s">
        <v>707</v>
      </c>
    </row>
    <row r="23" spans="3:3" x14ac:dyDescent="0.35">
      <c r="C23" s="8" t="s">
        <v>708</v>
      </c>
    </row>
    <row r="24" spans="3:3" ht="14.5" customHeight="1" x14ac:dyDescent="0.35"/>
  </sheetData>
  <conditionalFormatting sqref="C21">
    <cfRule type="cellIs" dxfId="2" priority="1" operator="between">
      <formula>0</formula>
      <formula>0.05</formula>
    </cfRule>
  </conditionalFormatting>
  <hyperlinks>
    <hyperlink ref="A1" location="Contents!A1" display="Contents" xr:uid="{00000000-0004-0000-3F00-000000000000}"/>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83"/>
  <dimension ref="A1:I25"/>
  <sheetViews>
    <sheetView showGridLines="0" workbookViewId="0"/>
  </sheetViews>
  <sheetFormatPr defaultColWidth="10.81640625" defaultRowHeight="13" x14ac:dyDescent="0.3"/>
  <cols>
    <col min="1" max="2" width="10.81640625" style="9"/>
    <col min="3" max="3" width="21.453125" style="9" customWidth="1"/>
    <col min="4" max="4" width="32.453125" style="9" customWidth="1"/>
    <col min="5" max="8" width="14.81640625" style="9" customWidth="1"/>
    <col min="9" max="9" width="9.1796875" style="9" customWidth="1"/>
    <col min="10" max="16384" width="10.81640625" style="9"/>
  </cols>
  <sheetData>
    <row r="1" spans="1:9" x14ac:dyDescent="0.3">
      <c r="A1" s="49" t="s">
        <v>146</v>
      </c>
    </row>
    <row r="2" spans="1:9" x14ac:dyDescent="0.3">
      <c r="B2" s="10" t="s">
        <v>709</v>
      </c>
    </row>
    <row r="3" spans="1:9" x14ac:dyDescent="0.3">
      <c r="B3" s="8" t="s">
        <v>148</v>
      </c>
    </row>
    <row r="4" spans="1:9" x14ac:dyDescent="0.3">
      <c r="E4" s="29"/>
      <c r="F4" s="29"/>
      <c r="G4" s="29"/>
      <c r="H4" s="29"/>
      <c r="I4" s="29"/>
    </row>
    <row r="5" spans="1:9" ht="52" customHeight="1" x14ac:dyDescent="0.3">
      <c r="C5" s="160"/>
      <c r="D5" s="62"/>
      <c r="E5" s="67" t="s">
        <v>710</v>
      </c>
      <c r="F5" s="66" t="s">
        <v>711</v>
      </c>
      <c r="G5" s="88" t="s">
        <v>712</v>
      </c>
      <c r="H5" s="66" t="s">
        <v>157</v>
      </c>
      <c r="I5" s="29"/>
    </row>
    <row r="6" spans="1:9" ht="14.5" customHeight="1" x14ac:dyDescent="0.3">
      <c r="C6" s="8" t="s">
        <v>530</v>
      </c>
      <c r="D6" s="8" t="s">
        <v>192</v>
      </c>
      <c r="E6" s="53">
        <v>0.98662378006968199</v>
      </c>
      <c r="F6" s="61">
        <v>0.12159580701105401</v>
      </c>
      <c r="G6" s="55" t="s">
        <v>258</v>
      </c>
      <c r="H6" s="75">
        <v>696</v>
      </c>
      <c r="I6" s="29"/>
    </row>
    <row r="7" spans="1:9" ht="14.5" customHeight="1" x14ac:dyDescent="0.3">
      <c r="C7" s="8" t="s">
        <v>530</v>
      </c>
      <c r="D7" s="8" t="s">
        <v>232</v>
      </c>
      <c r="E7" s="53">
        <v>1</v>
      </c>
      <c r="F7" s="55" t="s">
        <v>258</v>
      </c>
      <c r="G7" s="55" t="s">
        <v>258</v>
      </c>
      <c r="H7" s="75">
        <v>41</v>
      </c>
      <c r="I7" s="29"/>
    </row>
    <row r="8" spans="1:9" ht="14.5" customHeight="1" x14ac:dyDescent="0.3">
      <c r="C8" s="8" t="s">
        <v>530</v>
      </c>
      <c r="D8" s="8" t="s">
        <v>151</v>
      </c>
      <c r="E8" s="53">
        <v>0.98713659888084504</v>
      </c>
      <c r="F8" s="61">
        <v>0.119781268965732</v>
      </c>
      <c r="G8" s="55" t="s">
        <v>258</v>
      </c>
      <c r="H8" s="75">
        <v>737</v>
      </c>
      <c r="I8" s="29"/>
    </row>
    <row r="9" spans="1:9" ht="14.5" customHeight="1" x14ac:dyDescent="0.3">
      <c r="E9" s="53"/>
      <c r="F9" s="61"/>
      <c r="G9" s="61"/>
      <c r="H9" s="162"/>
      <c r="I9" s="29"/>
    </row>
    <row r="10" spans="1:9" ht="14.5" customHeight="1" x14ac:dyDescent="0.3">
      <c r="C10" s="8" t="s">
        <v>520</v>
      </c>
      <c r="D10" s="8" t="s">
        <v>201</v>
      </c>
      <c r="E10" s="53">
        <v>0.98795876065225596</v>
      </c>
      <c r="F10" s="61">
        <v>0.323034644320562</v>
      </c>
      <c r="G10" s="55" t="s">
        <v>258</v>
      </c>
      <c r="H10" s="75">
        <v>1280</v>
      </c>
      <c r="I10" s="29"/>
    </row>
    <row r="11" spans="1:9" ht="14.5" customHeight="1" x14ac:dyDescent="0.3">
      <c r="C11" s="8" t="s">
        <v>520</v>
      </c>
      <c r="D11" s="8" t="s">
        <v>205</v>
      </c>
      <c r="E11" s="53">
        <v>0.98435999622941805</v>
      </c>
      <c r="F11" s="61">
        <v>0.204827163426479</v>
      </c>
      <c r="G11" s="55" t="s">
        <v>258</v>
      </c>
      <c r="H11" s="75">
        <v>606</v>
      </c>
      <c r="I11" s="29"/>
    </row>
    <row r="12" spans="1:9" ht="14.5" customHeight="1" x14ac:dyDescent="0.3">
      <c r="C12" s="8" t="s">
        <v>520</v>
      </c>
      <c r="D12" s="8" t="s">
        <v>154</v>
      </c>
      <c r="E12" s="53">
        <v>0.98430326361841702</v>
      </c>
      <c r="F12" s="61">
        <v>0.28669038647593997</v>
      </c>
      <c r="G12" s="55" t="s">
        <v>258</v>
      </c>
      <c r="H12" s="75">
        <v>1991</v>
      </c>
      <c r="I12" s="29"/>
    </row>
    <row r="13" spans="1:9" ht="14.5" customHeight="1" x14ac:dyDescent="0.3">
      <c r="E13" s="53"/>
      <c r="F13" s="61"/>
      <c r="G13" s="61"/>
      <c r="H13" s="162"/>
      <c r="I13" s="29"/>
    </row>
    <row r="14" spans="1:9" ht="14.5" customHeight="1" x14ac:dyDescent="0.3">
      <c r="C14" s="8" t="s">
        <v>155</v>
      </c>
      <c r="D14" s="8" t="s">
        <v>233</v>
      </c>
      <c r="E14" s="53">
        <v>0.288298035749189</v>
      </c>
      <c r="F14" s="61">
        <v>0.38396953713753401</v>
      </c>
      <c r="G14" s="61">
        <v>0.38140063223534598</v>
      </c>
      <c r="H14" s="75">
        <v>2235</v>
      </c>
      <c r="I14" s="29"/>
    </row>
    <row r="15" spans="1:9" x14ac:dyDescent="0.3">
      <c r="E15" s="29"/>
      <c r="F15" s="29"/>
      <c r="G15" s="29"/>
      <c r="H15" s="29"/>
      <c r="I15" s="29"/>
    </row>
    <row r="16" spans="1:9" x14ac:dyDescent="0.3">
      <c r="E16" s="29"/>
      <c r="F16" s="29"/>
      <c r="G16" s="29"/>
      <c r="H16" s="29"/>
    </row>
    <row r="17" spans="2:8" x14ac:dyDescent="0.3">
      <c r="C17" s="8" t="s">
        <v>713</v>
      </c>
      <c r="E17" s="8"/>
      <c r="F17" s="8"/>
      <c r="G17" s="8"/>
      <c r="H17" s="8"/>
    </row>
    <row r="18" spans="2:8" x14ac:dyDescent="0.3">
      <c r="C18" s="8" t="s">
        <v>714</v>
      </c>
      <c r="G18" s="8"/>
      <c r="H18" s="8"/>
    </row>
    <row r="19" spans="2:8" x14ac:dyDescent="0.3">
      <c r="C19" s="163"/>
      <c r="G19" s="8"/>
      <c r="H19" s="8"/>
    </row>
    <row r="20" spans="2:8" x14ac:dyDescent="0.3">
      <c r="C20" s="8" t="s">
        <v>158</v>
      </c>
    </row>
    <row r="21" spans="2:8" x14ac:dyDescent="0.3">
      <c r="C21" s="167" t="s">
        <v>159</v>
      </c>
    </row>
    <row r="22" spans="2:8" x14ac:dyDescent="0.3">
      <c r="C22" s="8" t="s">
        <v>715</v>
      </c>
    </row>
    <row r="23" spans="2:8" x14ac:dyDescent="0.3">
      <c r="C23" s="8" t="s">
        <v>716</v>
      </c>
    </row>
    <row r="25" spans="2:8" ht="14.5" customHeight="1" x14ac:dyDescent="0.35">
      <c r="B25"/>
    </row>
  </sheetData>
  <conditionalFormatting sqref="C21">
    <cfRule type="cellIs" dxfId="1" priority="1" operator="between">
      <formula>0</formula>
      <formula>0.05</formula>
    </cfRule>
  </conditionalFormatting>
  <hyperlinks>
    <hyperlink ref="A1" location="Contents!A1" display="Contents" xr:uid="{00000000-0004-0000-4000-000000000000}"/>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84"/>
  <dimension ref="A1:K20"/>
  <sheetViews>
    <sheetView showGridLines="0" zoomScaleNormal="100" workbookViewId="0"/>
  </sheetViews>
  <sheetFormatPr defaultColWidth="10.81640625" defaultRowHeight="14.5" x14ac:dyDescent="0.35"/>
  <cols>
    <col min="3" max="3" width="21.453125" customWidth="1"/>
    <col min="4" max="4" width="32.453125" customWidth="1"/>
    <col min="5" max="5" width="24.81640625" customWidth="1"/>
    <col min="6" max="8" width="21.81640625" customWidth="1"/>
    <col min="9" max="9" width="22.54296875" customWidth="1"/>
    <col min="10" max="10" width="21.81640625" customWidth="1"/>
    <col min="11" max="11" width="9.1796875" customWidth="1"/>
  </cols>
  <sheetData>
    <row r="1" spans="1:11" x14ac:dyDescent="0.35">
      <c r="A1" s="49" t="s">
        <v>146</v>
      </c>
    </row>
    <row r="2" spans="1:11" x14ac:dyDescent="0.35">
      <c r="B2" s="10" t="s">
        <v>717</v>
      </c>
    </row>
    <row r="3" spans="1:11" x14ac:dyDescent="0.35">
      <c r="B3" s="8" t="s">
        <v>148</v>
      </c>
    </row>
    <row r="5" spans="1:11" ht="104.15" customHeight="1" x14ac:dyDescent="0.35">
      <c r="C5" s="62"/>
      <c r="D5" s="62"/>
      <c r="E5" s="160"/>
      <c r="F5" s="68" t="s">
        <v>718</v>
      </c>
      <c r="G5" s="70" t="s">
        <v>719</v>
      </c>
      <c r="H5" s="70" t="s">
        <v>720</v>
      </c>
      <c r="I5" s="287" t="s">
        <v>721</v>
      </c>
      <c r="J5" s="323" t="s">
        <v>157</v>
      </c>
    </row>
    <row r="6" spans="1:11" ht="14.5" customHeight="1" x14ac:dyDescent="0.35">
      <c r="C6" s="8" t="s">
        <v>530</v>
      </c>
      <c r="D6" s="8" t="s">
        <v>192</v>
      </c>
      <c r="E6" s="8" t="s">
        <v>722</v>
      </c>
      <c r="F6" s="54">
        <v>0.84861676187930402</v>
      </c>
      <c r="G6" s="408">
        <v>3.4993317398017601E-2</v>
      </c>
      <c r="H6" s="52">
        <v>0.103767205487851</v>
      </c>
      <c r="I6" s="409" t="s">
        <v>258</v>
      </c>
      <c r="J6" s="73">
        <v>645</v>
      </c>
      <c r="K6" s="29"/>
    </row>
    <row r="7" spans="1:11" ht="14.5" customHeight="1" x14ac:dyDescent="0.35">
      <c r="C7" s="8" t="s">
        <v>530</v>
      </c>
      <c r="D7" s="8" t="s">
        <v>232</v>
      </c>
      <c r="E7" s="8" t="s">
        <v>722</v>
      </c>
      <c r="F7" s="56">
        <v>0.73822286595254305</v>
      </c>
      <c r="G7" s="55" t="s">
        <v>258</v>
      </c>
      <c r="H7" s="55" t="s">
        <v>258</v>
      </c>
      <c r="I7" s="382" t="s">
        <v>258</v>
      </c>
      <c r="J7" s="75">
        <v>39</v>
      </c>
      <c r="K7" s="29"/>
    </row>
    <row r="8" spans="1:11" ht="14.5" customHeight="1" x14ac:dyDescent="0.35">
      <c r="C8" s="8" t="s">
        <v>530</v>
      </c>
      <c r="D8" s="8" t="s">
        <v>151</v>
      </c>
      <c r="E8" s="8" t="s">
        <v>722</v>
      </c>
      <c r="F8" s="53">
        <v>0.84426425132509098</v>
      </c>
      <c r="G8" s="55">
        <v>3.3613632570127699E-2</v>
      </c>
      <c r="H8" s="61">
        <v>0.10786441701319199</v>
      </c>
      <c r="I8" s="382">
        <v>1.4257699091589001E-2</v>
      </c>
      <c r="J8" s="75">
        <v>684</v>
      </c>
      <c r="K8" s="29"/>
    </row>
    <row r="9" spans="1:11" ht="14.5" customHeight="1" x14ac:dyDescent="0.35">
      <c r="D9" s="8"/>
      <c r="F9" s="53"/>
      <c r="G9" s="61"/>
      <c r="H9" s="61"/>
      <c r="I9" s="269"/>
      <c r="J9" s="75"/>
      <c r="K9" s="29"/>
    </row>
    <row r="10" spans="1:11" ht="14.5" customHeight="1" x14ac:dyDescent="0.35">
      <c r="C10" s="8" t="s">
        <v>520</v>
      </c>
      <c r="D10" s="8" t="s">
        <v>201</v>
      </c>
      <c r="E10" s="8" t="s">
        <v>722</v>
      </c>
      <c r="F10" s="53">
        <v>0.69877108312112302</v>
      </c>
      <c r="G10" s="61">
        <v>0.150576737823444</v>
      </c>
      <c r="H10" s="61">
        <v>8.0113976368661299E-2</v>
      </c>
      <c r="I10" s="382">
        <v>7.0538202686770995E-2</v>
      </c>
      <c r="J10" s="75">
        <v>1228</v>
      </c>
      <c r="K10" s="29"/>
    </row>
    <row r="11" spans="1:11" ht="14.5" customHeight="1" x14ac:dyDescent="0.35">
      <c r="C11" s="8" t="s">
        <v>520</v>
      </c>
      <c r="D11" s="8" t="s">
        <v>205</v>
      </c>
      <c r="E11" s="8" t="s">
        <v>722</v>
      </c>
      <c r="F11" s="53">
        <v>0.70921530873765704</v>
      </c>
      <c r="G11" s="61">
        <v>0.167467237284325</v>
      </c>
      <c r="H11" s="61">
        <v>5.8937355069832199E-2</v>
      </c>
      <c r="I11" s="382">
        <v>6.4380098908185204E-2</v>
      </c>
      <c r="J11" s="75">
        <v>585</v>
      </c>
      <c r="K11" s="29"/>
    </row>
    <row r="12" spans="1:11" ht="14.5" customHeight="1" x14ac:dyDescent="0.35">
      <c r="C12" s="8" t="s">
        <v>520</v>
      </c>
      <c r="D12" s="8" t="s">
        <v>154</v>
      </c>
      <c r="E12" s="8" t="s">
        <v>722</v>
      </c>
      <c r="F12" s="53">
        <v>0.70161910468254796</v>
      </c>
      <c r="G12" s="61">
        <v>0.15429909853238599</v>
      </c>
      <c r="H12" s="61">
        <v>7.4938615231778402E-2</v>
      </c>
      <c r="I12" s="382">
        <v>6.9143181553288205E-2</v>
      </c>
      <c r="J12" s="75">
        <v>1908</v>
      </c>
      <c r="K12" s="29"/>
    </row>
    <row r="13" spans="1:11" x14ac:dyDescent="0.35">
      <c r="E13" s="29"/>
      <c r="F13" s="29"/>
      <c r="G13" s="29"/>
      <c r="H13" s="29"/>
      <c r="I13" s="29"/>
      <c r="J13" s="29"/>
      <c r="K13" s="29"/>
    </row>
    <row r="14" spans="1:11" x14ac:dyDescent="0.35">
      <c r="E14" s="29"/>
      <c r="F14" s="29"/>
      <c r="G14" s="29"/>
      <c r="H14" s="29"/>
      <c r="I14" s="29"/>
    </row>
    <row r="15" spans="1:11" x14ac:dyDescent="0.35">
      <c r="C15" s="8" t="s">
        <v>723</v>
      </c>
    </row>
    <row r="16" spans="1:11" x14ac:dyDescent="0.35">
      <c r="C16" s="8" t="s">
        <v>724</v>
      </c>
    </row>
    <row r="18" spans="3:3" ht="14.5" customHeight="1" x14ac:dyDescent="0.35">
      <c r="C18" s="8" t="s">
        <v>158</v>
      </c>
    </row>
    <row r="19" spans="3:3" x14ac:dyDescent="0.35">
      <c r="C19" s="167" t="s">
        <v>159</v>
      </c>
    </row>
    <row r="20" spans="3:3" x14ac:dyDescent="0.35">
      <c r="C20" s="167" t="s">
        <v>725</v>
      </c>
    </row>
  </sheetData>
  <conditionalFormatting sqref="C19:C20">
    <cfRule type="cellIs" dxfId="0" priority="1" operator="between">
      <formula>0</formula>
      <formula>0.05</formula>
    </cfRule>
  </conditionalFormatting>
  <hyperlinks>
    <hyperlink ref="A1" location="Contents!A1" display="Contents" xr:uid="{44B70AE4-2DC9-4B85-9826-B6EE456D8C1D}"/>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28"/>
  <sheetViews>
    <sheetView showGridLines="0" zoomScaleNormal="100" workbookViewId="0"/>
  </sheetViews>
  <sheetFormatPr defaultColWidth="10.81640625" defaultRowHeight="13" x14ac:dyDescent="0.3"/>
  <cols>
    <col min="1" max="2" width="10.81640625" style="205"/>
    <col min="3" max="3" width="27.1796875" style="205" customWidth="1"/>
    <col min="4" max="4" width="21.453125" style="205" customWidth="1"/>
    <col min="5" max="6" width="14.54296875" style="205" customWidth="1"/>
    <col min="7" max="7" width="20" style="205" customWidth="1"/>
    <col min="8" max="9" width="10.81640625" style="205"/>
    <col min="10" max="10" width="20.54296875" style="205" customWidth="1"/>
    <col min="11" max="12" width="10.81640625" style="205"/>
    <col min="13" max="13" width="20.81640625" style="205" bestFit="1" customWidth="1"/>
    <col min="14" max="14" width="8.1796875" style="205" bestFit="1" customWidth="1"/>
    <col min="15" max="15" width="9.1796875" style="205" bestFit="1" customWidth="1"/>
    <col min="16" max="16" width="5.1796875" style="205" bestFit="1" customWidth="1"/>
    <col min="17" max="17" width="14.1796875" style="205" bestFit="1" customWidth="1"/>
    <col min="18" max="16384" width="10.81640625" style="205"/>
  </cols>
  <sheetData>
    <row r="1" spans="1:7" x14ac:dyDescent="0.3">
      <c r="A1" s="198" t="s">
        <v>146</v>
      </c>
    </row>
    <row r="2" spans="1:7" x14ac:dyDescent="0.3">
      <c r="B2" s="199" t="s">
        <v>198</v>
      </c>
    </row>
    <row r="3" spans="1:7" x14ac:dyDescent="0.3">
      <c r="B3" s="167" t="s">
        <v>148</v>
      </c>
    </row>
    <row r="5" spans="1:7" x14ac:dyDescent="0.3">
      <c r="D5" s="167"/>
      <c r="E5" s="167"/>
      <c r="F5" s="217"/>
      <c r="G5" s="206"/>
    </row>
    <row r="6" spans="1:7" ht="39" customHeight="1" x14ac:dyDescent="0.3">
      <c r="C6" s="216"/>
      <c r="D6" s="201" t="s">
        <v>189</v>
      </c>
      <c r="E6" s="214" t="s">
        <v>199</v>
      </c>
      <c r="F6" s="200" t="s">
        <v>157</v>
      </c>
      <c r="G6" s="172" t="s">
        <v>200</v>
      </c>
    </row>
    <row r="7" spans="1:7" ht="14.5" customHeight="1" x14ac:dyDescent="0.3">
      <c r="C7" s="205" t="s">
        <v>201</v>
      </c>
      <c r="D7" s="355">
        <v>2023</v>
      </c>
      <c r="E7" s="356">
        <v>0.43245837092399603</v>
      </c>
      <c r="F7" s="296">
        <v>3356</v>
      </c>
      <c r="G7" s="357" t="s">
        <v>202</v>
      </c>
    </row>
    <row r="8" spans="1:7" ht="14.5" customHeight="1" x14ac:dyDescent="0.3">
      <c r="C8" s="205" t="s">
        <v>201</v>
      </c>
      <c r="D8" s="358" t="s">
        <v>203</v>
      </c>
      <c r="E8" s="359">
        <v>0.45139870047569269</v>
      </c>
      <c r="F8" s="360">
        <v>3280</v>
      </c>
      <c r="G8" s="357">
        <v>0.124</v>
      </c>
    </row>
    <row r="9" spans="1:7" ht="14.5" customHeight="1" x14ac:dyDescent="0.3">
      <c r="C9" s="205" t="s">
        <v>201</v>
      </c>
      <c r="D9" s="358" t="s">
        <v>204</v>
      </c>
      <c r="E9" s="124">
        <v>0.43474020807011998</v>
      </c>
      <c r="F9" s="341">
        <v>3280</v>
      </c>
      <c r="G9" s="361" t="s">
        <v>202</v>
      </c>
    </row>
    <row r="10" spans="1:7" ht="14.5" customHeight="1" x14ac:dyDescent="0.3">
      <c r="C10" s="205" t="s">
        <v>201</v>
      </c>
      <c r="D10" s="358">
        <v>2025</v>
      </c>
      <c r="E10" s="362">
        <v>0.425301059573514</v>
      </c>
      <c r="F10" s="277">
        <v>2458</v>
      </c>
      <c r="G10" s="109">
        <v>0.48</v>
      </c>
    </row>
    <row r="11" spans="1:7" ht="14.5" customHeight="1" x14ac:dyDescent="0.3">
      <c r="C11" s="205" t="s">
        <v>205</v>
      </c>
      <c r="D11" s="358">
        <v>2023</v>
      </c>
      <c r="E11" s="356">
        <v>0.1133965998888016</v>
      </c>
      <c r="F11" s="296">
        <v>1509</v>
      </c>
      <c r="G11" s="357" t="s">
        <v>202</v>
      </c>
    </row>
    <row r="12" spans="1:7" ht="14.5" customHeight="1" x14ac:dyDescent="0.3">
      <c r="C12" s="205" t="s">
        <v>205</v>
      </c>
      <c r="D12" s="358" t="s">
        <v>203</v>
      </c>
      <c r="E12" s="359">
        <v>9.4340786337852478E-2</v>
      </c>
      <c r="F12" s="360">
        <v>1418</v>
      </c>
      <c r="G12" s="357">
        <v>0.10100000000000001</v>
      </c>
    </row>
    <row r="13" spans="1:7" ht="14.5" customHeight="1" x14ac:dyDescent="0.3">
      <c r="C13" s="205" t="s">
        <v>205</v>
      </c>
      <c r="D13" s="358" t="s">
        <v>204</v>
      </c>
      <c r="E13" s="124">
        <v>8.7820816478857894E-2</v>
      </c>
      <c r="F13" s="341">
        <v>1418</v>
      </c>
      <c r="G13" s="361" t="s">
        <v>202</v>
      </c>
    </row>
    <row r="14" spans="1:7" ht="14.5" customHeight="1" x14ac:dyDescent="0.3">
      <c r="C14" s="205" t="s">
        <v>205</v>
      </c>
      <c r="D14" s="358">
        <v>2025</v>
      </c>
      <c r="E14" s="362">
        <v>0.102559947422935</v>
      </c>
      <c r="F14" s="277">
        <v>1212</v>
      </c>
      <c r="G14" s="109">
        <v>0.2</v>
      </c>
    </row>
    <row r="15" spans="1:7" ht="14.5" customHeight="1" x14ac:dyDescent="0.3">
      <c r="C15" s="205" t="s">
        <v>154</v>
      </c>
      <c r="D15" s="358">
        <v>2023</v>
      </c>
      <c r="E15" s="356">
        <v>0.331544429063797</v>
      </c>
      <c r="F15" s="296">
        <v>5121</v>
      </c>
      <c r="G15" s="357" t="s">
        <v>202</v>
      </c>
    </row>
    <row r="16" spans="1:7" ht="14.5" customHeight="1" x14ac:dyDescent="0.3">
      <c r="C16" s="205" t="s">
        <v>154</v>
      </c>
      <c r="D16" s="358" t="s">
        <v>203</v>
      </c>
      <c r="E16" s="359">
        <v>0.34293723106384277</v>
      </c>
      <c r="F16" s="360">
        <v>4943</v>
      </c>
      <c r="G16" s="357">
        <v>0.23200000000000001</v>
      </c>
    </row>
    <row r="17" spans="2:7" ht="14.5" customHeight="1" x14ac:dyDescent="0.3">
      <c r="C17" s="205" t="s">
        <v>154</v>
      </c>
      <c r="D17" s="358" t="s">
        <v>204</v>
      </c>
      <c r="E17" s="124">
        <v>0.31968013184933403</v>
      </c>
      <c r="F17" s="341">
        <v>4943</v>
      </c>
      <c r="G17" s="361" t="s">
        <v>202</v>
      </c>
    </row>
    <row r="18" spans="2:7" ht="14.5" customHeight="1" x14ac:dyDescent="0.3">
      <c r="C18" s="205" t="s">
        <v>154</v>
      </c>
      <c r="D18" s="358">
        <v>2025</v>
      </c>
      <c r="E18" s="362">
        <v>0.314285569874588</v>
      </c>
      <c r="F18" s="341">
        <v>3873</v>
      </c>
      <c r="G18" s="111">
        <v>0.59</v>
      </c>
    </row>
    <row r="19" spans="2:7" ht="14.5" customHeight="1" x14ac:dyDescent="0.3"/>
    <row r="20" spans="2:7" ht="14.5" customHeight="1" x14ac:dyDescent="0.3">
      <c r="C20" s="213" t="s">
        <v>206</v>
      </c>
    </row>
    <row r="21" spans="2:7" ht="14.5" customHeight="1" x14ac:dyDescent="0.3">
      <c r="C21" s="213" t="s">
        <v>207</v>
      </c>
    </row>
    <row r="23" spans="2:7" x14ac:dyDescent="0.3">
      <c r="C23" s="205" t="s">
        <v>158</v>
      </c>
    </row>
    <row r="24" spans="2:7" x14ac:dyDescent="0.3">
      <c r="C24" s="167" t="s">
        <v>159</v>
      </c>
    </row>
    <row r="25" spans="2:7" x14ac:dyDescent="0.3">
      <c r="C25" s="205" t="s">
        <v>208</v>
      </c>
    </row>
    <row r="26" spans="2:7" x14ac:dyDescent="0.3">
      <c r="C26" s="331" t="s">
        <v>209</v>
      </c>
    </row>
    <row r="27" spans="2:7" x14ac:dyDescent="0.3">
      <c r="C27" s="331" t="s">
        <v>210</v>
      </c>
    </row>
    <row r="28" spans="2:7" ht="14.5" x14ac:dyDescent="0.35">
      <c r="B28"/>
    </row>
  </sheetData>
  <conditionalFormatting sqref="G7:G18">
    <cfRule type="cellIs" dxfId="61" priority="7" operator="between">
      <formula>0</formula>
      <formula>0.05</formula>
    </cfRule>
  </conditionalFormatting>
  <hyperlinks>
    <hyperlink ref="A1" location="Contents!A1" display="Contents"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Q42"/>
  <sheetViews>
    <sheetView showGridLines="0" zoomScaleNormal="100" workbookViewId="0"/>
  </sheetViews>
  <sheetFormatPr defaultColWidth="10.81640625" defaultRowHeight="13" x14ac:dyDescent="0.3"/>
  <cols>
    <col min="1" max="2" width="10.81640625" style="205"/>
    <col min="3" max="3" width="28.1796875" style="205" customWidth="1"/>
    <col min="4" max="4" width="17.1796875" style="205" customWidth="1"/>
    <col min="5" max="13" width="9" style="205" customWidth="1"/>
    <col min="14" max="16" width="14.81640625" style="205" customWidth="1"/>
    <col min="17" max="17" width="9.1796875" style="205" customWidth="1"/>
    <col min="18" max="16384" width="10.81640625" style="205"/>
  </cols>
  <sheetData>
    <row r="1" spans="1:17" x14ac:dyDescent="0.3">
      <c r="A1" s="198" t="s">
        <v>146</v>
      </c>
      <c r="B1" s="167"/>
      <c r="C1" s="167"/>
      <c r="E1" s="167"/>
      <c r="F1" s="167"/>
      <c r="G1" s="167"/>
      <c r="H1" s="167"/>
      <c r="I1" s="167"/>
      <c r="J1" s="167"/>
      <c r="K1" s="167"/>
      <c r="L1" s="167"/>
      <c r="M1" s="167"/>
      <c r="N1" s="167"/>
      <c r="P1" s="167"/>
      <c r="Q1" s="167"/>
    </row>
    <row r="2" spans="1:17" x14ac:dyDescent="0.3">
      <c r="A2" s="167"/>
      <c r="B2" s="199" t="s">
        <v>211</v>
      </c>
      <c r="C2" s="167"/>
      <c r="E2" s="167"/>
      <c r="F2" s="167"/>
      <c r="G2" s="167"/>
      <c r="H2" s="167"/>
      <c r="I2" s="167"/>
      <c r="J2" s="167"/>
      <c r="K2" s="167"/>
      <c r="L2" s="167"/>
      <c r="M2" s="167"/>
      <c r="N2" s="167"/>
      <c r="P2" s="167"/>
      <c r="Q2" s="167"/>
    </row>
    <row r="3" spans="1:17" x14ac:dyDescent="0.3">
      <c r="A3" s="167"/>
      <c r="B3" s="167" t="s">
        <v>148</v>
      </c>
      <c r="C3" s="167"/>
      <c r="E3" s="167"/>
      <c r="F3" s="167"/>
      <c r="G3" s="167"/>
      <c r="H3" s="167"/>
      <c r="I3" s="167"/>
      <c r="J3" s="167"/>
      <c r="K3" s="167"/>
      <c r="L3" s="167"/>
      <c r="M3" s="167"/>
      <c r="N3" s="167"/>
      <c r="P3" s="167"/>
      <c r="Q3" s="167"/>
    </row>
    <row r="4" spans="1:17" x14ac:dyDescent="0.3">
      <c r="E4" s="414" t="s">
        <v>168</v>
      </c>
      <c r="F4" s="414"/>
      <c r="G4" s="414"/>
      <c r="H4" s="414"/>
      <c r="I4" s="414"/>
      <c r="J4" s="414"/>
      <c r="K4" s="414"/>
      <c r="L4" s="414"/>
      <c r="M4" s="414"/>
      <c r="N4" s="414" t="s">
        <v>212</v>
      </c>
      <c r="O4" s="414"/>
    </row>
    <row r="5" spans="1:17" ht="26.15" customHeight="1" x14ac:dyDescent="0.3">
      <c r="A5" s="167"/>
      <c r="B5" s="167"/>
      <c r="C5" s="216"/>
      <c r="D5" s="210" t="s">
        <v>189</v>
      </c>
      <c r="E5" s="200">
        <v>2</v>
      </c>
      <c r="F5" s="201">
        <v>3</v>
      </c>
      <c r="G5" s="201">
        <v>4</v>
      </c>
      <c r="H5" s="201">
        <v>5</v>
      </c>
      <c r="I5" s="201" t="s">
        <v>213</v>
      </c>
      <c r="J5" s="201" t="s">
        <v>214</v>
      </c>
      <c r="K5" s="201" t="s">
        <v>215</v>
      </c>
      <c r="L5" s="201" t="s">
        <v>216</v>
      </c>
      <c r="M5" s="211" t="s">
        <v>217</v>
      </c>
      <c r="N5" s="212" t="s">
        <v>218</v>
      </c>
      <c r="O5" s="201" t="s">
        <v>219</v>
      </c>
      <c r="P5" s="200" t="s">
        <v>157</v>
      </c>
      <c r="Q5" s="167"/>
    </row>
    <row r="6" spans="1:17" ht="14.5" customHeight="1" x14ac:dyDescent="0.3">
      <c r="C6" s="203" t="s">
        <v>201</v>
      </c>
      <c r="D6" s="219">
        <v>2023</v>
      </c>
      <c r="E6" s="363">
        <v>0.19615611433982849</v>
      </c>
      <c r="F6" s="363">
        <v>0.1260429173707962</v>
      </c>
      <c r="G6" s="363">
        <v>8.9934729039669037E-2</v>
      </c>
      <c r="H6" s="363">
        <v>6.5234541893005371E-2</v>
      </c>
      <c r="I6" s="363">
        <v>0.13550512492656711</v>
      </c>
      <c r="J6" s="363">
        <v>5.8343797922134399E-2</v>
      </c>
      <c r="K6" s="363">
        <v>8.2897968590259552E-2</v>
      </c>
      <c r="L6" s="363">
        <v>7.1074090898036957E-2</v>
      </c>
      <c r="M6" s="363">
        <v>0.17481070756912229</v>
      </c>
      <c r="N6" s="347">
        <v>64.877670288085938</v>
      </c>
      <c r="O6" s="347">
        <v>6</v>
      </c>
      <c r="P6" s="348">
        <v>1440</v>
      </c>
      <c r="Q6" s="364"/>
    </row>
    <row r="7" spans="1:17" ht="14.5" customHeight="1" x14ac:dyDescent="0.3">
      <c r="C7" s="203" t="s">
        <v>201</v>
      </c>
      <c r="D7" s="210" t="s">
        <v>203</v>
      </c>
      <c r="E7" s="310">
        <v>0.1976156681776047</v>
      </c>
      <c r="F7" s="310">
        <v>0.12716315686702731</v>
      </c>
      <c r="G7" s="310">
        <v>7.8651711344718933E-2</v>
      </c>
      <c r="H7" s="310">
        <v>5.9742812067270279E-2</v>
      </c>
      <c r="I7" s="310">
        <v>0.14071051776409149</v>
      </c>
      <c r="J7" s="310">
        <v>6.7928113043308258E-2</v>
      </c>
      <c r="K7" s="310">
        <v>8.7906800210475922E-2</v>
      </c>
      <c r="L7" s="310">
        <v>6.4726546406745911E-2</v>
      </c>
      <c r="M7" s="310">
        <v>0.17555466294288641</v>
      </c>
      <c r="N7" s="347">
        <v>59.248817443847663</v>
      </c>
      <c r="O7" s="347">
        <v>6</v>
      </c>
      <c r="P7" s="348">
        <v>1488</v>
      </c>
      <c r="Q7" s="364"/>
    </row>
    <row r="8" spans="1:17" ht="14.5" customHeight="1" x14ac:dyDescent="0.3">
      <c r="C8" s="203" t="s">
        <v>201</v>
      </c>
      <c r="D8" s="210" t="s">
        <v>204</v>
      </c>
      <c r="E8" s="363">
        <v>0.20737646915413999</v>
      </c>
      <c r="F8" s="363">
        <v>0.13277231620317001</v>
      </c>
      <c r="G8" s="363">
        <v>8.0435254037641804E-2</v>
      </c>
      <c r="H8" s="363">
        <v>6.0279383400493297E-2</v>
      </c>
      <c r="I8" s="363">
        <v>0.14240472661524201</v>
      </c>
      <c r="J8" s="363">
        <v>6.6518028445215996E-2</v>
      </c>
      <c r="K8" s="363">
        <v>8.3334406814122894E-2</v>
      </c>
      <c r="L8" s="363">
        <v>6.2038462101791599E-2</v>
      </c>
      <c r="M8" s="363">
        <v>0.16484095322818301</v>
      </c>
      <c r="N8" s="348">
        <v>55.880121767779301</v>
      </c>
      <c r="O8" s="348">
        <v>6</v>
      </c>
      <c r="P8" s="348">
        <v>1488</v>
      </c>
      <c r="Q8" s="364"/>
    </row>
    <row r="9" spans="1:17" ht="14.5" customHeight="1" x14ac:dyDescent="0.3">
      <c r="C9" s="203" t="s">
        <v>201</v>
      </c>
      <c r="D9" s="220">
        <v>2025</v>
      </c>
      <c r="E9" s="363">
        <v>0.153513873827719</v>
      </c>
      <c r="F9" s="363">
        <v>0.13057054553758601</v>
      </c>
      <c r="G9" s="363">
        <v>8.6192607682117506E-2</v>
      </c>
      <c r="H9" s="363">
        <v>5.5175838477205599E-2</v>
      </c>
      <c r="I9" s="363">
        <v>0.14070871056565701</v>
      </c>
      <c r="J9" s="363">
        <v>6.0384010001912097E-2</v>
      </c>
      <c r="K9" s="363">
        <v>9.1503066267367095E-2</v>
      </c>
      <c r="L9" s="363">
        <v>8.4943459399558399E-2</v>
      </c>
      <c r="M9" s="363">
        <v>0.197007888240878</v>
      </c>
      <c r="N9" s="348">
        <v>68.170556379319805</v>
      </c>
      <c r="O9" s="348">
        <v>8</v>
      </c>
      <c r="P9" s="348">
        <v>1065</v>
      </c>
      <c r="Q9" s="364"/>
    </row>
    <row r="10" spans="1:17" ht="14.5" customHeight="1" x14ac:dyDescent="0.3">
      <c r="C10" s="203" t="s">
        <v>205</v>
      </c>
      <c r="D10" s="220">
        <v>2023</v>
      </c>
      <c r="E10" s="363">
        <v>0.2347747981548309</v>
      </c>
      <c r="F10" s="363">
        <v>0.18010042607784271</v>
      </c>
      <c r="G10" s="363">
        <v>3.8178496062755578E-2</v>
      </c>
      <c r="H10" s="363">
        <v>3.5972706973552697E-2</v>
      </c>
      <c r="I10" s="363">
        <v>0.16064366698265081</v>
      </c>
      <c r="J10" s="363">
        <v>9.6115313470363617E-2</v>
      </c>
      <c r="K10" s="363">
        <v>0.14630493521690369</v>
      </c>
      <c r="L10" s="363">
        <v>0.1079096496105194</v>
      </c>
      <c r="M10" s="363">
        <v>0</v>
      </c>
      <c r="N10" s="347">
        <v>16.941511154174801</v>
      </c>
      <c r="O10" s="347">
        <v>6</v>
      </c>
      <c r="P10" s="348">
        <v>152</v>
      </c>
      <c r="Q10" s="364"/>
    </row>
    <row r="11" spans="1:17" ht="14.5" customHeight="1" x14ac:dyDescent="0.3">
      <c r="C11" s="203" t="s">
        <v>205</v>
      </c>
      <c r="D11" s="220" t="s">
        <v>203</v>
      </c>
      <c r="E11" s="310">
        <v>0.14881359040737149</v>
      </c>
      <c r="F11" s="310">
        <v>0.1923419535160065</v>
      </c>
      <c r="G11" s="310">
        <v>6.6807426512241364E-2</v>
      </c>
      <c r="H11" s="310">
        <v>0.11031898856163019</v>
      </c>
      <c r="I11" s="310">
        <v>0.15186673402786249</v>
      </c>
      <c r="J11" s="310">
        <v>7.622731477022171E-2</v>
      </c>
      <c r="K11" s="310">
        <v>0.23276813328266141</v>
      </c>
      <c r="L11" s="310">
        <v>2.08558589220047E-2</v>
      </c>
      <c r="M11" s="310">
        <v>0</v>
      </c>
      <c r="N11" s="347">
        <v>14.00642681121826</v>
      </c>
      <c r="O11" s="347">
        <v>5</v>
      </c>
      <c r="P11" s="348">
        <v>131</v>
      </c>
      <c r="Q11" s="364"/>
    </row>
    <row r="12" spans="1:17" ht="14.5" customHeight="1" x14ac:dyDescent="0.3">
      <c r="C12" s="203" t="s">
        <v>205</v>
      </c>
      <c r="D12" s="220" t="s">
        <v>204</v>
      </c>
      <c r="E12" s="363">
        <v>0.148826471411695</v>
      </c>
      <c r="F12" s="363">
        <v>0.18881591101950601</v>
      </c>
      <c r="G12" s="363">
        <v>6.7143561419317099E-2</v>
      </c>
      <c r="H12" s="363">
        <v>0.11510732724473</v>
      </c>
      <c r="I12" s="363">
        <v>0.156575014355958</v>
      </c>
      <c r="J12" s="363">
        <v>8.0987108450940301E-2</v>
      </c>
      <c r="K12" s="363">
        <v>0.22401307025541201</v>
      </c>
      <c r="L12" s="363">
        <v>1.8531535842442E-2</v>
      </c>
      <c r="M12" s="363">
        <v>0</v>
      </c>
      <c r="N12" s="348">
        <v>13.5399150516359</v>
      </c>
      <c r="O12" s="348">
        <v>5</v>
      </c>
      <c r="P12" s="348">
        <v>131</v>
      </c>
      <c r="Q12" s="364"/>
    </row>
    <row r="13" spans="1:17" ht="14.5" customHeight="1" x14ac:dyDescent="0.3">
      <c r="C13" s="203" t="s">
        <v>205</v>
      </c>
      <c r="D13" s="220">
        <v>2025</v>
      </c>
      <c r="E13" s="363">
        <v>0.16226703943333201</v>
      </c>
      <c r="F13" s="363">
        <v>0.110676264378075</v>
      </c>
      <c r="G13" s="363">
        <v>6.4440332808653605E-2</v>
      </c>
      <c r="H13" s="363">
        <v>7.4884387466139707E-2</v>
      </c>
      <c r="I13" s="363">
        <v>0.202795181592308</v>
      </c>
      <c r="J13" s="363">
        <v>0.11394645487048601</v>
      </c>
      <c r="K13" s="363">
        <v>0.223599792344047</v>
      </c>
      <c r="L13" s="363">
        <v>4.7390547106959398E-2</v>
      </c>
      <c r="M13" s="363">
        <v>0</v>
      </c>
      <c r="N13" s="348">
        <v>15.8066277378427</v>
      </c>
      <c r="O13" s="348">
        <v>7</v>
      </c>
      <c r="P13" s="348">
        <v>120</v>
      </c>
      <c r="Q13" s="364"/>
    </row>
    <row r="14" spans="1:17" ht="14.5" customHeight="1" x14ac:dyDescent="0.3">
      <c r="C14" s="203" t="s">
        <v>154</v>
      </c>
      <c r="D14" s="220">
        <v>2023</v>
      </c>
      <c r="E14" s="363">
        <v>0.19857306778430939</v>
      </c>
      <c r="F14" s="363">
        <v>0.12854981422424319</v>
      </c>
      <c r="G14" s="363">
        <v>8.4815822541713715E-2</v>
      </c>
      <c r="H14" s="363">
        <v>6.3783168792724609E-2</v>
      </c>
      <c r="I14" s="363">
        <v>0.13998070359230039</v>
      </c>
      <c r="J14" s="363">
        <v>6.1266154050827033E-2</v>
      </c>
      <c r="K14" s="363">
        <v>9.3628816306591034E-2</v>
      </c>
      <c r="L14" s="363">
        <v>7.3959179222583771E-2</v>
      </c>
      <c r="M14" s="363">
        <v>0.1554432809352875</v>
      </c>
      <c r="N14" s="347">
        <v>59.682685852050781</v>
      </c>
      <c r="O14" s="347">
        <v>6</v>
      </c>
      <c r="P14" s="348">
        <v>1642</v>
      </c>
      <c r="Q14" s="364"/>
    </row>
    <row r="15" spans="1:17" ht="14.5" customHeight="1" x14ac:dyDescent="0.3">
      <c r="C15" s="203" t="s">
        <v>154</v>
      </c>
      <c r="D15" s="220" t="s">
        <v>203</v>
      </c>
      <c r="E15" s="310">
        <v>0.19259323179721829</v>
      </c>
      <c r="F15" s="310">
        <v>0.13296884298324579</v>
      </c>
      <c r="G15" s="310">
        <v>7.9970568418502808E-2</v>
      </c>
      <c r="H15" s="310">
        <v>6.8074338138103485E-2</v>
      </c>
      <c r="I15" s="310">
        <v>0.13888368010520941</v>
      </c>
      <c r="J15" s="310">
        <v>7.0419982075691223E-2</v>
      </c>
      <c r="K15" s="310">
        <v>9.979335218667984E-2</v>
      </c>
      <c r="L15" s="310">
        <v>6.0342546552419662E-2</v>
      </c>
      <c r="M15" s="310">
        <v>0.15695345401763919</v>
      </c>
      <c r="N15" s="347">
        <v>54.441097259521477</v>
      </c>
      <c r="O15" s="347">
        <v>6</v>
      </c>
      <c r="P15" s="348">
        <v>1674</v>
      </c>
      <c r="Q15" s="364"/>
    </row>
    <row r="16" spans="1:17" ht="14.5" customHeight="1" x14ac:dyDescent="0.3">
      <c r="C16" s="203" t="s">
        <v>154</v>
      </c>
      <c r="D16" s="220" t="s">
        <v>204</v>
      </c>
      <c r="E16" s="363">
        <v>0.20049473792574199</v>
      </c>
      <c r="F16" s="363">
        <v>0.138372307008267</v>
      </c>
      <c r="G16" s="363">
        <v>8.1746716630546806E-2</v>
      </c>
      <c r="H16" s="363">
        <v>6.92834567580147E-2</v>
      </c>
      <c r="I16" s="363">
        <v>0.14094898718160401</v>
      </c>
      <c r="J16" s="363">
        <v>7.0006947483743601E-2</v>
      </c>
      <c r="K16" s="363">
        <v>9.5842100425679505E-2</v>
      </c>
      <c r="L16" s="363">
        <v>5.7339826009188397E-2</v>
      </c>
      <c r="M16" s="365">
        <v>0.145964920577214</v>
      </c>
      <c r="N16" s="222">
        <v>51.009981655988298</v>
      </c>
      <c r="O16" s="348">
        <v>6</v>
      </c>
      <c r="P16" s="348">
        <v>1674</v>
      </c>
      <c r="Q16" s="364"/>
    </row>
    <row r="17" spans="1:17" ht="14.5" customHeight="1" x14ac:dyDescent="0.3">
      <c r="C17" s="203" t="s">
        <v>154</v>
      </c>
      <c r="D17" s="220">
        <v>2025</v>
      </c>
      <c r="E17" s="363">
        <v>0.14978834940795399</v>
      </c>
      <c r="F17" s="363">
        <v>0.133247778995806</v>
      </c>
      <c r="G17" s="363">
        <v>8.5130382580203903E-2</v>
      </c>
      <c r="H17" s="363">
        <v>5.8984037962778797E-2</v>
      </c>
      <c r="I17" s="363">
        <v>0.14567315012229401</v>
      </c>
      <c r="J17" s="363">
        <v>6.7971876967650793E-2</v>
      </c>
      <c r="K17" s="363">
        <v>0.108028908398744</v>
      </c>
      <c r="L17" s="363">
        <v>8.0632736476547007E-2</v>
      </c>
      <c r="M17" s="365">
        <v>0.17054277908802201</v>
      </c>
      <c r="N17" s="360">
        <v>61.2548079840236</v>
      </c>
      <c r="O17" s="360">
        <v>8</v>
      </c>
      <c r="P17" s="222">
        <v>1232</v>
      </c>
      <c r="Q17" s="364"/>
    </row>
    <row r="18" spans="1:17" x14ac:dyDescent="0.3">
      <c r="D18" s="206"/>
      <c r="E18" s="366"/>
      <c r="F18" s="366"/>
      <c r="G18" s="366"/>
      <c r="H18" s="366"/>
      <c r="I18" s="366"/>
      <c r="J18" s="366"/>
      <c r="K18" s="366"/>
      <c r="L18" s="366"/>
      <c r="M18" s="366"/>
      <c r="N18" s="364"/>
      <c r="O18" s="364"/>
      <c r="P18" s="364"/>
      <c r="Q18" s="364"/>
    </row>
    <row r="19" spans="1:17" x14ac:dyDescent="0.3">
      <c r="A19" s="167"/>
      <c r="B19" s="167"/>
      <c r="D19" s="206"/>
      <c r="E19" s="364"/>
      <c r="F19" s="364"/>
      <c r="G19" s="364"/>
      <c r="H19" s="364"/>
      <c r="I19" s="364"/>
      <c r="J19" s="364"/>
      <c r="K19" s="364"/>
      <c r="L19" s="364"/>
      <c r="M19" s="364"/>
      <c r="N19" s="364"/>
    </row>
    <row r="20" spans="1:17" ht="12.75" customHeight="1" x14ac:dyDescent="0.3">
      <c r="A20" s="167"/>
      <c r="B20" s="167"/>
      <c r="D20" s="213"/>
      <c r="E20" s="413" t="s">
        <v>200</v>
      </c>
      <c r="F20" s="413"/>
      <c r="G20" s="413"/>
      <c r="H20" s="413"/>
      <c r="I20" s="413"/>
      <c r="J20" s="413"/>
      <c r="K20" s="413"/>
      <c r="L20" s="413"/>
      <c r="M20" s="413"/>
      <c r="N20" s="413"/>
    </row>
    <row r="21" spans="1:17" ht="26.15" customHeight="1" x14ac:dyDescent="0.3">
      <c r="A21" s="167"/>
      <c r="B21" s="167"/>
      <c r="C21" s="216"/>
      <c r="D21" s="214" t="s">
        <v>189</v>
      </c>
      <c r="E21" s="367">
        <v>2</v>
      </c>
      <c r="F21" s="367">
        <v>3</v>
      </c>
      <c r="G21" s="367">
        <v>4</v>
      </c>
      <c r="H21" s="367">
        <v>5</v>
      </c>
      <c r="I21" s="367" t="s">
        <v>213</v>
      </c>
      <c r="J21" s="367" t="s">
        <v>214</v>
      </c>
      <c r="K21" s="367" t="s">
        <v>215</v>
      </c>
      <c r="L21" s="367" t="s">
        <v>216</v>
      </c>
      <c r="M21" s="368" t="s">
        <v>217</v>
      </c>
      <c r="N21" s="367" t="s">
        <v>218</v>
      </c>
    </row>
    <row r="22" spans="1:17" x14ac:dyDescent="0.3">
      <c r="C22" s="167" t="s">
        <v>201</v>
      </c>
      <c r="D22" s="215" t="s">
        <v>220</v>
      </c>
      <c r="E22" s="190">
        <v>0.92300000000000004</v>
      </c>
      <c r="F22" s="190">
        <v>0.92800000000000005</v>
      </c>
      <c r="G22" s="190">
        <v>0.27800000000000002</v>
      </c>
      <c r="H22" s="190">
        <v>0.54</v>
      </c>
      <c r="I22" s="190">
        <v>0.68600000000000005</v>
      </c>
      <c r="J22" s="190">
        <v>0.29099999999999998</v>
      </c>
      <c r="K22" s="190">
        <v>0.629</v>
      </c>
      <c r="L22" s="190">
        <v>0.49</v>
      </c>
      <c r="M22" s="190">
        <v>0.95800000000000007</v>
      </c>
      <c r="N22" s="188">
        <v>0.192</v>
      </c>
      <c r="Q22" s="366"/>
    </row>
    <row r="23" spans="1:17" x14ac:dyDescent="0.3">
      <c r="C23" s="167" t="s">
        <v>201</v>
      </c>
      <c r="D23" s="215" t="s">
        <v>221</v>
      </c>
      <c r="E23" s="369">
        <v>1E-3</v>
      </c>
      <c r="F23" s="190">
        <v>0.875</v>
      </c>
      <c r="G23" s="190">
        <v>0.61299999999999999</v>
      </c>
      <c r="H23" s="190">
        <v>0.59299999999999997</v>
      </c>
      <c r="I23" s="190">
        <v>0.90500000000000003</v>
      </c>
      <c r="J23" s="190">
        <v>0.53</v>
      </c>
      <c r="K23" s="190">
        <v>0.46899999999999997</v>
      </c>
      <c r="L23" s="369">
        <v>2.7E-2</v>
      </c>
      <c r="M23" s="369">
        <v>3.7999999999999999E-2</v>
      </c>
      <c r="N23" s="370">
        <v>5.0000000000000001E-3</v>
      </c>
    </row>
    <row r="24" spans="1:17" x14ac:dyDescent="0.3">
      <c r="C24" s="167" t="s">
        <v>205</v>
      </c>
      <c r="D24" s="215" t="s">
        <v>220</v>
      </c>
      <c r="E24" s="190">
        <v>6.5000000000000002E-2</v>
      </c>
      <c r="F24" s="190">
        <v>0.79700000000000004</v>
      </c>
      <c r="G24" s="190">
        <v>0.28299999999999997</v>
      </c>
      <c r="H24" s="190">
        <v>1.7000000000000001E-2</v>
      </c>
      <c r="I24" s="190">
        <v>0.83799999999999997</v>
      </c>
      <c r="J24" s="190">
        <v>0.55900000000000005</v>
      </c>
      <c r="K24" s="190">
        <v>7.6999999999999999E-2</v>
      </c>
      <c r="L24" s="190">
        <v>2E-3</v>
      </c>
      <c r="M24" s="190" t="s">
        <v>202</v>
      </c>
      <c r="N24" s="188">
        <v>0.2</v>
      </c>
    </row>
    <row r="25" spans="1:17" x14ac:dyDescent="0.3">
      <c r="C25" s="167" t="s">
        <v>205</v>
      </c>
      <c r="D25" s="215" t="s">
        <v>221</v>
      </c>
      <c r="E25" s="190">
        <v>0.77100000000000002</v>
      </c>
      <c r="F25" s="190">
        <v>8.6999999999999994E-2</v>
      </c>
      <c r="G25" s="190">
        <v>0.93200000000000005</v>
      </c>
      <c r="H25" s="190">
        <v>0.28399999999999997</v>
      </c>
      <c r="I25" s="190">
        <v>0.34699999999999998</v>
      </c>
      <c r="J25" s="190">
        <v>0.39500000000000002</v>
      </c>
      <c r="K25" s="190">
        <v>0.99399999999999999</v>
      </c>
      <c r="L25" s="190">
        <v>0.221</v>
      </c>
      <c r="M25" s="190" t="s">
        <v>202</v>
      </c>
      <c r="N25" s="188">
        <v>0.29699999999999999</v>
      </c>
    </row>
    <row r="26" spans="1:17" x14ac:dyDescent="0.3">
      <c r="C26" s="167" t="s">
        <v>154</v>
      </c>
      <c r="D26" s="215" t="s">
        <v>220</v>
      </c>
      <c r="E26" s="189">
        <v>0.67200000000000004</v>
      </c>
      <c r="F26" s="189">
        <v>0.70899999999999996</v>
      </c>
      <c r="G26" s="189">
        <v>0.61599999999999999</v>
      </c>
      <c r="H26" s="189">
        <v>0.61799999999999999</v>
      </c>
      <c r="I26" s="189">
        <v>0.92800000000000005</v>
      </c>
      <c r="J26" s="189">
        <v>0.29299999999999998</v>
      </c>
      <c r="K26" s="189">
        <v>0.55300000000000005</v>
      </c>
      <c r="L26" s="189">
        <v>0.113</v>
      </c>
      <c r="M26" s="189">
        <v>0.90600000000000003</v>
      </c>
      <c r="N26" s="191">
        <v>0.17599999999999999</v>
      </c>
    </row>
    <row r="27" spans="1:17" x14ac:dyDescent="0.3">
      <c r="C27" s="167" t="s">
        <v>154</v>
      </c>
      <c r="D27" s="215" t="s">
        <v>221</v>
      </c>
      <c r="E27" s="369">
        <v>1E-3</v>
      </c>
      <c r="F27" s="190">
        <v>0.69899999999999995</v>
      </c>
      <c r="G27" s="190">
        <v>0.75</v>
      </c>
      <c r="H27" s="190">
        <v>0.27</v>
      </c>
      <c r="I27" s="190">
        <v>0.72399999999999998</v>
      </c>
      <c r="J27" s="190">
        <v>0.83199999999999996</v>
      </c>
      <c r="K27" s="190">
        <v>0.28599999999999998</v>
      </c>
      <c r="L27" s="369">
        <v>1.2999999999999999E-2</v>
      </c>
      <c r="M27" s="190">
        <v>7.1999999999999995E-2</v>
      </c>
      <c r="N27" s="370">
        <v>8.9999999999999993E-3</v>
      </c>
    </row>
    <row r="30" spans="1:17" x14ac:dyDescent="0.3">
      <c r="C30" s="213" t="s">
        <v>222</v>
      </c>
    </row>
    <row r="31" spans="1:17" x14ac:dyDescent="0.3">
      <c r="C31" s="213" t="s">
        <v>223</v>
      </c>
    </row>
    <row r="32" spans="1:17" x14ac:dyDescent="0.3">
      <c r="C32" s="213"/>
    </row>
    <row r="33" spans="2:3" x14ac:dyDescent="0.3">
      <c r="C33" s="205" t="s">
        <v>158</v>
      </c>
    </row>
    <row r="34" spans="2:3" x14ac:dyDescent="0.3">
      <c r="C34" s="167" t="s">
        <v>159</v>
      </c>
    </row>
    <row r="35" spans="2:3" x14ac:dyDescent="0.3">
      <c r="C35" s="332" t="s">
        <v>224</v>
      </c>
    </row>
    <row r="36" spans="2:3" x14ac:dyDescent="0.3">
      <c r="C36" s="205" t="s">
        <v>225</v>
      </c>
    </row>
    <row r="37" spans="2:3" x14ac:dyDescent="0.3">
      <c r="C37" s="205" t="s">
        <v>226</v>
      </c>
    </row>
    <row r="38" spans="2:3" x14ac:dyDescent="0.3">
      <c r="C38" s="331" t="s">
        <v>227</v>
      </c>
    </row>
    <row r="39" spans="2:3" x14ac:dyDescent="0.3">
      <c r="C39" s="205" t="s">
        <v>228</v>
      </c>
    </row>
    <row r="42" spans="2:3" ht="14.5" x14ac:dyDescent="0.35">
      <c r="B42"/>
    </row>
  </sheetData>
  <mergeCells count="3">
    <mergeCell ref="E20:N20"/>
    <mergeCell ref="E4:M4"/>
    <mergeCell ref="N4:O4"/>
  </mergeCells>
  <conditionalFormatting sqref="E22:N27">
    <cfRule type="cellIs" dxfId="60" priority="1" operator="between">
      <formula>0</formula>
      <formula>0.05</formula>
    </cfRule>
  </conditionalFormatting>
  <hyperlinks>
    <hyperlink ref="A1" location="Contents!A1" display="Contents" xr:uid="{3036892D-F9EE-46C8-BC5D-361D316B946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55"/>
  <sheetViews>
    <sheetView showGridLines="0" workbookViewId="0"/>
  </sheetViews>
  <sheetFormatPr defaultColWidth="10.81640625" defaultRowHeight="13" x14ac:dyDescent="0.3"/>
  <cols>
    <col min="1" max="2" width="10.81640625" style="9"/>
    <col min="3" max="3" width="29.54296875" style="9" customWidth="1"/>
    <col min="4" max="6" width="14.81640625" style="9" customWidth="1"/>
    <col min="7" max="7" width="12.453125" style="9" bestFit="1" customWidth="1"/>
    <col min="8" max="8" width="12.7265625" style="9" customWidth="1"/>
    <col min="9" max="10" width="10.81640625" style="9" customWidth="1"/>
    <col min="11" max="16384" width="10.81640625" style="9"/>
  </cols>
  <sheetData>
    <row r="1" spans="1:10" x14ac:dyDescent="0.3">
      <c r="A1" s="49" t="s">
        <v>146</v>
      </c>
      <c r="B1" s="8"/>
      <c r="C1" s="8"/>
      <c r="D1" s="8"/>
      <c r="E1" s="8"/>
      <c r="F1" s="8"/>
      <c r="G1" s="8"/>
      <c r="H1" s="8"/>
    </row>
    <row r="2" spans="1:10" x14ac:dyDescent="0.3">
      <c r="A2" s="8"/>
      <c r="B2" s="10" t="s">
        <v>229</v>
      </c>
      <c r="C2" s="8"/>
      <c r="D2" s="8"/>
      <c r="E2" s="8"/>
      <c r="F2" s="8"/>
      <c r="G2" s="8"/>
      <c r="H2" s="8"/>
    </row>
    <row r="3" spans="1:10" x14ac:dyDescent="0.3">
      <c r="A3" s="8"/>
      <c r="B3" s="8" t="s">
        <v>148</v>
      </c>
      <c r="C3" s="8"/>
      <c r="D3" s="8"/>
      <c r="E3" s="8"/>
      <c r="F3" s="8"/>
      <c r="G3" s="8"/>
      <c r="H3" s="8"/>
    </row>
    <row r="4" spans="1:10" x14ac:dyDescent="0.3">
      <c r="A4" s="8"/>
      <c r="B4" s="8"/>
      <c r="C4" s="8"/>
      <c r="D4" s="8"/>
      <c r="E4" s="8"/>
      <c r="F4" s="8"/>
      <c r="G4" s="8"/>
      <c r="H4" s="8"/>
    </row>
    <row r="5" spans="1:10" ht="13" customHeight="1" x14ac:dyDescent="0.3">
      <c r="A5" s="8"/>
      <c r="B5" s="8"/>
      <c r="D5" s="415" t="s">
        <v>168</v>
      </c>
      <c r="E5" s="416"/>
      <c r="F5" s="417" t="s">
        <v>157</v>
      </c>
      <c r="G5" s="8"/>
      <c r="H5" s="8"/>
    </row>
    <row r="6" spans="1:10" ht="39" customHeight="1" x14ac:dyDescent="0.3">
      <c r="A6" s="8"/>
      <c r="B6" s="8"/>
      <c r="C6" s="62"/>
      <c r="D6" s="68" t="s">
        <v>230</v>
      </c>
      <c r="E6" s="66" t="s">
        <v>231</v>
      </c>
      <c r="F6" s="418"/>
      <c r="G6" s="8"/>
      <c r="H6" s="8"/>
    </row>
    <row r="7" spans="1:10" ht="14.5" customHeight="1" x14ac:dyDescent="0.3">
      <c r="A7" s="8"/>
      <c r="B7" s="8"/>
      <c r="C7" s="8" t="s">
        <v>192</v>
      </c>
      <c r="D7" s="122">
        <v>0.94811319763475299</v>
      </c>
      <c r="E7" s="123">
        <v>4.9612165534386098E-2</v>
      </c>
      <c r="F7" s="275">
        <v>1412</v>
      </c>
      <c r="G7" s="24"/>
      <c r="H7" s="24"/>
      <c r="I7" s="165"/>
    </row>
    <row r="8" spans="1:10" ht="14.5" customHeight="1" x14ac:dyDescent="0.3">
      <c r="A8" s="8"/>
      <c r="B8" s="8"/>
      <c r="C8" s="8" t="s">
        <v>232</v>
      </c>
      <c r="D8" s="124">
        <v>0.86760508547306703</v>
      </c>
      <c r="E8" s="64">
        <v>0.120432493955442</v>
      </c>
      <c r="F8" s="277">
        <v>91</v>
      </c>
      <c r="G8" s="24"/>
      <c r="H8" s="24"/>
      <c r="I8" s="165"/>
    </row>
    <row r="9" spans="1:10" ht="14.5" customHeight="1" x14ac:dyDescent="0.3">
      <c r="A9" s="8"/>
      <c r="B9" s="8"/>
      <c r="C9" s="8" t="s">
        <v>151</v>
      </c>
      <c r="D9" s="124">
        <v>0.94506487209273204</v>
      </c>
      <c r="E9" s="64">
        <v>5.2293676878070801E-2</v>
      </c>
      <c r="F9" s="277">
        <v>1503</v>
      </c>
      <c r="G9" s="24"/>
      <c r="H9" s="24"/>
      <c r="I9" s="165"/>
    </row>
    <row r="10" spans="1:10" ht="14.5" customHeight="1" x14ac:dyDescent="0.3">
      <c r="A10" s="8"/>
      <c r="B10" s="8"/>
      <c r="C10" s="8" t="s">
        <v>201</v>
      </c>
      <c r="D10" s="124">
        <v>0.21383324780054999</v>
      </c>
      <c r="E10" s="64">
        <v>0.78030861102623605</v>
      </c>
      <c r="F10" s="277">
        <v>2460</v>
      </c>
      <c r="G10" s="24"/>
      <c r="H10" s="24"/>
    </row>
    <row r="11" spans="1:10" ht="14.5" customHeight="1" x14ac:dyDescent="0.3">
      <c r="A11" s="8"/>
      <c r="B11" s="8"/>
      <c r="C11" s="8" t="s">
        <v>205</v>
      </c>
      <c r="D11" s="124">
        <v>0.73612408405852703</v>
      </c>
      <c r="E11" s="64">
        <v>0.26182924330252699</v>
      </c>
      <c r="F11" s="277">
        <v>1212</v>
      </c>
      <c r="G11" s="24"/>
      <c r="H11" s="24"/>
    </row>
    <row r="12" spans="1:10" ht="14.5" customHeight="1" x14ac:dyDescent="0.3">
      <c r="A12" s="8"/>
      <c r="B12" s="8"/>
      <c r="C12" s="8" t="s">
        <v>154</v>
      </c>
      <c r="D12" s="124">
        <v>0.38895850387882203</v>
      </c>
      <c r="E12" s="64">
        <v>0.60668135026973302</v>
      </c>
      <c r="F12" s="277">
        <v>3875</v>
      </c>
      <c r="G12" s="24"/>
      <c r="H12" s="24"/>
    </row>
    <row r="13" spans="1:10" ht="14.5" customHeight="1" x14ac:dyDescent="0.3">
      <c r="A13" s="8"/>
      <c r="B13" s="8"/>
      <c r="C13" s="8" t="s">
        <v>233</v>
      </c>
      <c r="D13" s="124">
        <v>0.123926307182825</v>
      </c>
      <c r="E13" s="64">
        <v>0.87393930789733698</v>
      </c>
      <c r="F13" s="277">
        <v>3685</v>
      </c>
      <c r="G13" s="24"/>
      <c r="H13" s="24"/>
    </row>
    <row r="14" spans="1:10" ht="14.5" customHeight="1" x14ac:dyDescent="0.3">
      <c r="A14" s="8"/>
      <c r="B14" s="8"/>
      <c r="C14" s="8" t="s">
        <v>234</v>
      </c>
      <c r="D14" s="124">
        <v>0.38143184780510703</v>
      </c>
      <c r="E14" s="64">
        <v>0.61545061225109499</v>
      </c>
      <c r="F14" s="277">
        <v>9063</v>
      </c>
      <c r="G14" s="8"/>
      <c r="H14" s="8"/>
    </row>
    <row r="15" spans="1:10" x14ac:dyDescent="0.3">
      <c r="I15" s="8"/>
      <c r="J15" s="8"/>
    </row>
    <row r="16" spans="1:10" x14ac:dyDescent="0.3">
      <c r="D16" s="90"/>
      <c r="E16" s="90"/>
    </row>
    <row r="17" spans="2:6" x14ac:dyDescent="0.3">
      <c r="C17" s="77" t="s">
        <v>235</v>
      </c>
      <c r="D17" s="8"/>
      <c r="E17" s="8"/>
    </row>
    <row r="18" spans="2:6" x14ac:dyDescent="0.3">
      <c r="C18" s="77" t="s">
        <v>236</v>
      </c>
    </row>
    <row r="19" spans="2:6" x14ac:dyDescent="0.3">
      <c r="C19" s="8"/>
    </row>
    <row r="20" spans="2:6" x14ac:dyDescent="0.3">
      <c r="C20" s="31" t="s">
        <v>158</v>
      </c>
    </row>
    <row r="21" spans="2:6" x14ac:dyDescent="0.3">
      <c r="C21" s="167" t="s">
        <v>159</v>
      </c>
    </row>
    <row r="22" spans="2:6" x14ac:dyDescent="0.3">
      <c r="C22" s="8" t="s">
        <v>237</v>
      </c>
    </row>
    <row r="23" spans="2:6" x14ac:dyDescent="0.3">
      <c r="F23" s="24"/>
    </row>
    <row r="24" spans="2:6" x14ac:dyDescent="0.3">
      <c r="F24" s="24"/>
    </row>
    <row r="25" spans="2:6" ht="14.5" customHeight="1" x14ac:dyDescent="0.35">
      <c r="B25"/>
    </row>
    <row r="26" spans="2:6" x14ac:dyDescent="0.3">
      <c r="E26" s="17"/>
    </row>
    <row r="27" spans="2:6" ht="14.5" customHeight="1" x14ac:dyDescent="0.3"/>
    <row r="28" spans="2:6" ht="14.5" customHeight="1" x14ac:dyDescent="0.3"/>
    <row r="29" spans="2:6" ht="14.5" customHeight="1" x14ac:dyDescent="0.3"/>
    <row r="30" spans="2:6" ht="14.5" customHeight="1" x14ac:dyDescent="0.3"/>
    <row r="31" spans="2:6" ht="14.5" customHeight="1" x14ac:dyDescent="0.3"/>
    <row r="32" spans="2:6" ht="14.5" customHeight="1" x14ac:dyDescent="0.3"/>
    <row r="33" ht="14.5" customHeight="1" x14ac:dyDescent="0.3"/>
    <row r="34" ht="14.5" customHeight="1" x14ac:dyDescent="0.3"/>
    <row r="35" ht="14.5" customHeight="1" x14ac:dyDescent="0.3"/>
    <row r="36" ht="14.5" customHeight="1" x14ac:dyDescent="0.3"/>
    <row r="37" ht="14.5" customHeight="1" x14ac:dyDescent="0.3"/>
    <row r="38" ht="14.5" customHeight="1" x14ac:dyDescent="0.3"/>
    <row r="39" ht="14.5" customHeight="1" x14ac:dyDescent="0.3"/>
    <row r="40" ht="14.5" customHeight="1" x14ac:dyDescent="0.3"/>
    <row r="41" ht="14.5" customHeight="1" x14ac:dyDescent="0.3"/>
    <row r="42" ht="14.5" customHeight="1" x14ac:dyDescent="0.3"/>
    <row r="43" ht="14.5" customHeight="1" x14ac:dyDescent="0.3"/>
    <row r="44" ht="14.5" customHeight="1" x14ac:dyDescent="0.3"/>
    <row r="45" ht="14.5" customHeight="1" x14ac:dyDescent="0.3"/>
    <row r="46" ht="14.5" customHeight="1" x14ac:dyDescent="0.3"/>
    <row r="47" ht="14.5" customHeight="1" x14ac:dyDescent="0.3"/>
    <row r="48" ht="14.5" customHeight="1" x14ac:dyDescent="0.3"/>
    <row r="49" ht="14.5" customHeight="1" x14ac:dyDescent="0.3"/>
    <row r="50" ht="14.5" customHeight="1" x14ac:dyDescent="0.3"/>
    <row r="51" ht="14.5" customHeight="1" x14ac:dyDescent="0.3"/>
    <row r="52" ht="14.5" customHeight="1" x14ac:dyDescent="0.3"/>
    <row r="53" ht="14.5" customHeight="1" x14ac:dyDescent="0.3"/>
    <row r="54" ht="14.5" customHeight="1" x14ac:dyDescent="0.3"/>
    <row r="55" ht="14.5" customHeight="1" x14ac:dyDescent="0.3"/>
  </sheetData>
  <mergeCells count="2">
    <mergeCell ref="D5:E5"/>
    <mergeCell ref="F5:F6"/>
  </mergeCells>
  <conditionalFormatting sqref="I7:I9">
    <cfRule type="cellIs" dxfId="59" priority="15" operator="equal">
      <formula>"Err"</formula>
    </cfRule>
    <cfRule type="cellIs" dxfId="58" priority="16" operator="equal">
      <formula>"OK"</formula>
    </cfRule>
  </conditionalFormatting>
  <hyperlinks>
    <hyperlink ref="A1" location="Contents!A1" display="Contents" xr:uid="{B8257E1E-330B-4C05-9BFA-0014DB28495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0B5139606F1B46B2F681C5C4336B25" ma:contentTypeVersion="3" ma:contentTypeDescription="Create a new document." ma:contentTypeScope="" ma:versionID="80669cd0dbea47f9ac4562b5c921b2e6">
  <xsd:schema xmlns:xsd="http://www.w3.org/2001/XMLSchema" xmlns:xs="http://www.w3.org/2001/XMLSchema" xmlns:p="http://schemas.microsoft.com/office/2006/metadata/properties" xmlns:ns2="d2ad1efd-bbd1-4b7b-806e-d5700165789d" targetNamespace="http://schemas.microsoft.com/office/2006/metadata/properties" ma:root="true" ma:fieldsID="f8ffeae4210a8bbb7621fdff1282e456" ns2:_="">
    <xsd:import namespace="d2ad1efd-bbd1-4b7b-806e-d5700165789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ad1efd-bbd1-4b7b-806e-d57001657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3D81D7-7AC1-42D3-9B0E-23515F411D6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00319E1-E03B-479C-84A4-4FA9A2788003}">
  <ds:schemaRefs>
    <ds:schemaRef ds:uri="http://schemas.microsoft.com/sharepoint/v3/contenttype/forms"/>
  </ds:schemaRefs>
</ds:datastoreItem>
</file>

<file path=customXml/itemProps3.xml><?xml version="1.0" encoding="utf-8"?>
<ds:datastoreItem xmlns:ds="http://schemas.openxmlformats.org/officeDocument/2006/customXml" ds:itemID="{CFCFF50D-6A31-4C8C-A5CA-4C4479C3C0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ad1efd-bbd1-4b7b-806e-d57001657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ad277c9-c60a-4da1-b5f3-b3b8b34a82f9}" enabled="0" method="" siteId="{fad277c9-c60a-4da1-b5f3-b3b8b34a8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64</vt:i4>
      </vt:variant>
    </vt:vector>
  </HeadingPairs>
  <TitlesOfParts>
    <vt:vector size="64" baseType="lpstr">
      <vt:lpstr>Contents</vt:lpstr>
      <vt:lpstr>Notes and definitions</vt:lpstr>
      <vt:lpstr>Table 1-1</vt:lpstr>
      <vt:lpstr>Table 1-2</vt:lpstr>
      <vt:lpstr>Table 1-3</vt:lpstr>
      <vt:lpstr>Table 1-4</vt:lpstr>
      <vt:lpstr>Table 1-5</vt:lpstr>
      <vt:lpstr>Table 1-6</vt:lpstr>
      <vt:lpstr>Table 1-7</vt:lpstr>
      <vt:lpstr>Table 1-8</vt:lpstr>
      <vt:lpstr>Table 1-9</vt:lpstr>
      <vt:lpstr>Table 2-1</vt:lpstr>
      <vt:lpstr>Table 2-1S</vt:lpstr>
      <vt:lpstr>Table 2-2</vt:lpstr>
      <vt:lpstr>Table 2-3</vt:lpstr>
      <vt:lpstr>Table 2-4</vt:lpstr>
      <vt:lpstr>Table 2-5</vt:lpstr>
      <vt:lpstr>Table 2-6</vt:lpstr>
      <vt:lpstr>Table 2-7</vt:lpstr>
      <vt:lpstr>Table 2-8</vt:lpstr>
      <vt:lpstr>Table 2-9</vt:lpstr>
      <vt:lpstr>Table 2-10</vt:lpstr>
      <vt:lpstr>Table 3-1</vt:lpstr>
      <vt:lpstr>Table 3-2</vt:lpstr>
      <vt:lpstr>Table 3-3</vt:lpstr>
      <vt:lpstr>Table 3-4</vt:lpstr>
      <vt:lpstr>Table 3-5</vt:lpstr>
      <vt:lpstr>Table 3-6</vt:lpstr>
      <vt:lpstr>Table 3-7</vt:lpstr>
      <vt:lpstr>Table 3-8</vt:lpstr>
      <vt:lpstr>Table 3-9</vt:lpstr>
      <vt:lpstr>Table 3-10</vt:lpstr>
      <vt:lpstr>Table 3-11</vt:lpstr>
      <vt:lpstr>Table 3-12</vt:lpstr>
      <vt:lpstr>Table 3-12S</vt:lpstr>
      <vt:lpstr>Table 3-13</vt:lpstr>
      <vt:lpstr>Table 3-14</vt:lpstr>
      <vt:lpstr>Table 3-15</vt:lpstr>
      <vt:lpstr>Table 3-16</vt:lpstr>
      <vt:lpstr>Table 4-1</vt:lpstr>
      <vt:lpstr>Table 4-2</vt:lpstr>
      <vt:lpstr>Table 4-3</vt:lpstr>
      <vt:lpstr>Table 4-4</vt:lpstr>
      <vt:lpstr>Table 5-1</vt:lpstr>
      <vt:lpstr>Table 5-2</vt:lpstr>
      <vt:lpstr>Table 5-3</vt:lpstr>
      <vt:lpstr>Table 6-1</vt:lpstr>
      <vt:lpstr>Table 6-2</vt:lpstr>
      <vt:lpstr>Table 6-3</vt:lpstr>
      <vt:lpstr>Table 6-4</vt:lpstr>
      <vt:lpstr>Table 6-5</vt:lpstr>
      <vt:lpstr>Table 6-6</vt:lpstr>
      <vt:lpstr>Table 6-7</vt:lpstr>
      <vt:lpstr>Table 6-8</vt:lpstr>
      <vt:lpstr>Table 6-9</vt:lpstr>
      <vt:lpstr>Table 6-10</vt:lpstr>
      <vt:lpstr>Table 6-11</vt:lpstr>
      <vt:lpstr>Table 6-12</vt:lpstr>
      <vt:lpstr>Table 7-1</vt:lpstr>
      <vt:lpstr>Table 7-2</vt:lpstr>
      <vt:lpstr>Table 7-3</vt:lpstr>
      <vt:lpstr>Table 7-4</vt:lpstr>
      <vt:lpstr>Table 7-5</vt:lpstr>
      <vt:lpstr>Table 7-6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Su-Min Lee</dc:creator>
  <cp:keywords/>
  <dc:description/>
  <cp:lastModifiedBy>CANLIN, John</cp:lastModifiedBy>
  <cp:revision/>
  <dcterms:created xsi:type="dcterms:W3CDTF">2022-07-29T09:09:44Z</dcterms:created>
  <dcterms:modified xsi:type="dcterms:W3CDTF">2025-12-15T13:39:59Z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0x0101000D0B5139606F1B46B2F681C5C4336B25</vt:lpwstr>
  </property>
</Properties>
</file>