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https://educationgovuk.sharepoint.com/sites/2025ProviderSurveypublication/Shared Documents/General/Final tables/"/>
    </mc:Choice>
  </mc:AlternateContent>
  <xr:revisionPtr revIDLastSave="0" documentId="8_{C1E07B77-0409-408C-8F48-EA8A0E0E95B1}" xr6:coauthVersionLast="47" xr6:coauthVersionMax="47" xr10:uidLastSave="{00000000-0000-0000-0000-000000000000}"/>
  <bookViews>
    <workbookView xWindow="-110" yWindow="-110" windowWidth="22780" windowHeight="14540" xr2:uid="{00000000-000D-0000-FFFF-FFFF00000000}"/>
  </bookViews>
  <sheets>
    <sheet name="Contents" sheetId="1" r:id="rId1"/>
    <sheet name="Notes and defintions" sheetId="46" r:id="rId2"/>
    <sheet name="Table 1" sheetId="3" r:id="rId3"/>
    <sheet name="Table 2" sheetId="18" r:id="rId4"/>
    <sheet name="Table 3" sheetId="20" r:id="rId5"/>
    <sheet name="Table 4" sheetId="21" r:id="rId6"/>
    <sheet name="Table 5" sheetId="34" r:id="rId7"/>
    <sheet name="Table 6" sheetId="22" r:id="rId8"/>
    <sheet name="Table 7" sheetId="25" r:id="rId9"/>
    <sheet name="Table 8" sheetId="26" r:id="rId10"/>
    <sheet name="Table 9" sheetId="27" r:id="rId11"/>
    <sheet name="Table 10" sheetId="33" r:id="rId12"/>
    <sheet name="Table 11" sheetId="32" r:id="rId13"/>
    <sheet name="Table 12" sheetId="48" r:id="rId14"/>
    <sheet name="Table 13" sheetId="35" r:id="rId15"/>
    <sheet name="Table 14" sheetId="36" r:id="rId16"/>
    <sheet name="Table 15" sheetId="49" r:id="rId17"/>
    <sheet name="Table 16" sheetId="40" r:id="rId18"/>
    <sheet name="Table 17" sheetId="41" r:id="rId19"/>
    <sheet name="Table 18" sheetId="47" r:id="rId20"/>
    <sheet name="Table 19" sheetId="42" r:id="rId21"/>
    <sheet name="Table 20" sheetId="43" r:id="rId22"/>
  </sheets>
  <definedNames>
    <definedName name="_xlnm._FilterDatabase" localSheetId="11" hidden="1">'Table 10'!$A$1:$AG$156</definedName>
    <definedName name="_xlnm._FilterDatabase" localSheetId="6" hidden="1">'Table 5'!$E$6:$I$6</definedName>
    <definedName name="_ftnref1" localSheetId="1">'Notes and defintions'!$A$6</definedName>
    <definedName name="contents">#N/A</definedName>
    <definedName name="tabname">#N/A</definedName>
    <definedName name="tabno">#N/A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6" i="43" l="1"/>
  <c r="I57" i="43"/>
  <c r="I58" i="43"/>
  <c r="I59" i="43"/>
  <c r="I60" i="43"/>
  <c r="I61" i="43"/>
  <c r="I62" i="43"/>
  <c r="I63" i="43"/>
  <c r="I64" i="43"/>
  <c r="K7" i="36"/>
  <c r="N8" i="32" l="1"/>
  <c r="Q7" i="32"/>
  <c r="R7" i="32"/>
  <c r="Q8" i="32"/>
  <c r="R8" i="32"/>
  <c r="Q9" i="32"/>
  <c r="R9" i="32"/>
  <c r="Q11" i="32"/>
  <c r="R11" i="32"/>
  <c r="Q12" i="32"/>
  <c r="R12" i="32"/>
  <c r="Q13" i="32"/>
  <c r="R13" i="32"/>
  <c r="Q14" i="32"/>
  <c r="R14" i="32"/>
  <c r="Q16" i="32"/>
  <c r="R16" i="32"/>
  <c r="Q17" i="32"/>
  <c r="R17" i="32"/>
  <c r="Q20" i="32"/>
  <c r="R20" i="32"/>
  <c r="Q21" i="32"/>
  <c r="R21" i="32"/>
  <c r="Q22" i="32"/>
  <c r="R22" i="32"/>
  <c r="Q23" i="32"/>
  <c r="R23" i="32"/>
  <c r="Q24" i="32"/>
  <c r="R24" i="32"/>
  <c r="Q26" i="32"/>
  <c r="R26" i="32"/>
  <c r="Q27" i="32"/>
  <c r="R27" i="32"/>
  <c r="Q28" i="32"/>
  <c r="R28" i="32"/>
  <c r="Q29" i="32"/>
  <c r="R29" i="32"/>
  <c r="Q30" i="32"/>
  <c r="R30" i="32"/>
  <c r="Q31" i="32"/>
  <c r="R31" i="32"/>
  <c r="Q32" i="32"/>
  <c r="R32" i="32"/>
  <c r="Q33" i="32"/>
  <c r="R33" i="32"/>
  <c r="Q34" i="32"/>
  <c r="R34" i="32"/>
  <c r="Q35" i="32"/>
  <c r="R35" i="32"/>
  <c r="Q36" i="32"/>
  <c r="R36" i="32"/>
  <c r="Q37" i="32"/>
  <c r="R37" i="32"/>
  <c r="Q38" i="32"/>
  <c r="R38" i="32"/>
  <c r="Q39" i="32"/>
  <c r="R39" i="32"/>
  <c r="Q40" i="32"/>
  <c r="R40" i="32"/>
  <c r="Q41" i="32"/>
  <c r="R41" i="32"/>
  <c r="Q42" i="32"/>
  <c r="R42" i="32"/>
  <c r="Q43" i="32"/>
  <c r="R43" i="32"/>
  <c r="Q44" i="32"/>
  <c r="R44" i="32"/>
  <c r="Q45" i="32"/>
  <c r="R45" i="32"/>
  <c r="Q46" i="32"/>
  <c r="R46" i="32"/>
  <c r="Q47" i="32"/>
  <c r="R47" i="32"/>
  <c r="Q48" i="32"/>
  <c r="R48" i="32"/>
  <c r="Q49" i="32"/>
  <c r="R49" i="32"/>
  <c r="Q50" i="32"/>
  <c r="R50" i="32"/>
  <c r="Q51" i="32"/>
  <c r="R51" i="32"/>
  <c r="Q52" i="32"/>
  <c r="R52" i="32"/>
  <c r="Q53" i="32"/>
  <c r="R53" i="32"/>
  <c r="Q54" i="32"/>
  <c r="R54" i="32"/>
  <c r="Q55" i="32"/>
  <c r="R55" i="32"/>
  <c r="Q56" i="32"/>
  <c r="R56" i="32"/>
  <c r="Q57" i="32"/>
  <c r="R57" i="32"/>
  <c r="Q58" i="32"/>
  <c r="R58" i="32"/>
  <c r="Q59" i="32"/>
  <c r="R59" i="32"/>
  <c r="Q60" i="32"/>
  <c r="R60" i="32"/>
  <c r="Q61" i="32"/>
  <c r="R61" i="32"/>
  <c r="Q62" i="32"/>
  <c r="R62" i="32"/>
  <c r="Q63" i="32"/>
  <c r="R63" i="32"/>
  <c r="Q64" i="32"/>
  <c r="R64" i="32"/>
  <c r="Q65" i="32"/>
  <c r="R65" i="32"/>
  <c r="Q66" i="32"/>
  <c r="R66" i="32"/>
  <c r="Q67" i="32"/>
  <c r="R67" i="32"/>
  <c r="Q68" i="32"/>
  <c r="R68" i="32"/>
  <c r="Q70" i="32"/>
  <c r="R70" i="32"/>
  <c r="Q71" i="32"/>
  <c r="R71" i="32"/>
  <c r="Q72" i="32"/>
  <c r="R72" i="32"/>
  <c r="Q73" i="32"/>
  <c r="R73" i="32"/>
  <c r="Q74" i="32"/>
  <c r="R74" i="32"/>
  <c r="Q75" i="32"/>
  <c r="R75" i="32"/>
  <c r="Q76" i="32"/>
  <c r="R76" i="32"/>
  <c r="Q77" i="32"/>
  <c r="R77" i="32"/>
  <c r="Q78" i="32"/>
  <c r="R78" i="32"/>
  <c r="Q80" i="32"/>
  <c r="R80" i="32"/>
  <c r="Q81" i="32"/>
  <c r="R81" i="32"/>
  <c r="Q82" i="32"/>
  <c r="R82" i="32"/>
  <c r="Q83" i="32"/>
  <c r="R83" i="32"/>
  <c r="Q84" i="32"/>
  <c r="R84" i="32"/>
  <c r="Q85" i="32"/>
  <c r="R85" i="32"/>
  <c r="Q86" i="32"/>
  <c r="R86" i="32"/>
  <c r="Q87" i="32"/>
  <c r="R87" i="32"/>
  <c r="Q88" i="32"/>
  <c r="R88" i="32"/>
  <c r="Q89" i="32"/>
  <c r="R89" i="32"/>
  <c r="Q90" i="32"/>
  <c r="R90" i="32"/>
  <c r="Q91" i="32"/>
  <c r="R91" i="32"/>
  <c r="Q92" i="32"/>
  <c r="R92" i="32"/>
  <c r="Q93" i="32"/>
  <c r="R93" i="32"/>
  <c r="Q94" i="32"/>
  <c r="R94" i="32"/>
  <c r="Q95" i="32"/>
  <c r="R95" i="32"/>
  <c r="Q96" i="32"/>
  <c r="R96" i="32"/>
  <c r="Q97" i="32"/>
  <c r="R97" i="32"/>
  <c r="Q98" i="32"/>
  <c r="R98" i="32"/>
  <c r="Q99" i="32"/>
  <c r="R99" i="32"/>
  <c r="Q100" i="32"/>
  <c r="R100" i="32"/>
  <c r="Q101" i="32"/>
  <c r="R101" i="32"/>
  <c r="Q102" i="32"/>
  <c r="R102" i="32"/>
  <c r="Q103" i="32"/>
  <c r="R103" i="32"/>
  <c r="Q104" i="32"/>
  <c r="R104" i="32"/>
  <c r="Q105" i="32"/>
  <c r="R105" i="32"/>
  <c r="Q106" i="32"/>
  <c r="R106" i="32"/>
  <c r="Q107" i="32"/>
  <c r="R107" i="32"/>
  <c r="Q108" i="32"/>
  <c r="R108" i="32"/>
  <c r="Q109" i="32"/>
  <c r="R109" i="32"/>
  <c r="Q110" i="32"/>
  <c r="R110" i="32"/>
  <c r="Q111" i="32"/>
  <c r="R111" i="32"/>
  <c r="Q112" i="32"/>
  <c r="R112" i="32"/>
  <c r="Q113" i="32"/>
  <c r="R113" i="32"/>
  <c r="Q114" i="32"/>
  <c r="R114" i="32"/>
  <c r="Q115" i="32"/>
  <c r="R115" i="32"/>
  <c r="Q116" i="32"/>
  <c r="R116" i="32"/>
  <c r="Q117" i="32"/>
  <c r="R117" i="32"/>
  <c r="Q118" i="32"/>
  <c r="R118" i="32"/>
  <c r="Q119" i="32"/>
  <c r="R119" i="32"/>
  <c r="Q121" i="32"/>
  <c r="R121" i="32"/>
  <c r="Q122" i="32"/>
  <c r="R122" i="32"/>
  <c r="Q123" i="32"/>
  <c r="R123" i="32"/>
  <c r="Q124" i="32"/>
  <c r="R124" i="32"/>
  <c r="Q125" i="32"/>
  <c r="R125" i="32"/>
  <c r="Q126" i="32"/>
  <c r="R126" i="32"/>
  <c r="Q127" i="32"/>
  <c r="R127" i="32"/>
  <c r="Q128" i="32"/>
  <c r="R128" i="32"/>
  <c r="Q129" i="32"/>
  <c r="R129" i="32"/>
  <c r="Q130" i="32"/>
  <c r="R130" i="32"/>
  <c r="Q131" i="32"/>
  <c r="R131" i="32"/>
  <c r="Q132" i="32"/>
  <c r="R132" i="32"/>
  <c r="Q133" i="32"/>
  <c r="R133" i="32"/>
  <c r="Q134" i="32"/>
  <c r="R134" i="32"/>
  <c r="Q135" i="32"/>
  <c r="R135" i="32"/>
  <c r="Q136" i="32"/>
  <c r="R136" i="32"/>
  <c r="Q137" i="32"/>
  <c r="R137" i="32"/>
  <c r="Q138" i="32"/>
  <c r="R138" i="32"/>
  <c r="Q139" i="32"/>
  <c r="R139" i="32"/>
  <c r="Q140" i="32"/>
  <c r="R140" i="32"/>
  <c r="Q141" i="32"/>
  <c r="R141" i="32"/>
  <c r="Q142" i="32"/>
  <c r="R142" i="32"/>
  <c r="Q143" i="32"/>
  <c r="R143" i="32"/>
  <c r="Q144" i="32"/>
  <c r="R144" i="32"/>
  <c r="Q145" i="32"/>
  <c r="R145" i="32"/>
  <c r="Q146" i="32"/>
  <c r="R146" i="32"/>
  <c r="Q147" i="32"/>
  <c r="R147" i="32"/>
  <c r="Q148" i="32"/>
  <c r="R148" i="32"/>
  <c r="Q149" i="32"/>
  <c r="R149" i="32"/>
  <c r="Q150" i="32"/>
  <c r="R150" i="32"/>
  <c r="Q151" i="32"/>
  <c r="R151" i="32"/>
  <c r="Q152" i="32"/>
  <c r="R152" i="32"/>
  <c r="Q153" i="32"/>
  <c r="R153" i="32"/>
  <c r="Q154" i="32"/>
  <c r="R154" i="32"/>
  <c r="Q156" i="32"/>
  <c r="R156" i="32"/>
  <c r="N29" i="33"/>
  <c r="N26" i="33"/>
  <c r="R7" i="33" l="1"/>
  <c r="R8" i="33"/>
  <c r="R11" i="33"/>
  <c r="R12" i="33"/>
  <c r="R13" i="33"/>
  <c r="R14" i="33"/>
  <c r="R16" i="33"/>
  <c r="R17" i="33"/>
  <c r="R20" i="33"/>
  <c r="R21" i="33"/>
  <c r="R22" i="33"/>
  <c r="R23" i="33"/>
  <c r="R26" i="33"/>
  <c r="R27" i="33"/>
  <c r="R28" i="33"/>
  <c r="R29" i="33"/>
  <c r="R30" i="33"/>
  <c r="R31" i="33"/>
  <c r="R32" i="33"/>
  <c r="R33" i="33"/>
  <c r="R34" i="33"/>
  <c r="R35" i="33"/>
  <c r="R36" i="33"/>
  <c r="R37" i="33"/>
  <c r="R38" i="33"/>
  <c r="R39" i="33"/>
  <c r="R40" i="33"/>
  <c r="R41" i="33"/>
  <c r="R42" i="33"/>
  <c r="R43" i="33"/>
  <c r="R44" i="33"/>
  <c r="R45" i="33"/>
  <c r="R46" i="33"/>
  <c r="R47" i="33"/>
  <c r="R48" i="33"/>
  <c r="R49" i="33"/>
  <c r="R50" i="33"/>
  <c r="R51" i="33"/>
  <c r="R52" i="33"/>
  <c r="R53" i="33"/>
  <c r="R54" i="33"/>
  <c r="R55" i="33"/>
  <c r="R56" i="33"/>
  <c r="R57" i="33"/>
  <c r="R58" i="33"/>
  <c r="R59" i="33"/>
  <c r="R60" i="33"/>
  <c r="R61" i="33"/>
  <c r="R62" i="33"/>
  <c r="R63" i="33"/>
  <c r="R64" i="33"/>
  <c r="R65" i="33"/>
  <c r="R66" i="33"/>
  <c r="R67" i="33"/>
  <c r="R68" i="33"/>
  <c r="R70" i="33"/>
  <c r="R71" i="33"/>
  <c r="R72" i="33"/>
  <c r="R73" i="33"/>
  <c r="R74" i="33"/>
  <c r="R75" i="33"/>
  <c r="R76" i="33"/>
  <c r="R77" i="33"/>
  <c r="R78" i="33"/>
  <c r="R80" i="33"/>
  <c r="R81" i="33"/>
  <c r="R82" i="33"/>
  <c r="R83" i="33"/>
  <c r="R84" i="33"/>
  <c r="R85" i="33"/>
  <c r="R86" i="33"/>
  <c r="R87" i="33"/>
  <c r="R88" i="33"/>
  <c r="R89" i="33"/>
  <c r="R90" i="33"/>
  <c r="R91" i="33"/>
  <c r="R92" i="33"/>
  <c r="R93" i="33"/>
  <c r="R94" i="33"/>
  <c r="R95" i="33"/>
  <c r="R96" i="33"/>
  <c r="R97" i="33"/>
  <c r="R98" i="33"/>
  <c r="R99" i="33"/>
  <c r="R100" i="33"/>
  <c r="R101" i="33"/>
  <c r="R102" i="33"/>
  <c r="R103" i="33"/>
  <c r="R104" i="33"/>
  <c r="R105" i="33"/>
  <c r="R106" i="33"/>
  <c r="R107" i="33"/>
  <c r="R108" i="33"/>
  <c r="R109" i="33"/>
  <c r="R110" i="33"/>
  <c r="R111" i="33"/>
  <c r="R112" i="33"/>
  <c r="R113" i="33"/>
  <c r="R114" i="33"/>
  <c r="R115" i="33"/>
  <c r="R116" i="33"/>
  <c r="R117" i="33"/>
  <c r="R118" i="33"/>
  <c r="R119" i="33"/>
  <c r="R121" i="33"/>
  <c r="R122" i="33"/>
  <c r="R123" i="33"/>
  <c r="R124" i="33"/>
  <c r="R125" i="33"/>
  <c r="R126" i="33"/>
  <c r="R127" i="33"/>
  <c r="R128" i="33"/>
  <c r="R129" i="33"/>
  <c r="R130" i="33"/>
  <c r="R131" i="33"/>
  <c r="R132" i="33"/>
  <c r="R133" i="33"/>
  <c r="R134" i="33"/>
  <c r="R135" i="33"/>
  <c r="R136" i="33"/>
  <c r="R137" i="33"/>
  <c r="R138" i="33"/>
  <c r="R139" i="33"/>
  <c r="R140" i="33"/>
  <c r="R141" i="33"/>
  <c r="R142" i="33"/>
  <c r="R143" i="33"/>
  <c r="R144" i="33"/>
  <c r="R145" i="33"/>
  <c r="R146" i="33"/>
  <c r="R147" i="33"/>
  <c r="R148" i="33"/>
  <c r="R149" i="33"/>
  <c r="R150" i="33"/>
  <c r="R151" i="33"/>
  <c r="R152" i="33"/>
  <c r="R153" i="33"/>
  <c r="R154" i="33"/>
  <c r="R156" i="33"/>
  <c r="Q7" i="33"/>
  <c r="Q8" i="33"/>
  <c r="Q11" i="33"/>
  <c r="Q12" i="33"/>
  <c r="Q13" i="33"/>
  <c r="Q14" i="33"/>
  <c r="Q16" i="33"/>
  <c r="Q17" i="33"/>
  <c r="Q20" i="33"/>
  <c r="Q21" i="33"/>
  <c r="Q22" i="33"/>
  <c r="Q23" i="33"/>
  <c r="Q26" i="33"/>
  <c r="Q27" i="33"/>
  <c r="Q28" i="33"/>
  <c r="Q29" i="33"/>
  <c r="Q30" i="33"/>
  <c r="Q31" i="33"/>
  <c r="Q32" i="33"/>
  <c r="Q33" i="33"/>
  <c r="Q34" i="33"/>
  <c r="Q35" i="33"/>
  <c r="Q36" i="33"/>
  <c r="Q37" i="33"/>
  <c r="Q38" i="33"/>
  <c r="Q39" i="33"/>
  <c r="Q40" i="33"/>
  <c r="Q41" i="33"/>
  <c r="Q42" i="33"/>
  <c r="Q43" i="33"/>
  <c r="Q44" i="33"/>
  <c r="Q45" i="33"/>
  <c r="Q46" i="33"/>
  <c r="Q47" i="33"/>
  <c r="Q48" i="33"/>
  <c r="Q49" i="33"/>
  <c r="Q50" i="33"/>
  <c r="Q51" i="33"/>
  <c r="Q52" i="33"/>
  <c r="Q53" i="33"/>
  <c r="Q54" i="33"/>
  <c r="Q55" i="33"/>
  <c r="Q56" i="33"/>
  <c r="Q57" i="33"/>
  <c r="Q58" i="33"/>
  <c r="Q59" i="33"/>
  <c r="Q60" i="33"/>
  <c r="Q61" i="33"/>
  <c r="Q62" i="33"/>
  <c r="Q63" i="33"/>
  <c r="Q64" i="33"/>
  <c r="Q65" i="33"/>
  <c r="Q66" i="33"/>
  <c r="Q67" i="33"/>
  <c r="Q68" i="33"/>
  <c r="Q70" i="33"/>
  <c r="Q71" i="33"/>
  <c r="Q72" i="33"/>
  <c r="Q73" i="33"/>
  <c r="Q74" i="33"/>
  <c r="Q75" i="33"/>
  <c r="Q76" i="33"/>
  <c r="Q77" i="33"/>
  <c r="Q78" i="33"/>
  <c r="Q80" i="33"/>
  <c r="Q81" i="33"/>
  <c r="Q82" i="33"/>
  <c r="Q83" i="33"/>
  <c r="Q84" i="33"/>
  <c r="Q85" i="33"/>
  <c r="Q86" i="33"/>
  <c r="Q87" i="33"/>
  <c r="Q88" i="33"/>
  <c r="Q89" i="33"/>
  <c r="Q90" i="33"/>
  <c r="Q91" i="33"/>
  <c r="Q92" i="33"/>
  <c r="Q93" i="33"/>
  <c r="Q94" i="33"/>
  <c r="Q95" i="33"/>
  <c r="Q96" i="33"/>
  <c r="Q97" i="33"/>
  <c r="Q98" i="33"/>
  <c r="Q99" i="33"/>
  <c r="Q100" i="33"/>
  <c r="Q101" i="33"/>
  <c r="Q102" i="33"/>
  <c r="Q103" i="33"/>
  <c r="Q104" i="33"/>
  <c r="Q105" i="33"/>
  <c r="Q106" i="33"/>
  <c r="Q107" i="33"/>
  <c r="Q108" i="33"/>
  <c r="Q109" i="33"/>
  <c r="Q110" i="33"/>
  <c r="Q111" i="33"/>
  <c r="Q112" i="33"/>
  <c r="Q113" i="33"/>
  <c r="Q114" i="33"/>
  <c r="Q115" i="33"/>
  <c r="Q116" i="33"/>
  <c r="Q117" i="33"/>
  <c r="Q118" i="33"/>
  <c r="Q119" i="33"/>
  <c r="Q121" i="33"/>
  <c r="Q122" i="33"/>
  <c r="Q123" i="33"/>
  <c r="Q124" i="33"/>
  <c r="Q125" i="33"/>
  <c r="Q126" i="33"/>
  <c r="Q127" i="33"/>
  <c r="Q128" i="33"/>
  <c r="Q129" i="33"/>
  <c r="Q130" i="33"/>
  <c r="Q131" i="33"/>
  <c r="Q132" i="33"/>
  <c r="Q133" i="33"/>
  <c r="Q134" i="33"/>
  <c r="Q135" i="33"/>
  <c r="Q136" i="33"/>
  <c r="Q137" i="33"/>
  <c r="Q138" i="33"/>
  <c r="Q139" i="33"/>
  <c r="Q140" i="33"/>
  <c r="Q141" i="33"/>
  <c r="Q142" i="33"/>
  <c r="Q143" i="33"/>
  <c r="Q144" i="33"/>
  <c r="Q145" i="33"/>
  <c r="Q146" i="33"/>
  <c r="Q147" i="33"/>
  <c r="Q148" i="33"/>
  <c r="Q149" i="33"/>
  <c r="Q150" i="33"/>
  <c r="Q151" i="33"/>
  <c r="Q152" i="33"/>
  <c r="Q153" i="33"/>
  <c r="Q154" i="33"/>
  <c r="Q156" i="33"/>
  <c r="S6" i="33"/>
  <c r="T6" i="33"/>
  <c r="F23" i="43"/>
  <c r="E23" i="43"/>
  <c r="F22" i="43"/>
  <c r="E22" i="43"/>
  <c r="F21" i="43"/>
  <c r="E21" i="43"/>
  <c r="F20" i="43"/>
  <c r="E20" i="43"/>
  <c r="F19" i="43"/>
  <c r="E19" i="43"/>
  <c r="F18" i="43"/>
  <c r="E18" i="43"/>
  <c r="F17" i="43"/>
  <c r="E17" i="43"/>
  <c r="F16" i="43"/>
  <c r="E16" i="43"/>
  <c r="F15" i="43"/>
  <c r="E15" i="43"/>
  <c r="F14" i="43"/>
  <c r="E14" i="43"/>
  <c r="F13" i="43"/>
  <c r="E13" i="43"/>
  <c r="F12" i="43"/>
  <c r="E12" i="43"/>
  <c r="F11" i="43"/>
  <c r="E11" i="43"/>
  <c r="F10" i="43"/>
  <c r="E10" i="43"/>
  <c r="F9" i="43"/>
  <c r="E9" i="43"/>
  <c r="F8" i="43"/>
  <c r="E8" i="43"/>
  <c r="F7" i="43"/>
  <c r="E7" i="43"/>
  <c r="F6" i="43"/>
  <c r="E6" i="43"/>
  <c r="K23" i="41"/>
  <c r="I23" i="41"/>
  <c r="K22" i="41"/>
  <c r="I22" i="41"/>
  <c r="K21" i="41"/>
  <c r="I21" i="41"/>
  <c r="K20" i="41"/>
  <c r="I20" i="41"/>
  <c r="K19" i="41"/>
  <c r="I19" i="41"/>
  <c r="K18" i="41"/>
  <c r="I18" i="41"/>
  <c r="K17" i="41"/>
  <c r="I17" i="41"/>
  <c r="K16" i="41"/>
  <c r="I16" i="41"/>
  <c r="K15" i="41"/>
  <c r="I15" i="41"/>
  <c r="K14" i="41"/>
  <c r="I14" i="41"/>
  <c r="K13" i="41"/>
  <c r="I13" i="41"/>
  <c r="K12" i="41"/>
  <c r="I12" i="41"/>
  <c r="K11" i="41"/>
  <c r="I11" i="41"/>
  <c r="K10" i="41"/>
  <c r="I10" i="41"/>
  <c r="K9" i="41"/>
  <c r="I9" i="41"/>
  <c r="K8" i="41"/>
  <c r="I8" i="41"/>
  <c r="K7" i="41"/>
  <c r="I7" i="41"/>
  <c r="K6" i="41"/>
  <c r="I6" i="41"/>
  <c r="J23" i="40"/>
  <c r="J22" i="40"/>
  <c r="J21" i="40"/>
  <c r="J20" i="40"/>
  <c r="J19" i="40"/>
  <c r="J18" i="40"/>
  <c r="J17" i="40"/>
  <c r="J16" i="40"/>
  <c r="J15" i="40"/>
  <c r="J14" i="40"/>
  <c r="J13" i="40"/>
  <c r="J12" i="40"/>
  <c r="J11" i="40"/>
  <c r="J10" i="40"/>
  <c r="J9" i="40"/>
  <c r="J8" i="40"/>
  <c r="J7" i="40"/>
  <c r="J6" i="40"/>
  <c r="K18" i="36"/>
  <c r="K17" i="36"/>
  <c r="K16" i="36"/>
  <c r="K15" i="36"/>
  <c r="K14" i="36"/>
  <c r="K13" i="36"/>
  <c r="K12" i="36"/>
  <c r="K11" i="36"/>
  <c r="K10" i="36"/>
  <c r="K9" i="36"/>
  <c r="K8" i="36"/>
  <c r="T156" i="32"/>
  <c r="S156" i="32"/>
  <c r="N156" i="32"/>
  <c r="L156" i="32"/>
  <c r="T155" i="32"/>
  <c r="S155" i="32"/>
  <c r="L155" i="32"/>
  <c r="T154" i="32"/>
  <c r="S154" i="32"/>
  <c r="N154" i="32"/>
  <c r="L154" i="32"/>
  <c r="T153" i="32"/>
  <c r="S153" i="32"/>
  <c r="N153" i="32"/>
  <c r="L153" i="32"/>
  <c r="T152" i="32"/>
  <c r="S152" i="32"/>
  <c r="N152" i="32"/>
  <c r="L152" i="32"/>
  <c r="T151" i="32"/>
  <c r="S151" i="32"/>
  <c r="N151" i="32"/>
  <c r="L151" i="32"/>
  <c r="T150" i="32"/>
  <c r="S150" i="32"/>
  <c r="N150" i="32"/>
  <c r="L150" i="32"/>
  <c r="T149" i="32"/>
  <c r="S149" i="32"/>
  <c r="N149" i="32"/>
  <c r="L149" i="32"/>
  <c r="T148" i="32"/>
  <c r="S148" i="32"/>
  <c r="N148" i="32"/>
  <c r="L148" i="32"/>
  <c r="T147" i="32"/>
  <c r="S147" i="32"/>
  <c r="N147" i="32"/>
  <c r="L147" i="32"/>
  <c r="T146" i="32"/>
  <c r="S146" i="32"/>
  <c r="N146" i="32"/>
  <c r="L146" i="32"/>
  <c r="T145" i="32"/>
  <c r="S145" i="32"/>
  <c r="N145" i="32"/>
  <c r="L145" i="32"/>
  <c r="T144" i="32"/>
  <c r="S144" i="32"/>
  <c r="N144" i="32"/>
  <c r="L144" i="32"/>
  <c r="T143" i="32"/>
  <c r="S143" i="32"/>
  <c r="N143" i="32"/>
  <c r="L143" i="32"/>
  <c r="T142" i="32"/>
  <c r="S142" i="32"/>
  <c r="N142" i="32"/>
  <c r="L142" i="32"/>
  <c r="T141" i="32"/>
  <c r="S141" i="32"/>
  <c r="N141" i="32"/>
  <c r="L141" i="32"/>
  <c r="T140" i="32"/>
  <c r="S140" i="32"/>
  <c r="N140" i="32"/>
  <c r="L140" i="32"/>
  <c r="T139" i="32"/>
  <c r="S139" i="32"/>
  <c r="N139" i="32"/>
  <c r="L139" i="32"/>
  <c r="T138" i="32"/>
  <c r="S138" i="32"/>
  <c r="N138" i="32"/>
  <c r="L138" i="32"/>
  <c r="T137" i="32"/>
  <c r="S137" i="32"/>
  <c r="N137" i="32"/>
  <c r="L137" i="32"/>
  <c r="T136" i="32"/>
  <c r="S136" i="32"/>
  <c r="N136" i="32"/>
  <c r="L136" i="32"/>
  <c r="T135" i="32"/>
  <c r="S135" i="32"/>
  <c r="N135" i="32"/>
  <c r="L135" i="32"/>
  <c r="T134" i="32"/>
  <c r="S134" i="32"/>
  <c r="N134" i="32"/>
  <c r="L134" i="32"/>
  <c r="T133" i="32"/>
  <c r="S133" i="32"/>
  <c r="N133" i="32"/>
  <c r="L133" i="32"/>
  <c r="T132" i="32"/>
  <c r="S132" i="32"/>
  <c r="N132" i="32"/>
  <c r="L132" i="32"/>
  <c r="T131" i="32"/>
  <c r="S131" i="32"/>
  <c r="N131" i="32"/>
  <c r="L131" i="32"/>
  <c r="T130" i="32"/>
  <c r="S130" i="32"/>
  <c r="N130" i="32"/>
  <c r="L130" i="32"/>
  <c r="T129" i="32"/>
  <c r="S129" i="32"/>
  <c r="N129" i="32"/>
  <c r="L129" i="32"/>
  <c r="T128" i="32"/>
  <c r="S128" i="32"/>
  <c r="N128" i="32"/>
  <c r="L128" i="32"/>
  <c r="T127" i="32"/>
  <c r="S127" i="32"/>
  <c r="N127" i="32"/>
  <c r="L127" i="32"/>
  <c r="T126" i="32"/>
  <c r="S126" i="32"/>
  <c r="N126" i="32"/>
  <c r="L126" i="32"/>
  <c r="T125" i="32"/>
  <c r="S125" i="32"/>
  <c r="N125" i="32"/>
  <c r="L125" i="32"/>
  <c r="T124" i="32"/>
  <c r="S124" i="32"/>
  <c r="N124" i="32"/>
  <c r="L124" i="32"/>
  <c r="T123" i="32"/>
  <c r="S123" i="32"/>
  <c r="N123" i="32"/>
  <c r="L123" i="32"/>
  <c r="T122" i="32"/>
  <c r="S122" i="32"/>
  <c r="N122" i="32"/>
  <c r="L122" i="32"/>
  <c r="T121" i="32"/>
  <c r="S121" i="32"/>
  <c r="N121" i="32"/>
  <c r="L121" i="32"/>
  <c r="T120" i="32"/>
  <c r="S120" i="32"/>
  <c r="L120" i="32"/>
  <c r="T119" i="32"/>
  <c r="S119" i="32"/>
  <c r="N119" i="32"/>
  <c r="L119" i="32"/>
  <c r="T118" i="32"/>
  <c r="S118" i="32"/>
  <c r="N118" i="32"/>
  <c r="L118" i="32"/>
  <c r="T117" i="32"/>
  <c r="S117" i="32"/>
  <c r="N117" i="32"/>
  <c r="L117" i="32"/>
  <c r="T116" i="32"/>
  <c r="S116" i="32"/>
  <c r="N116" i="32"/>
  <c r="L116" i="32"/>
  <c r="T115" i="32"/>
  <c r="S115" i="32"/>
  <c r="N115" i="32"/>
  <c r="L115" i="32"/>
  <c r="T114" i="32"/>
  <c r="S114" i="32"/>
  <c r="N114" i="32"/>
  <c r="L114" i="32"/>
  <c r="T113" i="32"/>
  <c r="S113" i="32"/>
  <c r="N113" i="32"/>
  <c r="L113" i="32"/>
  <c r="T112" i="32"/>
  <c r="S112" i="32"/>
  <c r="N112" i="32"/>
  <c r="L112" i="32"/>
  <c r="T111" i="32"/>
  <c r="S111" i="32"/>
  <c r="N111" i="32"/>
  <c r="L111" i="32"/>
  <c r="T110" i="32"/>
  <c r="S110" i="32"/>
  <c r="N110" i="32"/>
  <c r="L110" i="32"/>
  <c r="T109" i="32"/>
  <c r="S109" i="32"/>
  <c r="N109" i="32"/>
  <c r="L109" i="32"/>
  <c r="T108" i="32"/>
  <c r="S108" i="32"/>
  <c r="N108" i="32"/>
  <c r="L108" i="32"/>
  <c r="T107" i="32"/>
  <c r="S107" i="32"/>
  <c r="N107" i="32"/>
  <c r="L107" i="32"/>
  <c r="T106" i="32"/>
  <c r="S106" i="32"/>
  <c r="N106" i="32"/>
  <c r="L106" i="32"/>
  <c r="T105" i="32"/>
  <c r="S105" i="32"/>
  <c r="N105" i="32"/>
  <c r="L105" i="32"/>
  <c r="T104" i="32"/>
  <c r="S104" i="32"/>
  <c r="N104" i="32"/>
  <c r="L104" i="32"/>
  <c r="T103" i="32"/>
  <c r="S103" i="32"/>
  <c r="N103" i="32"/>
  <c r="L103" i="32"/>
  <c r="T102" i="32"/>
  <c r="S102" i="32"/>
  <c r="N102" i="32"/>
  <c r="L102" i="32"/>
  <c r="T101" i="32"/>
  <c r="S101" i="32"/>
  <c r="N101" i="32"/>
  <c r="L101" i="32"/>
  <c r="T100" i="32"/>
  <c r="S100" i="32"/>
  <c r="N100" i="32"/>
  <c r="L100" i="32"/>
  <c r="T99" i="32"/>
  <c r="S99" i="32"/>
  <c r="N99" i="32"/>
  <c r="L99" i="32"/>
  <c r="T98" i="32"/>
  <c r="S98" i="32"/>
  <c r="N98" i="32"/>
  <c r="L98" i="32"/>
  <c r="T97" i="32"/>
  <c r="S97" i="32"/>
  <c r="N97" i="32"/>
  <c r="L97" i="32"/>
  <c r="T96" i="32"/>
  <c r="S96" i="32"/>
  <c r="N96" i="32"/>
  <c r="L96" i="32"/>
  <c r="T95" i="32"/>
  <c r="S95" i="32"/>
  <c r="N95" i="32"/>
  <c r="L95" i="32"/>
  <c r="T94" i="32"/>
  <c r="S94" i="32"/>
  <c r="N94" i="32"/>
  <c r="L94" i="32"/>
  <c r="T93" i="32"/>
  <c r="S93" i="32"/>
  <c r="N93" i="32"/>
  <c r="L93" i="32"/>
  <c r="T92" i="32"/>
  <c r="S92" i="32"/>
  <c r="N92" i="32"/>
  <c r="L92" i="32"/>
  <c r="T91" i="32"/>
  <c r="S91" i="32"/>
  <c r="N91" i="32"/>
  <c r="L91" i="32"/>
  <c r="T90" i="32"/>
  <c r="S90" i="32"/>
  <c r="N90" i="32"/>
  <c r="L90" i="32"/>
  <c r="T89" i="32"/>
  <c r="S89" i="32"/>
  <c r="N89" i="32"/>
  <c r="L89" i="32"/>
  <c r="T88" i="32"/>
  <c r="S88" i="32"/>
  <c r="N88" i="32"/>
  <c r="L88" i="32"/>
  <c r="T87" i="32"/>
  <c r="S87" i="32"/>
  <c r="N87" i="32"/>
  <c r="L87" i="32"/>
  <c r="T86" i="32"/>
  <c r="S86" i="32"/>
  <c r="N86" i="32"/>
  <c r="L86" i="32"/>
  <c r="T85" i="32"/>
  <c r="S85" i="32"/>
  <c r="N85" i="32"/>
  <c r="L85" i="32"/>
  <c r="T84" i="32"/>
  <c r="S84" i="32"/>
  <c r="N84" i="32"/>
  <c r="L84" i="32"/>
  <c r="T83" i="32"/>
  <c r="S83" i="32"/>
  <c r="N83" i="32"/>
  <c r="L83" i="32"/>
  <c r="T82" i="32"/>
  <c r="S82" i="32"/>
  <c r="N82" i="32"/>
  <c r="L82" i="32"/>
  <c r="T81" i="32"/>
  <c r="S81" i="32"/>
  <c r="N81" i="32"/>
  <c r="L81" i="32"/>
  <c r="T80" i="32"/>
  <c r="S80" i="32"/>
  <c r="N80" i="32"/>
  <c r="L80" i="32"/>
  <c r="T79" i="32"/>
  <c r="S79" i="32"/>
  <c r="T78" i="32"/>
  <c r="S78" i="32"/>
  <c r="N78" i="32"/>
  <c r="L78" i="32"/>
  <c r="T77" i="32"/>
  <c r="S77" i="32"/>
  <c r="N77" i="32"/>
  <c r="L77" i="32"/>
  <c r="T76" i="32"/>
  <c r="S76" i="32"/>
  <c r="N76" i="32"/>
  <c r="L76" i="32"/>
  <c r="T75" i="32"/>
  <c r="S75" i="32"/>
  <c r="N75" i="32"/>
  <c r="L75" i="32"/>
  <c r="T74" i="32"/>
  <c r="S74" i="32"/>
  <c r="N74" i="32"/>
  <c r="L74" i="32"/>
  <c r="T73" i="32"/>
  <c r="S73" i="32"/>
  <c r="N73" i="32"/>
  <c r="L73" i="32"/>
  <c r="T72" i="32"/>
  <c r="S72" i="32"/>
  <c r="N72" i="32"/>
  <c r="L72" i="32"/>
  <c r="T71" i="32"/>
  <c r="S71" i="32"/>
  <c r="N71" i="32"/>
  <c r="L71" i="32"/>
  <c r="T70" i="32"/>
  <c r="S70" i="32"/>
  <c r="N70" i="32"/>
  <c r="L70" i="32"/>
  <c r="T69" i="32"/>
  <c r="S69" i="32"/>
  <c r="L69" i="32"/>
  <c r="T68" i="32"/>
  <c r="S68" i="32"/>
  <c r="N68" i="32"/>
  <c r="L68" i="32"/>
  <c r="T67" i="32"/>
  <c r="S67" i="32"/>
  <c r="N67" i="32"/>
  <c r="L67" i="32"/>
  <c r="T66" i="32"/>
  <c r="S66" i="32"/>
  <c r="N66" i="32"/>
  <c r="L66" i="32"/>
  <c r="T65" i="32"/>
  <c r="S65" i="32"/>
  <c r="N65" i="32"/>
  <c r="L65" i="32"/>
  <c r="T64" i="32"/>
  <c r="S64" i="32"/>
  <c r="N64" i="32"/>
  <c r="L64" i="32"/>
  <c r="T63" i="32"/>
  <c r="S63" i="32"/>
  <c r="N63" i="32"/>
  <c r="L63" i="32"/>
  <c r="T62" i="32"/>
  <c r="S62" i="32"/>
  <c r="N62" i="32"/>
  <c r="L62" i="32"/>
  <c r="T61" i="32"/>
  <c r="S61" i="32"/>
  <c r="N61" i="32"/>
  <c r="L61" i="32"/>
  <c r="T60" i="32"/>
  <c r="S60" i="32"/>
  <c r="N60" i="32"/>
  <c r="L60" i="32"/>
  <c r="T59" i="32"/>
  <c r="S59" i="32"/>
  <c r="N59" i="32"/>
  <c r="L59" i="32"/>
  <c r="T58" i="32"/>
  <c r="S58" i="32"/>
  <c r="N58" i="32"/>
  <c r="L58" i="32"/>
  <c r="T57" i="32"/>
  <c r="S57" i="32"/>
  <c r="N57" i="32"/>
  <c r="L57" i="32"/>
  <c r="T56" i="32"/>
  <c r="S56" i="32"/>
  <c r="N56" i="32"/>
  <c r="L56" i="32"/>
  <c r="T55" i="32"/>
  <c r="S55" i="32"/>
  <c r="N55" i="32"/>
  <c r="L55" i="32"/>
  <c r="T54" i="32"/>
  <c r="S54" i="32"/>
  <c r="N54" i="32"/>
  <c r="L54" i="32"/>
  <c r="T53" i="32"/>
  <c r="S53" i="32"/>
  <c r="N53" i="32"/>
  <c r="L53" i="32"/>
  <c r="T52" i="32"/>
  <c r="S52" i="32"/>
  <c r="N52" i="32"/>
  <c r="L52" i="32"/>
  <c r="T51" i="32"/>
  <c r="S51" i="32"/>
  <c r="N51" i="32"/>
  <c r="L51" i="32"/>
  <c r="T50" i="32"/>
  <c r="S50" i="32"/>
  <c r="N50" i="32"/>
  <c r="L50" i="32"/>
  <c r="T49" i="32"/>
  <c r="S49" i="32"/>
  <c r="N49" i="32"/>
  <c r="L49" i="32"/>
  <c r="T48" i="32"/>
  <c r="S48" i="32"/>
  <c r="N48" i="32"/>
  <c r="L48" i="32"/>
  <c r="T47" i="32"/>
  <c r="S47" i="32"/>
  <c r="N47" i="32"/>
  <c r="L47" i="32"/>
  <c r="T46" i="32"/>
  <c r="S46" i="32"/>
  <c r="N46" i="32"/>
  <c r="L46" i="32"/>
  <c r="T45" i="32"/>
  <c r="S45" i="32"/>
  <c r="N45" i="32"/>
  <c r="L45" i="32"/>
  <c r="T44" i="32"/>
  <c r="S44" i="32"/>
  <c r="N44" i="32"/>
  <c r="L44" i="32"/>
  <c r="T43" i="32"/>
  <c r="S43" i="32"/>
  <c r="N43" i="32"/>
  <c r="L43" i="32"/>
  <c r="T42" i="32"/>
  <c r="S42" i="32"/>
  <c r="N42" i="32"/>
  <c r="L42" i="32"/>
  <c r="T41" i="32"/>
  <c r="S41" i="32"/>
  <c r="N41" i="32"/>
  <c r="T40" i="32"/>
  <c r="S40" i="32"/>
  <c r="N40" i="32"/>
  <c r="T39" i="32"/>
  <c r="S39" i="32"/>
  <c r="N39" i="32"/>
  <c r="L39" i="32"/>
  <c r="T38" i="32"/>
  <c r="S38" i="32"/>
  <c r="N38" i="32"/>
  <c r="L38" i="32"/>
  <c r="T37" i="32"/>
  <c r="S37" i="32"/>
  <c r="N37" i="32"/>
  <c r="L37" i="32"/>
  <c r="T36" i="32"/>
  <c r="S36" i="32"/>
  <c r="N36" i="32"/>
  <c r="L36" i="32"/>
  <c r="T35" i="32"/>
  <c r="S35" i="32"/>
  <c r="N35" i="32"/>
  <c r="L35" i="32"/>
  <c r="T34" i="32"/>
  <c r="S34" i="32"/>
  <c r="N34" i="32"/>
  <c r="L34" i="32"/>
  <c r="T33" i="32"/>
  <c r="S33" i="32"/>
  <c r="N33" i="32"/>
  <c r="L33" i="32"/>
  <c r="T32" i="32"/>
  <c r="S32" i="32"/>
  <c r="N32" i="32"/>
  <c r="L32" i="32"/>
  <c r="T31" i="32"/>
  <c r="S31" i="32"/>
  <c r="N31" i="32"/>
  <c r="L31" i="32"/>
  <c r="T30" i="32"/>
  <c r="S30" i="32"/>
  <c r="N30" i="32"/>
  <c r="L30" i="32"/>
  <c r="T29" i="32"/>
  <c r="S29" i="32"/>
  <c r="N29" i="32"/>
  <c r="L29" i="32"/>
  <c r="T28" i="32"/>
  <c r="S28" i="32"/>
  <c r="N28" i="32"/>
  <c r="L28" i="32"/>
  <c r="T27" i="32"/>
  <c r="S27" i="32"/>
  <c r="N27" i="32"/>
  <c r="L27" i="32"/>
  <c r="T26" i="32"/>
  <c r="S26" i="32"/>
  <c r="N26" i="32"/>
  <c r="L26" i="32"/>
  <c r="T25" i="32"/>
  <c r="S25" i="32"/>
  <c r="L25" i="32"/>
  <c r="T24" i="32"/>
  <c r="S24" i="32"/>
  <c r="N24" i="32"/>
  <c r="L24" i="32"/>
  <c r="T23" i="32"/>
  <c r="S23" i="32"/>
  <c r="N23" i="32"/>
  <c r="L23" i="32"/>
  <c r="T22" i="32"/>
  <c r="S22" i="32"/>
  <c r="N22" i="32"/>
  <c r="L22" i="32"/>
  <c r="T21" i="32"/>
  <c r="S21" i="32"/>
  <c r="N21" i="32"/>
  <c r="L21" i="32"/>
  <c r="T20" i="32"/>
  <c r="S20" i="32"/>
  <c r="N20" i="32"/>
  <c r="L20" i="32"/>
  <c r="T19" i="32"/>
  <c r="S19" i="32"/>
  <c r="L19" i="32"/>
  <c r="T18" i="32"/>
  <c r="S18" i="32"/>
  <c r="L18" i="32"/>
  <c r="T17" i="32"/>
  <c r="S17" i="32"/>
  <c r="N17" i="32"/>
  <c r="L17" i="32"/>
  <c r="T16" i="32"/>
  <c r="S16" i="32"/>
  <c r="N16" i="32"/>
  <c r="L16" i="32"/>
  <c r="T15" i="32"/>
  <c r="S15" i="32"/>
  <c r="L15" i="32"/>
  <c r="T14" i="32"/>
  <c r="S14" i="32"/>
  <c r="N14" i="32"/>
  <c r="L14" i="32"/>
  <c r="T13" i="32"/>
  <c r="S13" i="32"/>
  <c r="N13" i="32"/>
  <c r="L13" i="32"/>
  <c r="T12" i="32"/>
  <c r="S12" i="32"/>
  <c r="N12" i="32"/>
  <c r="L12" i="32"/>
  <c r="T11" i="32"/>
  <c r="S11" i="32"/>
  <c r="N11" i="32"/>
  <c r="L11" i="32"/>
  <c r="T10" i="32"/>
  <c r="S10" i="32"/>
  <c r="L10" i="32"/>
  <c r="T9" i="32"/>
  <c r="S9" i="32"/>
  <c r="N9" i="32"/>
  <c r="L9" i="32"/>
  <c r="T8" i="32"/>
  <c r="S8" i="32"/>
  <c r="L8" i="32"/>
  <c r="T7" i="32"/>
  <c r="S7" i="32"/>
  <c r="N7" i="32"/>
  <c r="L7" i="32"/>
  <c r="T6" i="32"/>
  <c r="S6" i="32"/>
  <c r="L6" i="32"/>
  <c r="T156" i="33"/>
  <c r="S156" i="33"/>
  <c r="N156" i="33"/>
  <c r="L156" i="33"/>
  <c r="T155" i="33"/>
  <c r="S155" i="33"/>
  <c r="L155" i="33"/>
  <c r="T154" i="33"/>
  <c r="S154" i="33"/>
  <c r="N154" i="33"/>
  <c r="L154" i="33"/>
  <c r="T153" i="33"/>
  <c r="S153" i="33"/>
  <c r="N153" i="33"/>
  <c r="L153" i="33"/>
  <c r="T152" i="33"/>
  <c r="S152" i="33"/>
  <c r="N152" i="33"/>
  <c r="L152" i="33"/>
  <c r="T151" i="33"/>
  <c r="S151" i="33"/>
  <c r="N151" i="33"/>
  <c r="L151" i="33"/>
  <c r="T150" i="33"/>
  <c r="S150" i="33"/>
  <c r="N150" i="33"/>
  <c r="L150" i="33"/>
  <c r="T149" i="33"/>
  <c r="S149" i="33"/>
  <c r="N149" i="33"/>
  <c r="L149" i="33"/>
  <c r="T148" i="33"/>
  <c r="S148" i="33"/>
  <c r="N148" i="33"/>
  <c r="L148" i="33"/>
  <c r="T147" i="33"/>
  <c r="S147" i="33"/>
  <c r="N147" i="33"/>
  <c r="L147" i="33"/>
  <c r="T146" i="33"/>
  <c r="S146" i="33"/>
  <c r="N146" i="33"/>
  <c r="L146" i="33"/>
  <c r="T145" i="33"/>
  <c r="S145" i="33"/>
  <c r="N145" i="33"/>
  <c r="L145" i="33"/>
  <c r="T144" i="33"/>
  <c r="S144" i="33"/>
  <c r="N144" i="33"/>
  <c r="L144" i="33"/>
  <c r="T143" i="33"/>
  <c r="S143" i="33"/>
  <c r="N143" i="33"/>
  <c r="L143" i="33"/>
  <c r="T142" i="33"/>
  <c r="S142" i="33"/>
  <c r="N142" i="33"/>
  <c r="L142" i="33"/>
  <c r="T141" i="33"/>
  <c r="S141" i="33"/>
  <c r="N141" i="33"/>
  <c r="L141" i="33"/>
  <c r="T140" i="33"/>
  <c r="S140" i="33"/>
  <c r="N140" i="33"/>
  <c r="L140" i="33"/>
  <c r="T139" i="33"/>
  <c r="S139" i="33"/>
  <c r="N139" i="33"/>
  <c r="L139" i="33"/>
  <c r="T138" i="33"/>
  <c r="S138" i="33"/>
  <c r="N138" i="33"/>
  <c r="L138" i="33"/>
  <c r="T137" i="33"/>
  <c r="S137" i="33"/>
  <c r="N137" i="33"/>
  <c r="L137" i="33"/>
  <c r="T136" i="33"/>
  <c r="S136" i="33"/>
  <c r="N136" i="33"/>
  <c r="L136" i="33"/>
  <c r="T135" i="33"/>
  <c r="S135" i="33"/>
  <c r="N135" i="33"/>
  <c r="L135" i="33"/>
  <c r="T134" i="33"/>
  <c r="S134" i="33"/>
  <c r="N134" i="33"/>
  <c r="L134" i="33"/>
  <c r="T133" i="33"/>
  <c r="S133" i="33"/>
  <c r="N133" i="33"/>
  <c r="L133" i="33"/>
  <c r="T132" i="33"/>
  <c r="S132" i="33"/>
  <c r="N132" i="33"/>
  <c r="L132" i="33"/>
  <c r="T131" i="33"/>
  <c r="S131" i="33"/>
  <c r="N131" i="33"/>
  <c r="L131" i="33"/>
  <c r="T130" i="33"/>
  <c r="S130" i="33"/>
  <c r="N130" i="33"/>
  <c r="L130" i="33"/>
  <c r="T129" i="33"/>
  <c r="S129" i="33"/>
  <c r="N129" i="33"/>
  <c r="L129" i="33"/>
  <c r="T128" i="33"/>
  <c r="S128" i="33"/>
  <c r="N128" i="33"/>
  <c r="L128" i="33"/>
  <c r="T127" i="33"/>
  <c r="S127" i="33"/>
  <c r="N127" i="33"/>
  <c r="L127" i="33"/>
  <c r="T126" i="33"/>
  <c r="S126" i="33"/>
  <c r="N126" i="33"/>
  <c r="L126" i="33"/>
  <c r="T125" i="33"/>
  <c r="S125" i="33"/>
  <c r="N125" i="33"/>
  <c r="L125" i="33"/>
  <c r="T124" i="33"/>
  <c r="S124" i="33"/>
  <c r="N124" i="33"/>
  <c r="L124" i="33"/>
  <c r="T123" i="33"/>
  <c r="S123" i="33"/>
  <c r="N123" i="33"/>
  <c r="L123" i="33"/>
  <c r="T122" i="33"/>
  <c r="S122" i="33"/>
  <c r="N122" i="33"/>
  <c r="L122" i="33"/>
  <c r="T121" i="33"/>
  <c r="S121" i="33"/>
  <c r="N121" i="33"/>
  <c r="L121" i="33"/>
  <c r="T120" i="33"/>
  <c r="S120" i="33"/>
  <c r="L120" i="33"/>
  <c r="T119" i="33"/>
  <c r="S119" i="33"/>
  <c r="N119" i="33"/>
  <c r="L119" i="33"/>
  <c r="T118" i="33"/>
  <c r="S118" i="33"/>
  <c r="N118" i="33"/>
  <c r="L118" i="33"/>
  <c r="T117" i="33"/>
  <c r="S117" i="33"/>
  <c r="N117" i="33"/>
  <c r="L117" i="33"/>
  <c r="T116" i="33"/>
  <c r="S116" i="33"/>
  <c r="N116" i="33"/>
  <c r="L116" i="33"/>
  <c r="T115" i="33"/>
  <c r="S115" i="33"/>
  <c r="N115" i="33"/>
  <c r="L115" i="33"/>
  <c r="T114" i="33"/>
  <c r="S114" i="33"/>
  <c r="N114" i="33"/>
  <c r="L114" i="33"/>
  <c r="T113" i="33"/>
  <c r="S113" i="33"/>
  <c r="N113" i="33"/>
  <c r="L113" i="33"/>
  <c r="T112" i="33"/>
  <c r="S112" i="33"/>
  <c r="N112" i="33"/>
  <c r="L112" i="33"/>
  <c r="T111" i="33"/>
  <c r="S111" i="33"/>
  <c r="N111" i="33"/>
  <c r="L111" i="33"/>
  <c r="T110" i="33"/>
  <c r="S110" i="33"/>
  <c r="N110" i="33"/>
  <c r="L110" i="33"/>
  <c r="T109" i="33"/>
  <c r="S109" i="33"/>
  <c r="N109" i="33"/>
  <c r="L109" i="33"/>
  <c r="T108" i="33"/>
  <c r="S108" i="33"/>
  <c r="N108" i="33"/>
  <c r="L108" i="33"/>
  <c r="T107" i="33"/>
  <c r="S107" i="33"/>
  <c r="N107" i="33"/>
  <c r="L107" i="33"/>
  <c r="T106" i="33"/>
  <c r="S106" i="33"/>
  <c r="N106" i="33"/>
  <c r="L106" i="33"/>
  <c r="T105" i="33"/>
  <c r="S105" i="33"/>
  <c r="N105" i="33"/>
  <c r="L105" i="33"/>
  <c r="T104" i="33"/>
  <c r="S104" i="33"/>
  <c r="N104" i="33"/>
  <c r="L104" i="33"/>
  <c r="T103" i="33"/>
  <c r="S103" i="33"/>
  <c r="N103" i="33"/>
  <c r="L103" i="33"/>
  <c r="T102" i="33"/>
  <c r="S102" i="33"/>
  <c r="N102" i="33"/>
  <c r="L102" i="33"/>
  <c r="T101" i="33"/>
  <c r="S101" i="33"/>
  <c r="N101" i="33"/>
  <c r="L101" i="33"/>
  <c r="T100" i="33"/>
  <c r="S100" i="33"/>
  <c r="N100" i="33"/>
  <c r="L100" i="33"/>
  <c r="T99" i="33"/>
  <c r="S99" i="33"/>
  <c r="N99" i="33"/>
  <c r="L99" i="33"/>
  <c r="T98" i="33"/>
  <c r="S98" i="33"/>
  <c r="N98" i="33"/>
  <c r="L98" i="33"/>
  <c r="T97" i="33"/>
  <c r="S97" i="33"/>
  <c r="N97" i="33"/>
  <c r="L97" i="33"/>
  <c r="T96" i="33"/>
  <c r="S96" i="33"/>
  <c r="N96" i="33"/>
  <c r="L96" i="33"/>
  <c r="T95" i="33"/>
  <c r="S95" i="33"/>
  <c r="N95" i="33"/>
  <c r="L95" i="33"/>
  <c r="T94" i="33"/>
  <c r="S94" i="33"/>
  <c r="N94" i="33"/>
  <c r="L94" i="33"/>
  <c r="T93" i="33"/>
  <c r="S93" i="33"/>
  <c r="N93" i="33"/>
  <c r="L93" i="33"/>
  <c r="T92" i="33"/>
  <c r="S92" i="33"/>
  <c r="N92" i="33"/>
  <c r="T91" i="33"/>
  <c r="S91" i="33"/>
  <c r="N91" i="33"/>
  <c r="L91" i="33"/>
  <c r="T90" i="33"/>
  <c r="S90" i="33"/>
  <c r="N90" i="33"/>
  <c r="L90" i="33"/>
  <c r="T89" i="33"/>
  <c r="S89" i="33"/>
  <c r="N89" i="33"/>
  <c r="L89" i="33"/>
  <c r="T88" i="33"/>
  <c r="S88" i="33"/>
  <c r="N88" i="33"/>
  <c r="L88" i="33"/>
  <c r="T87" i="33"/>
  <c r="S87" i="33"/>
  <c r="N87" i="33"/>
  <c r="L87" i="33"/>
  <c r="T86" i="33"/>
  <c r="S86" i="33"/>
  <c r="N86" i="33"/>
  <c r="L86" i="33"/>
  <c r="T85" i="33"/>
  <c r="S85" i="33"/>
  <c r="N85" i="33"/>
  <c r="L85" i="33"/>
  <c r="T84" i="33"/>
  <c r="S84" i="33"/>
  <c r="N84" i="33"/>
  <c r="L84" i="33"/>
  <c r="T83" i="33"/>
  <c r="S83" i="33"/>
  <c r="N83" i="33"/>
  <c r="L83" i="33"/>
  <c r="T82" i="33"/>
  <c r="S82" i="33"/>
  <c r="N82" i="33"/>
  <c r="L82" i="33"/>
  <c r="T81" i="33"/>
  <c r="S81" i="33"/>
  <c r="N81" i="33"/>
  <c r="L81" i="33"/>
  <c r="T80" i="33"/>
  <c r="S80" i="33"/>
  <c r="N80" i="33"/>
  <c r="L80" i="33"/>
  <c r="L79" i="33"/>
  <c r="T78" i="33"/>
  <c r="S78" i="33"/>
  <c r="N78" i="33"/>
  <c r="L78" i="33"/>
  <c r="T77" i="33"/>
  <c r="S77" i="33"/>
  <c r="N77" i="33"/>
  <c r="L77" i="33"/>
  <c r="T76" i="33"/>
  <c r="S76" i="33"/>
  <c r="N76" i="33"/>
  <c r="L76" i="33"/>
  <c r="T75" i="33"/>
  <c r="S75" i="33"/>
  <c r="N75" i="33"/>
  <c r="L75" i="33"/>
  <c r="T74" i="33"/>
  <c r="S74" i="33"/>
  <c r="N74" i="33"/>
  <c r="L74" i="33"/>
  <c r="T73" i="33"/>
  <c r="S73" i="33"/>
  <c r="N73" i="33"/>
  <c r="L73" i="33"/>
  <c r="T72" i="33"/>
  <c r="S72" i="33"/>
  <c r="N72" i="33"/>
  <c r="L72" i="33"/>
  <c r="T71" i="33"/>
  <c r="S71" i="33"/>
  <c r="N71" i="33"/>
  <c r="L71" i="33"/>
  <c r="T70" i="33"/>
  <c r="S70" i="33"/>
  <c r="N70" i="33"/>
  <c r="L70" i="33"/>
  <c r="T69" i="33"/>
  <c r="S69" i="33"/>
  <c r="L69" i="33"/>
  <c r="T68" i="33"/>
  <c r="S68" i="33"/>
  <c r="N68" i="33"/>
  <c r="L68" i="33"/>
  <c r="T67" i="33"/>
  <c r="S67" i="33"/>
  <c r="N67" i="33"/>
  <c r="L67" i="33"/>
  <c r="T66" i="33"/>
  <c r="S66" i="33"/>
  <c r="N66" i="33"/>
  <c r="L66" i="33"/>
  <c r="T65" i="33"/>
  <c r="S65" i="33"/>
  <c r="N65" i="33"/>
  <c r="L65" i="33"/>
  <c r="T64" i="33"/>
  <c r="S64" i="33"/>
  <c r="N64" i="33"/>
  <c r="L64" i="33"/>
  <c r="T63" i="33"/>
  <c r="S63" i="33"/>
  <c r="N63" i="33"/>
  <c r="L63" i="33"/>
  <c r="T62" i="33"/>
  <c r="S62" i="33"/>
  <c r="N62" i="33"/>
  <c r="L62" i="33"/>
  <c r="T61" i="33"/>
  <c r="S61" i="33"/>
  <c r="N61" i="33"/>
  <c r="L61" i="33"/>
  <c r="T60" i="33"/>
  <c r="S60" i="33"/>
  <c r="N60" i="33"/>
  <c r="L60" i="33"/>
  <c r="T59" i="33"/>
  <c r="S59" i="33"/>
  <c r="N59" i="33"/>
  <c r="L59" i="33"/>
  <c r="T58" i="33"/>
  <c r="S58" i="33"/>
  <c r="N58" i="33"/>
  <c r="L58" i="33"/>
  <c r="T57" i="33"/>
  <c r="S57" i="33"/>
  <c r="N57" i="33"/>
  <c r="L57" i="33"/>
  <c r="T56" i="33"/>
  <c r="S56" i="33"/>
  <c r="N56" i="33"/>
  <c r="L56" i="33"/>
  <c r="T55" i="33"/>
  <c r="S55" i="33"/>
  <c r="N55" i="33"/>
  <c r="L55" i="33"/>
  <c r="T54" i="33"/>
  <c r="S54" i="33"/>
  <c r="N54" i="33"/>
  <c r="L54" i="33"/>
  <c r="T53" i="33"/>
  <c r="S53" i="33"/>
  <c r="N53" i="33"/>
  <c r="L53" i="33"/>
  <c r="T52" i="33"/>
  <c r="S52" i="33"/>
  <c r="N52" i="33"/>
  <c r="L52" i="33"/>
  <c r="T51" i="33"/>
  <c r="S51" i="33"/>
  <c r="N51" i="33"/>
  <c r="L51" i="33"/>
  <c r="T50" i="33"/>
  <c r="S50" i="33"/>
  <c r="N50" i="33"/>
  <c r="L50" i="33"/>
  <c r="T49" i="33"/>
  <c r="S49" i="33"/>
  <c r="N49" i="33"/>
  <c r="L49" i="33"/>
  <c r="T48" i="33"/>
  <c r="S48" i="33"/>
  <c r="N48" i="33"/>
  <c r="L48" i="33"/>
  <c r="T47" i="33"/>
  <c r="S47" i="33"/>
  <c r="N47" i="33"/>
  <c r="L47" i="33"/>
  <c r="T46" i="33"/>
  <c r="S46" i="33"/>
  <c r="N46" i="33"/>
  <c r="L46" i="33"/>
  <c r="T45" i="33"/>
  <c r="S45" i="33"/>
  <c r="N45" i="33"/>
  <c r="L45" i="33"/>
  <c r="T44" i="33"/>
  <c r="S44" i="33"/>
  <c r="N44" i="33"/>
  <c r="L44" i="33"/>
  <c r="T43" i="33"/>
  <c r="S43" i="33"/>
  <c r="N43" i="33"/>
  <c r="L43" i="33"/>
  <c r="T42" i="33"/>
  <c r="S42" i="33"/>
  <c r="N42" i="33"/>
  <c r="L42" i="33"/>
  <c r="T41" i="33"/>
  <c r="S41" i="33"/>
  <c r="N41" i="33"/>
  <c r="T40" i="33"/>
  <c r="S40" i="33"/>
  <c r="N40" i="33"/>
  <c r="T39" i="33"/>
  <c r="S39" i="33"/>
  <c r="N39" i="33"/>
  <c r="L39" i="33"/>
  <c r="T38" i="33"/>
  <c r="S38" i="33"/>
  <c r="N38" i="33"/>
  <c r="L38" i="33"/>
  <c r="T37" i="33"/>
  <c r="S37" i="33"/>
  <c r="N37" i="33"/>
  <c r="L37" i="33"/>
  <c r="T36" i="33"/>
  <c r="S36" i="33"/>
  <c r="N36" i="33"/>
  <c r="L36" i="33"/>
  <c r="T35" i="33"/>
  <c r="S35" i="33"/>
  <c r="N35" i="33"/>
  <c r="L35" i="33"/>
  <c r="T34" i="33"/>
  <c r="S34" i="33"/>
  <c r="N34" i="33"/>
  <c r="L34" i="33"/>
  <c r="T33" i="33"/>
  <c r="S33" i="33"/>
  <c r="N33" i="33"/>
  <c r="L33" i="33"/>
  <c r="T32" i="33"/>
  <c r="S32" i="33"/>
  <c r="N32" i="33"/>
  <c r="L32" i="33"/>
  <c r="T31" i="33"/>
  <c r="S31" i="33"/>
  <c r="N31" i="33"/>
  <c r="L31" i="33"/>
  <c r="T30" i="33"/>
  <c r="S30" i="33"/>
  <c r="N30" i="33"/>
  <c r="L30" i="33"/>
  <c r="T29" i="33"/>
  <c r="S29" i="33"/>
  <c r="L29" i="33"/>
  <c r="T28" i="33"/>
  <c r="S28" i="33"/>
  <c r="N28" i="33"/>
  <c r="L28" i="33"/>
  <c r="T27" i="33"/>
  <c r="S27" i="33"/>
  <c r="N27" i="33"/>
  <c r="L27" i="33"/>
  <c r="T26" i="33"/>
  <c r="S26" i="33"/>
  <c r="L26" i="33"/>
  <c r="T25" i="33"/>
  <c r="S25" i="33"/>
  <c r="L25" i="33"/>
  <c r="T24" i="33"/>
  <c r="S24" i="33"/>
  <c r="L24" i="33"/>
  <c r="T23" i="33"/>
  <c r="S23" i="33"/>
  <c r="N23" i="33"/>
  <c r="L23" i="33"/>
  <c r="T22" i="33"/>
  <c r="S22" i="33"/>
  <c r="N22" i="33"/>
  <c r="L22" i="33"/>
  <c r="T21" i="33"/>
  <c r="S21" i="33"/>
  <c r="N21" i="33"/>
  <c r="L21" i="33"/>
  <c r="T20" i="33"/>
  <c r="S20" i="33"/>
  <c r="N20" i="33"/>
  <c r="L20" i="33"/>
  <c r="T19" i="33"/>
  <c r="S19" i="33"/>
  <c r="L19" i="33"/>
  <c r="T18" i="33"/>
  <c r="S18" i="33"/>
  <c r="L18" i="33"/>
  <c r="T17" i="33"/>
  <c r="S17" i="33"/>
  <c r="N17" i="33"/>
  <c r="L17" i="33"/>
  <c r="T16" i="33"/>
  <c r="S16" i="33"/>
  <c r="N16" i="33"/>
  <c r="L16" i="33"/>
  <c r="T15" i="33"/>
  <c r="S15" i="33"/>
  <c r="L15" i="33"/>
  <c r="T14" i="33"/>
  <c r="S14" i="33"/>
  <c r="N14" i="33"/>
  <c r="L14" i="33"/>
  <c r="T13" i="33"/>
  <c r="S13" i="33"/>
  <c r="N13" i="33"/>
  <c r="L13" i="33"/>
  <c r="T12" i="33"/>
  <c r="S12" i="33"/>
  <c r="N12" i="33"/>
  <c r="L12" i="33"/>
  <c r="T11" i="33"/>
  <c r="S11" i="33"/>
  <c r="N11" i="33"/>
  <c r="L11" i="33"/>
  <c r="T9" i="33"/>
  <c r="S9" i="33"/>
  <c r="L9" i="33"/>
  <c r="T8" i="33"/>
  <c r="S8" i="33"/>
  <c r="N8" i="33"/>
  <c r="L8" i="33"/>
  <c r="T7" i="33"/>
  <c r="S7" i="33"/>
  <c r="N7" i="33"/>
  <c r="L7" i="33"/>
  <c r="L6" i="33"/>
  <c r="K33" i="27"/>
  <c r="K32" i="27"/>
  <c r="K31" i="27"/>
  <c r="K30" i="27"/>
  <c r="K29" i="27"/>
  <c r="K28" i="27"/>
  <c r="K27" i="27"/>
  <c r="K26" i="27"/>
  <c r="K25" i="27"/>
  <c r="L24" i="27"/>
  <c r="K24" i="27"/>
  <c r="H23" i="43" s="1"/>
  <c r="I55" i="43" s="1"/>
  <c r="L23" i="27"/>
  <c r="K23" i="27"/>
  <c r="H22" i="43" s="1"/>
  <c r="I54" i="43" s="1"/>
  <c r="L22" i="27"/>
  <c r="K22" i="27"/>
  <c r="H21" i="43" s="1"/>
  <c r="I53" i="43" s="1"/>
  <c r="L21" i="27"/>
  <c r="K21" i="27"/>
  <c r="H20" i="43" s="1"/>
  <c r="I52" i="43" s="1"/>
  <c r="L20" i="27"/>
  <c r="K20" i="27"/>
  <c r="H19" i="43" s="1"/>
  <c r="I51" i="43" s="1"/>
  <c r="L19" i="27"/>
  <c r="K19" i="27"/>
  <c r="H18" i="43" s="1"/>
  <c r="I50" i="43" s="1"/>
  <c r="L18" i="27"/>
  <c r="K18" i="27"/>
  <c r="H17" i="43" s="1"/>
  <c r="I49" i="43" s="1"/>
  <c r="L17" i="27"/>
  <c r="K17" i="27"/>
  <c r="H16" i="43" s="1"/>
  <c r="I48" i="43" s="1"/>
  <c r="L16" i="27"/>
  <c r="K16" i="27"/>
  <c r="H15" i="43" s="1"/>
  <c r="I47" i="43" s="1"/>
  <c r="L15" i="27"/>
  <c r="K15" i="27"/>
  <c r="H14" i="43" s="1"/>
  <c r="I46" i="43" s="1"/>
  <c r="L14" i="27"/>
  <c r="K14" i="27"/>
  <c r="H13" i="43" s="1"/>
  <c r="I45" i="43" s="1"/>
  <c r="L13" i="27"/>
  <c r="K13" i="27"/>
  <c r="H12" i="43" s="1"/>
  <c r="I44" i="43" s="1"/>
  <c r="L12" i="27"/>
  <c r="K12" i="27"/>
  <c r="H11" i="43" s="1"/>
  <c r="I43" i="43" s="1"/>
  <c r="L11" i="27"/>
  <c r="K11" i="27"/>
  <c r="H10" i="43" s="1"/>
  <c r="I42" i="43" s="1"/>
  <c r="L10" i="27"/>
  <c r="K10" i="27"/>
  <c r="H9" i="43" s="1"/>
  <c r="I41" i="43" s="1"/>
  <c r="L9" i="27"/>
  <c r="K9" i="27"/>
  <c r="H8" i="43" s="1"/>
  <c r="I40" i="43" s="1"/>
  <c r="L8" i="27"/>
  <c r="K8" i="27"/>
  <c r="H7" i="43" s="1"/>
  <c r="I39" i="43" s="1"/>
  <c r="L7" i="27"/>
  <c r="K7" i="27"/>
  <c r="H6" i="43" s="1"/>
  <c r="I38" i="43" s="1"/>
  <c r="K33" i="26"/>
  <c r="K32" i="26"/>
  <c r="K31" i="26"/>
  <c r="K30" i="26"/>
  <c r="K29" i="26"/>
  <c r="K28" i="26"/>
  <c r="K27" i="26"/>
  <c r="K26" i="26"/>
  <c r="K25" i="26"/>
  <c r="L24" i="26"/>
  <c r="K24" i="26"/>
  <c r="L23" i="26"/>
  <c r="K23" i="26"/>
  <c r="L22" i="26"/>
  <c r="K22" i="26"/>
  <c r="L21" i="26"/>
  <c r="K21" i="26"/>
  <c r="L20" i="26"/>
  <c r="K20" i="26"/>
  <c r="N20" i="26" s="1"/>
  <c r="L19" i="26"/>
  <c r="K19" i="26"/>
  <c r="L18" i="26"/>
  <c r="K18" i="26"/>
  <c r="L17" i="26"/>
  <c r="K17" i="26"/>
  <c r="N17" i="26" s="1"/>
  <c r="L16" i="26"/>
  <c r="K16" i="26"/>
  <c r="L15" i="26"/>
  <c r="K15" i="26"/>
  <c r="L14" i="26"/>
  <c r="K14" i="26"/>
  <c r="L13" i="26"/>
  <c r="K13" i="26"/>
  <c r="L12" i="26"/>
  <c r="K12" i="26"/>
  <c r="L11" i="26"/>
  <c r="K11" i="26"/>
  <c r="L10" i="26"/>
  <c r="K10" i="26"/>
  <c r="L9" i="26"/>
  <c r="K9" i="26"/>
  <c r="L8" i="26"/>
  <c r="K8" i="26"/>
  <c r="L7" i="26"/>
  <c r="K7" i="26"/>
  <c r="K33" i="25"/>
  <c r="K32" i="25"/>
  <c r="K31" i="25"/>
  <c r="K30" i="25"/>
  <c r="K29" i="25"/>
  <c r="K28" i="25"/>
  <c r="K27" i="25"/>
  <c r="K26" i="25"/>
  <c r="K25" i="25"/>
  <c r="L24" i="25"/>
  <c r="K24" i="25"/>
  <c r="E23" i="47" s="1"/>
  <c r="L23" i="25"/>
  <c r="K23" i="25"/>
  <c r="E22" i="47" s="1"/>
  <c r="L22" i="25"/>
  <c r="K22" i="25"/>
  <c r="E21" i="47" s="1"/>
  <c r="L21" i="25"/>
  <c r="K21" i="25"/>
  <c r="E20" i="47" s="1"/>
  <c r="L20" i="25"/>
  <c r="K20" i="25"/>
  <c r="E19" i="47" s="1"/>
  <c r="L19" i="25"/>
  <c r="K19" i="25"/>
  <c r="L18" i="25"/>
  <c r="K18" i="25"/>
  <c r="E17" i="47" s="1"/>
  <c r="L17" i="25"/>
  <c r="K17" i="25"/>
  <c r="L16" i="25"/>
  <c r="K16" i="25"/>
  <c r="L15" i="25"/>
  <c r="K15" i="25"/>
  <c r="L14" i="25"/>
  <c r="K14" i="25"/>
  <c r="L13" i="25"/>
  <c r="K13" i="25"/>
  <c r="L12" i="25"/>
  <c r="K12" i="25"/>
  <c r="E11" i="47" s="1"/>
  <c r="L11" i="25"/>
  <c r="K11" i="25"/>
  <c r="E10" i="47" s="1"/>
  <c r="L10" i="25"/>
  <c r="K10" i="25"/>
  <c r="E9" i="47" s="1"/>
  <c r="L9" i="25"/>
  <c r="K9" i="25"/>
  <c r="E8" i="47" s="1"/>
  <c r="L8" i="25"/>
  <c r="K8" i="25"/>
  <c r="E7" i="47" s="1"/>
  <c r="L7" i="25"/>
  <c r="K7" i="25"/>
  <c r="N53" i="34"/>
  <c r="L53" i="34"/>
  <c r="N52" i="34"/>
  <c r="L52" i="34"/>
  <c r="N51" i="34"/>
  <c r="L51" i="34"/>
  <c r="N50" i="34"/>
  <c r="L50" i="34"/>
  <c r="N49" i="34"/>
  <c r="L49" i="34"/>
  <c r="N46" i="34"/>
  <c r="L46" i="34"/>
  <c r="N45" i="34"/>
  <c r="L45" i="34"/>
  <c r="N44" i="34"/>
  <c r="L44" i="34"/>
  <c r="N43" i="34"/>
  <c r="L43" i="34"/>
  <c r="N42" i="34"/>
  <c r="L42" i="34"/>
  <c r="N39" i="34"/>
  <c r="L39" i="34"/>
  <c r="N38" i="34"/>
  <c r="L38" i="34"/>
  <c r="N37" i="34"/>
  <c r="L37" i="34"/>
  <c r="N36" i="34"/>
  <c r="L36" i="34"/>
  <c r="N35" i="34"/>
  <c r="L35" i="34"/>
  <c r="N32" i="34"/>
  <c r="L32" i="34"/>
  <c r="N31" i="34"/>
  <c r="L31" i="34"/>
  <c r="N30" i="34"/>
  <c r="L30" i="34"/>
  <c r="N29" i="34"/>
  <c r="L29" i="34"/>
  <c r="N28" i="34"/>
  <c r="L28" i="34"/>
  <c r="L25" i="34"/>
  <c r="N24" i="34"/>
  <c r="L24" i="34"/>
  <c r="N23" i="34"/>
  <c r="L23" i="34"/>
  <c r="N22" i="34"/>
  <c r="L22" i="34"/>
  <c r="N21" i="34"/>
  <c r="L21" i="34"/>
  <c r="L18" i="34"/>
  <c r="N17" i="34"/>
  <c r="L17" i="34"/>
  <c r="N16" i="34"/>
  <c r="L16" i="34"/>
  <c r="N15" i="34"/>
  <c r="L15" i="34"/>
  <c r="N14" i="34"/>
  <c r="L14" i="34"/>
  <c r="L11" i="34"/>
  <c r="N10" i="34"/>
  <c r="L10" i="34"/>
  <c r="N9" i="34"/>
  <c r="L9" i="34"/>
  <c r="N8" i="34"/>
  <c r="L8" i="34"/>
  <c r="N7" i="34"/>
  <c r="L7" i="34"/>
  <c r="K24" i="21"/>
  <c r="K23" i="21"/>
  <c r="K22" i="21"/>
  <c r="K21" i="21"/>
  <c r="K20" i="21"/>
  <c r="K19" i="21"/>
  <c r="L18" i="21"/>
  <c r="K18" i="21"/>
  <c r="N18" i="21" s="1"/>
  <c r="N17" i="21"/>
  <c r="L17" i="21"/>
  <c r="K17" i="21"/>
  <c r="L16" i="21"/>
  <c r="K16" i="21"/>
  <c r="N16" i="21" s="1"/>
  <c r="N15" i="21"/>
  <c r="L15" i="21"/>
  <c r="K15" i="21"/>
  <c r="L14" i="21"/>
  <c r="K14" i="21"/>
  <c r="N14" i="21" s="1"/>
  <c r="N13" i="21"/>
  <c r="L13" i="21"/>
  <c r="K13" i="21"/>
  <c r="L12" i="21"/>
  <c r="K12" i="21"/>
  <c r="N12" i="21" s="1"/>
  <c r="N11" i="21"/>
  <c r="L11" i="21"/>
  <c r="K11" i="21"/>
  <c r="N10" i="21"/>
  <c r="L10" i="21"/>
  <c r="K10" i="21"/>
  <c r="L9" i="21"/>
  <c r="K9" i="21"/>
  <c r="N9" i="21" s="1"/>
  <c r="N8" i="21"/>
  <c r="L8" i="21"/>
  <c r="K8" i="21"/>
  <c r="N7" i="21"/>
  <c r="L7" i="21"/>
  <c r="K7" i="21"/>
  <c r="K24" i="20"/>
  <c r="K23" i="20"/>
  <c r="K22" i="20"/>
  <c r="K21" i="20"/>
  <c r="K20" i="20"/>
  <c r="K19" i="20"/>
  <c r="L18" i="20"/>
  <c r="K18" i="20"/>
  <c r="N18" i="20" s="1"/>
  <c r="N17" i="20"/>
  <c r="L17" i="20"/>
  <c r="K17" i="20"/>
  <c r="L16" i="20"/>
  <c r="K16" i="20"/>
  <c r="N16" i="20" s="1"/>
  <c r="N15" i="20"/>
  <c r="L15" i="20"/>
  <c r="K15" i="20"/>
  <c r="L14" i="20"/>
  <c r="K14" i="20"/>
  <c r="N14" i="20" s="1"/>
  <c r="N13" i="20"/>
  <c r="L13" i="20"/>
  <c r="K13" i="20"/>
  <c r="L12" i="20"/>
  <c r="K12" i="20"/>
  <c r="N12" i="20" s="1"/>
  <c r="N11" i="20"/>
  <c r="L11" i="20"/>
  <c r="K11" i="20"/>
  <c r="N10" i="20"/>
  <c r="L10" i="20"/>
  <c r="K10" i="20"/>
  <c r="L9" i="20"/>
  <c r="K9" i="20"/>
  <c r="N9" i="20" s="1"/>
  <c r="N8" i="20"/>
  <c r="L8" i="20"/>
  <c r="K8" i="20"/>
  <c r="N7" i="20"/>
  <c r="L7" i="20"/>
  <c r="K7" i="20"/>
  <c r="K24" i="18"/>
  <c r="K23" i="18"/>
  <c r="K22" i="18"/>
  <c r="K21" i="18"/>
  <c r="K20" i="18"/>
  <c r="K19" i="18"/>
  <c r="L18" i="18"/>
  <c r="K18" i="18"/>
  <c r="N18" i="18" s="1"/>
  <c r="L17" i="18"/>
  <c r="K17" i="18"/>
  <c r="N17" i="18" s="1"/>
  <c r="L16" i="18"/>
  <c r="K16" i="18"/>
  <c r="L15" i="18"/>
  <c r="K15" i="18"/>
  <c r="N15" i="18" s="1"/>
  <c r="L14" i="18"/>
  <c r="K14" i="18"/>
  <c r="N14" i="18" s="1"/>
  <c r="L13" i="18"/>
  <c r="K13" i="18"/>
  <c r="N13" i="18" s="1"/>
  <c r="L12" i="18"/>
  <c r="K12" i="18"/>
  <c r="N12" i="18" s="1"/>
  <c r="L11" i="18"/>
  <c r="K11" i="18"/>
  <c r="N11" i="18" s="1"/>
  <c r="L10" i="18"/>
  <c r="K10" i="18"/>
  <c r="L9" i="18"/>
  <c r="K9" i="18"/>
  <c r="N9" i="18" s="1"/>
  <c r="L8" i="18"/>
  <c r="K8" i="18"/>
  <c r="N8" i="18" s="1"/>
  <c r="L7" i="18"/>
  <c r="K7" i="18"/>
  <c r="N7" i="18" s="1"/>
  <c r="H13" i="42" l="1"/>
  <c r="I13" i="42"/>
  <c r="H20" i="42"/>
  <c r="I20" i="42"/>
  <c r="H23" i="42"/>
  <c r="I23" i="42"/>
  <c r="H9" i="42"/>
  <c r="I9" i="42"/>
  <c r="H17" i="42"/>
  <c r="I17" i="42"/>
  <c r="N24" i="26"/>
  <c r="H6" i="42"/>
  <c r="I6" i="42"/>
  <c r="H10" i="42"/>
  <c r="I10" i="42"/>
  <c r="H14" i="42"/>
  <c r="I14" i="42"/>
  <c r="N21" i="26"/>
  <c r="H18" i="42"/>
  <c r="I18" i="42"/>
  <c r="H7" i="42"/>
  <c r="I7" i="42"/>
  <c r="I11" i="42"/>
  <c r="H11" i="42"/>
  <c r="H15" i="42"/>
  <c r="I15" i="42"/>
  <c r="H19" i="42"/>
  <c r="I19" i="42"/>
  <c r="H22" i="42"/>
  <c r="I22" i="42"/>
  <c r="H21" i="42"/>
  <c r="I21" i="42"/>
  <c r="H8" i="42"/>
  <c r="I8" i="42"/>
  <c r="I12" i="42"/>
  <c r="H12" i="42"/>
  <c r="H16" i="42"/>
  <c r="I16" i="42"/>
  <c r="N13" i="27"/>
  <c r="N11" i="27"/>
  <c r="N8" i="26"/>
  <c r="N13" i="26"/>
  <c r="N9" i="26"/>
  <c r="N23" i="26"/>
  <c r="N19" i="26"/>
  <c r="N15" i="26"/>
  <c r="N11" i="26"/>
  <c r="N7" i="26"/>
  <c r="N16" i="26"/>
  <c r="N12" i="26"/>
  <c r="N9" i="27"/>
  <c r="N23" i="27"/>
  <c r="N19" i="27"/>
  <c r="N15" i="27"/>
  <c r="N21" i="27"/>
  <c r="N7" i="27"/>
  <c r="N17" i="27"/>
  <c r="N18" i="26"/>
  <c r="N10" i="26"/>
  <c r="N22" i="26"/>
  <c r="N14" i="26"/>
  <c r="N7" i="25"/>
  <c r="E6" i="47"/>
  <c r="N13" i="25"/>
  <c r="E12" i="47"/>
  <c r="N19" i="25"/>
  <c r="E18" i="47"/>
  <c r="N14" i="25"/>
  <c r="E13" i="47"/>
  <c r="N15" i="25"/>
  <c r="E14" i="47"/>
  <c r="N16" i="25"/>
  <c r="E15" i="47"/>
  <c r="N17" i="25"/>
  <c r="E16" i="47"/>
  <c r="N8" i="27"/>
  <c r="N10" i="27"/>
  <c r="N12" i="27"/>
  <c r="N14" i="27"/>
  <c r="N16" i="27"/>
  <c r="N18" i="27"/>
  <c r="N20" i="27"/>
  <c r="N22" i="27"/>
  <c r="N24" i="27"/>
  <c r="N8" i="25"/>
  <c r="N10" i="25"/>
  <c r="N12" i="25"/>
  <c r="N18" i="25"/>
  <c r="N20" i="25"/>
  <c r="N22" i="25"/>
  <c r="N24" i="25"/>
  <c r="N9" i="25"/>
  <c r="N11" i="25"/>
  <c r="N21" i="25"/>
  <c r="N23" i="25"/>
</calcChain>
</file>

<file path=xl/sharedStrings.xml><?xml version="1.0" encoding="utf-8"?>
<sst xmlns="http://schemas.openxmlformats.org/spreadsheetml/2006/main" count="2255" uniqueCount="381">
  <si>
    <t>Survey of Childcare and Early Years Providers 2025</t>
  </si>
  <si>
    <t>Years: 2018, 2019, 2021, 2022, 2023. 2024 and 2025</t>
  </si>
  <si>
    <t>Coverage: England</t>
  </si>
  <si>
    <t>Parent-paid fees</t>
  </si>
  <si>
    <t>Table 1</t>
  </si>
  <si>
    <t>Mean and median hourly fee by child age and provider type in 2025</t>
  </si>
  <si>
    <t>Table 2</t>
  </si>
  <si>
    <t>Mean and median hourly fee for children under age two by provider type in 2018, 2019, 2021, 2022, 2023, 2024 and 2025</t>
  </si>
  <si>
    <t>Table 3</t>
  </si>
  <si>
    <t>Mean and median hourly fee for two-year-old children by provider type in 2018, 2019, 2021, 2022, 2023, 2024 and 2025</t>
  </si>
  <si>
    <t>Table 4</t>
  </si>
  <si>
    <t>Mean and median hourly fee for three- and four-year-old children by provider type in 2018, 2019, 2021, 2022, 2023, 2024 and 2025</t>
  </si>
  <si>
    <t>Table 5</t>
  </si>
  <si>
    <t>Proportion of providers increasing fees in the last 12 months in 2018, 2019, 2021, 2022, 2023, 2024 and 2025</t>
  </si>
  <si>
    <t>Table 6</t>
  </si>
  <si>
    <t>Mean and median hourly fee by child age and region in 2025</t>
  </si>
  <si>
    <t>Table 7</t>
  </si>
  <si>
    <t>Mean and median hourly fee for children under age two by region in 2018, 2019, 2021, 2022, 2023, 2024 and 2025</t>
  </si>
  <si>
    <t>Table 8</t>
  </si>
  <si>
    <t>Mean and median hourly fee for two-year-old children by region in 2018, 2019, 2021, 2022, 2023, 2024 and 2025</t>
  </si>
  <si>
    <t>Table 9</t>
  </si>
  <si>
    <t>Mean and median hourly fee for three- and four-year-old children by region in 2018, 2019, 2021, 2022, 2023, 2024 and 2025</t>
  </si>
  <si>
    <t>Table 10</t>
  </si>
  <si>
    <t>Mean and median hourly fee band by Local Authority for two-year-old children in 2018, 2019, 2021, 2022, 2023, 2024 and 2025</t>
  </si>
  <si>
    <t>Table 11</t>
  </si>
  <si>
    <t>Mean and median hourly fee band by Local Authority for three- and four-year-old children in 2018, 2019, 2021, 2022, 2023, 2024 and 2025</t>
  </si>
  <si>
    <t>Funding rates</t>
  </si>
  <si>
    <t>Table 12</t>
  </si>
  <si>
    <t>Mean and median hourly funding rates for under two-year-old children by provider type in 2025</t>
  </si>
  <si>
    <t>Table 13</t>
  </si>
  <si>
    <t>Mean and median hourly funding rates for two-year-old children by provider type in 2022, 2023, 2024 and 2025</t>
  </si>
  <si>
    <t>Table 14</t>
  </si>
  <si>
    <t>Mean and median hourly funding rates for three- and four-year-old children by provider type in 2022, 2023, 2024 and 2025</t>
  </si>
  <si>
    <t>Table 15</t>
  </si>
  <si>
    <t>Mean and median hourly funding rates for under two-year-old children by region in 2025</t>
  </si>
  <si>
    <t>Table 16</t>
  </si>
  <si>
    <t>Mean and median hourly funding rates for two-year-old children by region in 2022, 2023, 2024 and 2025</t>
  </si>
  <si>
    <t>Table 17</t>
  </si>
  <si>
    <t>Mean and median hourly funding rates for three- and four-year-old children by region in 2022, 2023, 2024 and 2025</t>
  </si>
  <si>
    <t>Table 18</t>
  </si>
  <si>
    <t xml:space="preserve"> Difference between mean and median hourly fees and funding rates for under two-year-old children by region in 2025</t>
  </si>
  <si>
    <t>Table 19</t>
  </si>
  <si>
    <t>Difference between mean and median hourly fees and funding rates for two-year-old children by region in 2022, 2023, 2024 and 2025</t>
  </si>
  <si>
    <t>Table 20</t>
  </si>
  <si>
    <t>Difference between mean and median hourly fees and funding rates for three- and four-year-old children by region in 2022, 2023, 2024 and 2025</t>
  </si>
  <si>
    <t>Notes</t>
  </si>
  <si>
    <t xml:space="preserve">These tables are based on a survey carried out between May and July 2025. </t>
  </si>
  <si>
    <t>Statistics based on unweighted bases of fewer than 10 providers are omitted, while those with unweighted bases between 10 and 29 providers are presented in italic and bold font and should be treated with caution</t>
  </si>
  <si>
    <t>"Core" and "short" surveys</t>
  </si>
  <si>
    <t>Prior to 2025, there were two versions of the SCEYP.  The "core" survey contained questions on all of the topics covered by the survey. There was another, "short" version of the survey which asked providers for a limited amount of information, such as the fees charged to parents and funding rates received from local authorities</t>
  </si>
  <si>
    <t>In 2025, providers were only asked the "core" version of the survey.  The reason for this, and impact that it has on average fees charged by "all providers" is described in the "Methdology change" section of Explore Education Statistics</t>
  </si>
  <si>
    <t>Briefly, in the 2025 Survey, more weight is given in calculations of mean fees for "all providers" to fees charged by group-based providers and less weight is given to fees charged by childminders</t>
  </si>
  <si>
    <t>This has the impact of increasing mean fees charged by "all providers" by between approximately 13 pence per hour (for children aged 3 to 4) and approximately 20 pence per hour (for children aged under 2)</t>
  </si>
  <si>
    <t>Definitions</t>
  </si>
  <si>
    <r>
      <t xml:space="preserve">Group-based providers: </t>
    </r>
    <r>
      <rPr>
        <sz val="11"/>
        <color theme="1"/>
        <rFont val="Calibri"/>
        <family val="2"/>
        <scheme val="minor"/>
      </rPr>
      <t xml:space="preserve">providers registered with Ofsted and operating on non-domestic premises. Eligible group-based provision includes full day and sessional care for children below school age. </t>
    </r>
  </si>
  <si>
    <t>The two types of group-based provider included in this report are:</t>
  </si>
  <si>
    <r>
      <rPr>
        <b/>
        <sz val="11"/>
        <color theme="1"/>
        <rFont val="Calibri"/>
        <family val="2"/>
        <scheme val="minor"/>
      </rPr>
      <t>Private group-based providers:</t>
    </r>
    <r>
      <rPr>
        <sz val="11"/>
        <color theme="1"/>
        <rFont val="Calibri"/>
        <family val="2"/>
        <scheme val="minor"/>
      </rPr>
      <t xml:space="preserve"> These are private companies and include employer-run childcare for employees.</t>
    </r>
  </si>
  <si>
    <r>
      <rPr>
        <b/>
        <sz val="11"/>
        <color theme="1"/>
        <rFont val="Calibri"/>
        <family val="2"/>
        <scheme val="minor"/>
      </rPr>
      <t>Voluntary group-based providers:</t>
    </r>
    <r>
      <rPr>
        <sz val="11"/>
        <color theme="1"/>
        <rFont val="Calibri"/>
        <family val="2"/>
        <scheme val="minor"/>
      </rPr>
      <t xml:space="preserve"> These are voluntary organisations, including community groups, charities, churches, or religious groups.</t>
    </r>
  </si>
  <si>
    <r>
      <rPr>
        <b/>
        <sz val="11"/>
        <color theme="1"/>
        <rFont val="Calibri"/>
        <family val="2"/>
        <scheme val="minor"/>
      </rPr>
      <t>Other group-based providers</t>
    </r>
    <r>
      <rPr>
        <sz val="11"/>
        <color theme="1"/>
        <rFont val="Calibri"/>
        <family val="2"/>
        <scheme val="minor"/>
      </rPr>
      <t>: This includes a small group of other providers (including not-for-profit providers such as social enterprises and community interest companies).</t>
    </r>
  </si>
  <si>
    <t>School-based providers</t>
  </si>
  <si>
    <t>The two types of school-based provider included in this report are:</t>
  </si>
  <si>
    <r>
      <t> </t>
    </r>
    <r>
      <rPr>
        <b/>
        <sz val="11"/>
        <color theme="1"/>
        <rFont val="Calibri"/>
        <family val="2"/>
        <scheme val="minor"/>
      </rPr>
      <t>Maintained nursery schools:</t>
    </r>
    <r>
      <rPr>
        <sz val="11"/>
        <color theme="1"/>
        <rFont val="Calibri"/>
        <family val="2"/>
        <scheme val="minor"/>
      </rPr>
      <t xml:space="preserve"> These are purpose-built maintained schools specifically for children in their early years and with a qualified teacher present.</t>
    </r>
  </si>
  <si>
    <r>
      <t> </t>
    </r>
    <r>
      <rPr>
        <b/>
        <sz val="11"/>
        <color theme="1"/>
        <rFont val="Calibri"/>
        <family val="2"/>
        <scheme val="minor"/>
      </rPr>
      <t>Nursery class childcare settings:</t>
    </r>
    <r>
      <rPr>
        <sz val="11"/>
        <color theme="1"/>
        <rFont val="Calibri"/>
        <family val="2"/>
        <scheme val="minor"/>
      </rPr>
      <t xml:space="preserve"> These are other maintained schools, and non-maintained schools, offering nursery provision. </t>
    </r>
  </si>
  <si>
    <r>
      <rPr>
        <b/>
        <sz val="11"/>
        <color theme="1"/>
        <rFont val="Calibri"/>
        <family val="2"/>
        <scheme val="minor"/>
      </rPr>
      <t>Childminders</t>
    </r>
    <r>
      <rPr>
        <sz val="11"/>
        <color theme="1"/>
        <rFont val="Calibri"/>
        <family val="2"/>
        <scheme val="minor"/>
      </rPr>
      <t xml:space="preserve">: Ofsted-registered childminders provising early years care and operating on domestic settings (childminders registered with a childminder agency are not inclided in this survey). </t>
    </r>
  </si>
  <si>
    <r>
      <rPr>
        <b/>
        <sz val="11"/>
        <color theme="1"/>
        <rFont val="Calibri"/>
        <family val="2"/>
        <scheme val="minor"/>
      </rPr>
      <t>"All providers"</t>
    </r>
    <r>
      <rPr>
        <sz val="11"/>
        <color theme="1"/>
        <rFont val="Calibri"/>
        <family val="2"/>
        <scheme val="minor"/>
      </rPr>
      <t xml:space="preserve"> contains a small number of other providers which are not classified into one of these five types, which includes group providers whose management status 
was not reported, local authority-run settings and children's centres.</t>
    </r>
  </si>
  <si>
    <t>Providers reporting unrealistically high hourly rates (over £40 per hour) for parent-paid fees or entitlement funding have been excluded from the analysis. The effect of excluding very low hourly rates (below £2 per hour) for parent-paid fees and entitlement funding was also examined, but the impact was negligible.</t>
  </si>
  <si>
    <r>
      <rPr>
        <b/>
        <sz val="11"/>
        <color theme="1"/>
        <rFont val="Calibri"/>
        <family val="2"/>
        <scheme val="minor"/>
      </rPr>
      <t>Hourly entitlement funding rates</t>
    </r>
    <r>
      <rPr>
        <sz val="11"/>
        <color theme="1"/>
        <rFont val="Calibri"/>
        <family val="2"/>
        <scheme val="minor"/>
      </rPr>
      <t xml:space="preserve"> (hereafter referred to as 'funding rates'): The average hourly amount that providers report receiving from local authorities in payment for hours delivered as part of the early years entitlement.</t>
    </r>
  </si>
  <si>
    <t>Further details on the different "entitlements" are provided on Explore Education Statistics.  In September 2024, 15 hours of childcare per week became available to eligible parents of children aged 9 to 24 months.</t>
  </si>
  <si>
    <t>Fieldwork for the 2025 survey began in April 2025, after this expansion was implemented, but before the September 2025 expansion to 30 hours available to eligible parents of children aged 9 to 24 months.</t>
  </si>
  <si>
    <t>The types of entitlements available during the fieldwork for the 2025 survey were:</t>
  </si>
  <si>
    <t>- 15-hour working parent entitlement for eligible children aged between 9 months to 4 years,</t>
  </si>
  <si>
    <t>- 15-hour families receiving additional support (FRAS) entitlement for eligible 2-year-olds, and</t>
  </si>
  <si>
    <t>- 15-hours universal entitlement for all 3 and 4-year-olds.</t>
  </si>
  <si>
    <t xml:space="preserve">Significance testing </t>
  </si>
  <si>
    <t>Table 2 to Table 17:</t>
  </si>
  <si>
    <t>The statistical significance of the difference between 2024 and 2025 (and previous years) and whether the change from 2024 to 2025 (and previous years) is statistically significantly different to inflation (3.4% CPI inflation in the year up to May 2025) is illustrated through the p-value.</t>
  </si>
  <si>
    <t>The p-value is presented in bold font if it is statistically significant at the 5% significance level.</t>
  </si>
  <si>
    <t xml:space="preserve"> Table 19 and Table 20:</t>
  </si>
  <si>
    <t>The statistical significance of the difference between the average hourly parent-paid fee and the average hourly entitlement funding rate is illustrated through the p-value.</t>
  </si>
  <si>
    <t>The p-values show whether the 2025 (and previous years) average hourly parent-paid fee is statistically different to the 2025 (and previous years) average hourly entitlement funding rate.</t>
  </si>
  <si>
    <t>Time series</t>
  </si>
  <si>
    <t>Although the Survey of Childcare and Early Years Providers has been running since 1998, significant changes to the content of the Survey were made in 2016, and to the coverage of the Survey in 2019.</t>
  </si>
  <si>
    <t>The earliest data that can be compared with the current Survey are from 2018.  Where available, and appropriate, these figures have been shown in the tables.  The Survey was not run in 2020.</t>
  </si>
  <si>
    <t>Survey coverage</t>
  </si>
  <si>
    <t>The figures in these tables refer to childcare providers that look after at least one pre-school child aged 0-4.  Providers that solely offer reception provision or "wrap-around" childcare to school-age children are excluded.</t>
  </si>
  <si>
    <t>Contents</t>
  </si>
  <si>
    <t xml:space="preserve">England </t>
  </si>
  <si>
    <t>Children under age two</t>
  </si>
  <si>
    <t>Two year old children</t>
  </si>
  <si>
    <t>Three and four year old children</t>
  </si>
  <si>
    <t>School age children</t>
  </si>
  <si>
    <t>Mean hourly fee</t>
  </si>
  <si>
    <t>Private group-based providers</t>
  </si>
  <si>
    <t>Voluntary group-based providers</t>
  </si>
  <si>
    <t>Nursery class childcare settings</t>
  </si>
  <si>
    <t>-</t>
  </si>
  <si>
    <t>Maintained nursery schools</t>
  </si>
  <si>
    <t>Childminders</t>
  </si>
  <si>
    <t>All providers</t>
  </si>
  <si>
    <t>Median hourly fee</t>
  </si>
  <si>
    <t>Unweighted base</t>
  </si>
  <si>
    <t xml:space="preserve">Source question: What is the average hourly fee your [organisation name] charges for children aged [child age group]?  </t>
  </si>
  <si>
    <t>Base: All providers reporting an average hourly fee</t>
  </si>
  <si>
    <t>Table 2: Mean and median hourly fee for children under age two by provider type in 2018, 2019, 2021, 2022, 2023, 2024 and 2025</t>
  </si>
  <si>
    <t>Percentage change</t>
  </si>
  <si>
    <t>Statistical significance</t>
  </si>
  <si>
    <t>2022 to 2023</t>
  </si>
  <si>
    <t>2023 to 2024</t>
  </si>
  <si>
    <t>2024 to 2025</t>
  </si>
  <si>
    <t>P-value (2022 to 2023 change vs. no change)</t>
  </si>
  <si>
    <t>P-value (2022 to 2023 change vs. inflation)</t>
  </si>
  <si>
    <t>P-value (2023 to 2024 change vs. no change)</t>
  </si>
  <si>
    <t>P-value (2023 to 2024 change vs. inflation)</t>
  </si>
  <si>
    <t>P-value (2024 to 2025 change vs. no change)</t>
  </si>
  <si>
    <t>P-value (2024 to 2025 change vs. inflation)</t>
  </si>
  <si>
    <t>*</t>
  </si>
  <si>
    <t>Note: The composition of providers responding to the fee and funding questions changed in the 2024 and 2025 surveys. As a result - most notably due to a large decrease in childminder responses in 2025 - the “all provider” statistics are not directly comparable between 2024 and 2025, and p-values have therefore been removed.</t>
  </si>
  <si>
    <t>Table 3: Mean and median hourly fee for two-year-old children by provider type in 2018, 2019, 2021, 2022, 2023, 2024 and 2025</t>
  </si>
  <si>
    <t>Percentage change (2022 to 2023)</t>
  </si>
  <si>
    <t>Percentage change (2023 to 2024)</t>
  </si>
  <si>
    <t>Percentage change (2024 to 2025)</t>
  </si>
  <si>
    <t>Table 4: Mean and median hourly fee for three- and four-year-old children by provider type in 2018, 2019, 2021, 2022, 2023, 2024 and 2025</t>
  </si>
  <si>
    <t>England</t>
  </si>
  <si>
    <t>Table 5: Proportion of providers increasing fees in the last 12 months in 2018, 2019, 2021, 2022, 2023, 2024 and 2025</t>
  </si>
  <si>
    <t>Percentage point change 2022 to 2023</t>
  </si>
  <si>
    <t>Percentage point change 2023 to 2024</t>
  </si>
  <si>
    <t>Percentage point change 2024 to 2025</t>
  </si>
  <si>
    <t>School-based provider</t>
  </si>
  <si>
    <t>Any age group</t>
  </si>
  <si>
    <t>Under two year olds</t>
  </si>
  <si>
    <t xml:space="preserve">2 year olds </t>
  </si>
  <si>
    <t>3 or 4 year olds</t>
  </si>
  <si>
    <t>School aged children</t>
  </si>
  <si>
    <t>Maintained nursery school</t>
  </si>
  <si>
    <t>All school-based providers</t>
  </si>
  <si>
    <t>Group-based provider</t>
  </si>
  <si>
    <t>Private group-based</t>
  </si>
  <si>
    <t>Voluntary group-based</t>
  </si>
  <si>
    <t>All group-based</t>
  </si>
  <si>
    <t>All Childminders</t>
  </si>
  <si>
    <t>Source question: Have the average fees that you charge/your nursery charges for [age group] changed over the past 12 months?</t>
  </si>
  <si>
    <t xml:space="preserve">Base: All providers who charged a fee for the age group(s) registered at their setting. </t>
  </si>
  <si>
    <t>Table 6: Mean and median hourly fee by child age and region in 2025</t>
  </si>
  <si>
    <t>North East</t>
  </si>
  <si>
    <t>North West</t>
  </si>
  <si>
    <t>Yorkshire and The Humber</t>
  </si>
  <si>
    <t>West Midlands</t>
  </si>
  <si>
    <t>East Midlands</t>
  </si>
  <si>
    <t>East of England</t>
  </si>
  <si>
    <t>London</t>
  </si>
  <si>
    <t>South East</t>
  </si>
  <si>
    <t>South West</t>
  </si>
  <si>
    <t>Table 7: Mean and median hourly fee for children under age two by region in 2018, 2019, 2021, 2022, 2023, 2024 and 2025</t>
  </si>
  <si>
    <t>Table 8: Mean and median hourly fee for two-year-old children by region in 2018, 2019, 2021, 2022, 2023, 2024 and 2025</t>
  </si>
  <si>
    <t>Table 9: Mean and median hourly fee for three- and four-year-old children by region in 2018, 2019, 2021, 2022, 2023, 2024 and 2025</t>
  </si>
  <si>
    <t>Table 10: Mean and median hourly fee by Local Authority for two-year-old children in 2018, 2019, 2021, 2022, 2023, 2024 and 2025</t>
  </si>
  <si>
    <t>Standard error of the mean</t>
  </si>
  <si>
    <t>Confidence interval (95%)</t>
  </si>
  <si>
    <t>Lower (2024)</t>
  </si>
  <si>
    <t>Upper (2024)</t>
  </si>
  <si>
    <t>Lower (2025)</t>
  </si>
  <si>
    <t>Upper (2025)</t>
  </si>
  <si>
    <t>Darlington</t>
  </si>
  <si>
    <t>Durham</t>
  </si>
  <si>
    <t>Gateshead</t>
  </si>
  <si>
    <t>Hartlepool</t>
  </si>
  <si>
    <t>Middlesbrough</t>
  </si>
  <si>
    <t>Newcastle upon Tyne</t>
  </si>
  <si>
    <t>North Tyneside</t>
  </si>
  <si>
    <t>Northumberland</t>
  </si>
  <si>
    <t>Redcar and Cleveland</t>
  </si>
  <si>
    <t>South Tyneside</t>
  </si>
  <si>
    <t>Stockton-on-Tees</t>
  </si>
  <si>
    <t>Sunderland</t>
  </si>
  <si>
    <t>Blackburn with Darwen</t>
  </si>
  <si>
    <t>Blackpool</t>
  </si>
  <si>
    <t>Bolton</t>
  </si>
  <si>
    <t>Bury</t>
  </si>
  <si>
    <t>Cheshire East</t>
  </si>
  <si>
    <t>Cheshire West / Chester</t>
  </si>
  <si>
    <t>Halton</t>
  </si>
  <si>
    <t>Knowsley</t>
  </si>
  <si>
    <t>Lancashire</t>
  </si>
  <si>
    <t>Liverpool</t>
  </si>
  <si>
    <t>Manchester</t>
  </si>
  <si>
    <t>Oldham</t>
  </si>
  <si>
    <t>Rochdale</t>
  </si>
  <si>
    <t>Salford</t>
  </si>
  <si>
    <t>Sefton</t>
  </si>
  <si>
    <t>St Helens</t>
  </si>
  <si>
    <t>Stockport</t>
  </si>
  <si>
    <t>Tameside</t>
  </si>
  <si>
    <t>Trafford</t>
  </si>
  <si>
    <t>Warrington</t>
  </si>
  <si>
    <t>Wigan</t>
  </si>
  <si>
    <t>Wirral</t>
  </si>
  <si>
    <t>Cumberland</t>
  </si>
  <si>
    <t>Westmorland and Furness</t>
  </si>
  <si>
    <t>Barnsley</t>
  </si>
  <si>
    <t>Bradford</t>
  </si>
  <si>
    <t>Calderdale</t>
  </si>
  <si>
    <t>Doncaster</t>
  </si>
  <si>
    <t>East Riding of Yorkshire</t>
  </si>
  <si>
    <t>Kingston upon Hull</t>
  </si>
  <si>
    <t>Kirklees</t>
  </si>
  <si>
    <t>Leeds</t>
  </si>
  <si>
    <t>North East Lincolnshire</t>
  </si>
  <si>
    <t>North Lincolnshire</t>
  </si>
  <si>
    <t>North Yorkshire</t>
  </si>
  <si>
    <t>Rotherham</t>
  </si>
  <si>
    <t>Sheffield</t>
  </si>
  <si>
    <t>Wakefield</t>
  </si>
  <si>
    <t>York</t>
  </si>
  <si>
    <t>Birmingham</t>
  </si>
  <si>
    <t>Coventry</t>
  </si>
  <si>
    <t>Dudley</t>
  </si>
  <si>
    <t>Herefordshire</t>
  </si>
  <si>
    <t>Sandwell</t>
  </si>
  <si>
    <t>Shropshire</t>
  </si>
  <si>
    <t>Solihull</t>
  </si>
  <si>
    <t>Staffordshire</t>
  </si>
  <si>
    <t>Stoke-on-Trent</t>
  </si>
  <si>
    <t>Telford and Wrekin</t>
  </si>
  <si>
    <t>Walsall</t>
  </si>
  <si>
    <t>Warwickshire</t>
  </si>
  <si>
    <t>Wolverhampton</t>
  </si>
  <si>
    <t>Worcestershire</t>
  </si>
  <si>
    <t>Derby</t>
  </si>
  <si>
    <t>Derbyshire</t>
  </si>
  <si>
    <t>Leicester</t>
  </si>
  <si>
    <t>Leicestershire</t>
  </si>
  <si>
    <t>Lincolnshire</t>
  </si>
  <si>
    <t>North Northamptonshire</t>
  </si>
  <si>
    <t>Nottingham</t>
  </si>
  <si>
    <t>Nottinghamshire</t>
  </si>
  <si>
    <t>Rutland</t>
  </si>
  <si>
    <t>West Northamptonshire</t>
  </si>
  <si>
    <t>Bedford</t>
  </si>
  <si>
    <t>Cambridgeshire</t>
  </si>
  <si>
    <t>Central Bedfordshire</t>
  </si>
  <si>
    <t>Essex</t>
  </si>
  <si>
    <t>Hertfordshire</t>
  </si>
  <si>
    <t>Luton</t>
  </si>
  <si>
    <t>Norfolk</t>
  </si>
  <si>
    <t>Peterborough</t>
  </si>
  <si>
    <t>Southend on Sea</t>
  </si>
  <si>
    <t>Suffolk</t>
  </si>
  <si>
    <t>Thurrock</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</si>
  <si>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</si>
  <si>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</si>
  <si>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</si>
  <si>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</si>
  <si>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</si>
  <si>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</si>
  <si>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</si>
  <si>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</si>
  <si>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</si>
  <si>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</si>
  <si>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</si>
  <si>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</si>
  <si>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</si>
  <si>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</si>
  <si>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</si>
  <si>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</si>
  <si>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</si>
  <si>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</si>
  <si>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</si>
  <si>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</si>
  <si>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</si>
  <si>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</si>
  <si>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</si>
  <si>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</si>
  <si>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</si>
  <si>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</si>
  <si>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</si>
  <si>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</si>
  <si>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</si>
  <si>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</si>
  <si>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</si>
  <si>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Westminster</t>
  </si>
  <si>
    <t>Bracknell Forest</t>
  </si>
  <si>
    <t>Brighton and Hove</t>
  </si>
  <si>
    <t>Buckinghamshire</t>
  </si>
  <si>
    <t>East Sussex</t>
  </si>
  <si>
    <t>Hampshire</t>
  </si>
  <si>
    <t>Isle of Wight</t>
  </si>
  <si>
    <t>Kent</t>
  </si>
  <si>
    <t>Medway</t>
  </si>
  <si>
    <t>Milton Keynes</t>
  </si>
  <si>
    <t>Oxfordshire</t>
  </si>
  <si>
    <t>Portsmouth</t>
  </si>
  <si>
    <t>Reading</t>
  </si>
  <si>
    <t>Slough</t>
  </si>
  <si>
    <t>Southampton</t>
  </si>
  <si>
    <t>Surrey</t>
  </si>
  <si>
    <t>West Berkshire</t>
  </si>
  <si>
    <t>West Sussex</t>
  </si>
  <si>
    <t>Windsor / Maidenhead</t>
  </si>
  <si>
    <t>Wokingham</t>
  </si>
  <si>
    <t>Bath and NE Somerset</t>
  </si>
  <si>
    <t>Bournemouth and Poole</t>
  </si>
  <si>
    <t>Bristol</t>
  </si>
  <si>
    <t>Cornwall</t>
  </si>
  <si>
    <t>Devon</t>
  </si>
  <si>
    <t>Dorset</t>
  </si>
  <si>
    <t>Gloucestershire</t>
  </si>
  <si>
    <t>North Somerset</t>
  </si>
  <si>
    <t>Plymouth</t>
  </si>
  <si>
    <t>Somerset</t>
  </si>
  <si>
    <t>South Gloucestershire</t>
  </si>
  <si>
    <t>Swindon</t>
  </si>
  <si>
    <t>Torbay</t>
  </si>
  <si>
    <t>Wiltshire</t>
  </si>
  <si>
    <t>Notes:</t>
  </si>
  <si>
    <t>1. Prior to 2022, mean hourly fee figures were rounded to the nearest £0.25.</t>
  </si>
  <si>
    <t>2. Northamptonshire split into North Northamptonshire and West Northamptonshire in 2021.</t>
  </si>
  <si>
    <t>3. Cumbria split into Cumberland and Westmorland and Furness in 2023.</t>
  </si>
  <si>
    <t>Table 11: Mean and median hourly fee by Local Authority for three- and four-year-old children in 2018, 2019, 2021, 2022, 2023, 2024 and 2025</t>
  </si>
  <si>
    <t>Table 12: Mean and median hourly funding rates for under two-year-old children by provider type in 2025</t>
  </si>
  <si>
    <t>Under two year old children</t>
  </si>
  <si>
    <t>Mean hourly funding rate</t>
  </si>
  <si>
    <t>Median hourly funding rate</t>
  </si>
  <si>
    <t>Source question: On average, what hourly rate do you receive from your local authority for the new government-funded working parent entitlement for under 2 year olds?</t>
  </si>
  <si>
    <t>Base: All providers reporting an average hourly Free Early Education Entitlement (FEEE) rate.</t>
  </si>
  <si>
    <t>Table 13: Mean and median hourly funding rates for two-year-old children by provider type in 2022, 2023, 2024 and 2025</t>
  </si>
  <si>
    <t>2025 
Working parent entitlement</t>
  </si>
  <si>
    <t>2025
 FRAS entitlement</t>
  </si>
  <si>
    <t>Source question: On average, what hourly rate do you receive from your local authority for the new government-funded working parent entitlement for 2 year olds? On average, what hourly rate do you receive from your local authority for the government-funded disadvantaged entitlement  for 2 year olds?</t>
  </si>
  <si>
    <t>Table 14: Mean and median hourly funding rates for three- and four-year-old children by provider type in 2022, 2023, 2024 and 2025</t>
  </si>
  <si>
    <t>Three- and four-year-olds</t>
  </si>
  <si>
    <t>Source question: On average, what hourly rate do you receive from your local authority for the new government-funded entitlement for 3 and 4 year olds?</t>
  </si>
  <si>
    <t>Table 15: Mean and median hourly funding rates for under two-year-old children by region in 2025</t>
  </si>
  <si>
    <t>Table 16: Mean and median hourly funding rates for two-year-old children by region in 2022, 2023, 2024 and 2025</t>
  </si>
  <si>
    <t>2025 - Working parent entitlement</t>
  </si>
  <si>
    <t>2025 - FRAS entitlement</t>
  </si>
  <si>
    <t>1. In 2025, providers were asked to separately report the hourly rate for both the new government-funded working parent entitlement and the government-funded disadvantaged entitlement for two-year-olds.</t>
  </si>
  <si>
    <t xml:space="preserve">2. In 2024, providers were only asked to report  the hourly rate for two-year-olds, which would implicity include both the working parent and FRAS entitlements. </t>
  </si>
  <si>
    <t>3. P-values have been removed for this table because, in 2024 when the working parent entitlement was introduced, providers were not asked to report funding rates separately for the working parent entitlement and the FRAS entitlement. In 2025, providers were asked about these funding rates separately. As a result, figures for 2023-2025 are not directly comparable.</t>
  </si>
  <si>
    <t>Table 17: Mean and median hourly funding rates for three- and four-year-old children by region in 2022, 2023, 2024 and 2025</t>
  </si>
  <si>
    <t>Table 18: Difference between mean and median hourly fees and funding rates for under two-year-old children by region in 2025</t>
  </si>
  <si>
    <t>Under two-year-old children</t>
  </si>
  <si>
    <t>Difference between mean hourly fees and funding rates</t>
  </si>
  <si>
    <t>Difference between median hourly fees and funding rates</t>
  </si>
  <si>
    <t xml:space="preserve">Source questions: </t>
  </si>
  <si>
    <t>1.What is the average hourly fee your [organisation name] charges for children under two?</t>
  </si>
  <si>
    <t>2. On average, what hourly rate do you receive from your local authority for the new government-funded working parent entitlement for children under two?</t>
  </si>
  <si>
    <t>Base: All providers reporting either an average hourly fee or an average hourly Free Early Education Entitlement (FEEE) rate.</t>
  </si>
  <si>
    <t>Table 19: Difference between mean and median hourly fees and funding rates for two-year-old children by region in 2022, 2023, 2024 and 2025</t>
  </si>
  <si>
    <t>2025 
FRAS entitlement</t>
  </si>
  <si>
    <t>P-value (2022 fee vs. 2022 funding rate)</t>
  </si>
  <si>
    <t>P-value (2023 fee vs. 2023 funding rate)</t>
  </si>
  <si>
    <t>P-value (2024 fee vs. 2024 funding rate)</t>
  </si>
  <si>
    <t>P-value (2025 fee vs. 2025 working parent funding rate)</t>
  </si>
  <si>
    <t>P-value (2025 fee vs. 2025 disadvantaged funding rate)</t>
  </si>
  <si>
    <t>1.What is the average hourly fee your [organisation name] charges for children aged two?</t>
  </si>
  <si>
    <t>2. On average, what hourly rate do you receive from your local authority for the new government-funded working parent entitlement for 2 year olds? On average, what hourly rate do you receive from your local authority for the government-funded disadvantaged entitlement  for 2 year olds?</t>
  </si>
  <si>
    <t>Table 20: Difference between mean and median hourly fees and funding rates for three- and four-year-old children by region in 2022, 2023, 2024 and 2025</t>
  </si>
  <si>
    <t>P-value (2025 fee vs. 2025 funding rate)</t>
  </si>
  <si>
    <t>1.What is the average hourly fee your [organisation name] charges for children aged three- and four-year-old children?</t>
  </si>
  <si>
    <t>2. On average, what hourly rate do you receive from your local authority for the Free Entitlement for three- and four-year-old children?</t>
  </si>
  <si>
    <t xml:space="preserve">Notes: </t>
  </si>
  <si>
    <t>1. See "notes and definitions" for an explanation of the figures in this table, including definitions of the different provider types.</t>
  </si>
  <si>
    <t>3. Due to changes made to the design of the Survey in 2025, figures for "all providers" cannot be directly compared with those for previous years.  Figures for 2025 give more weight to fees charged by group-based providers, and less weight to fees</t>
  </si>
  <si>
    <t>2. School-based providers were not asked on the 2025 Survey for the average hourly fee that they charged for school-aged children.</t>
  </si>
  <si>
    <t>charged by childminders, than previous years.  They are, however, a more accurate reflection of the fee charged by "all providers" than figures for previous years which were skewed towards childminders.  For further details, see the "Methodology changes" section of EES</t>
  </si>
  <si>
    <t>2. Due to changes made to the design of the Survey in 2025, figures for "all providers" cannot be directly compared with those for previous years.  Figures for 2025 give more weight to fees charged by group-based providers, and less weight to fees</t>
  </si>
  <si>
    <t xml:space="preserve">charged by childminders, than previous years.  They are, however, a more accurate reflection of the fee charged by "all providers" than figures for previous years which were skewed towards childminders.  </t>
  </si>
  <si>
    <t>Table 1: Mean and median hourly fee by child age and provider type (2025)</t>
  </si>
  <si>
    <t>As a result, the statistical significance ("p-value") of differences between mean and median "all provider" fees in 2024 and 2025 aren't shown in this table.  For further details, see the "Methodology changes" section of EES</t>
  </si>
  <si>
    <t xml:space="preserve">Note: </t>
  </si>
  <si>
    <t>3. "p-values" show whether the proportion of providers increasing fees has significantly changed between years (as opposed to whether the fees charged by providers have significantly changed)</t>
  </si>
  <si>
    <t>Due to changes made to the design of the Survey, figures for 2025 cannot be directly compared with those for previous years.  These give more weight to fees charged by group-based providers, and less weight to fees</t>
  </si>
  <si>
    <t>As a result, the statistical significance ("p-value") of differences between mean and median fees in 2024 and 2025 aren't shown in this table.  For further details, see the "Methodology changes" section of EES</t>
  </si>
  <si>
    <t>Due to changes made to the design of the Survey in 2025, figures shown in this table cannot be directly compared with those for previous years.  Figures for 2025 give more weight to fees charged by group-based providers, and less weight to fees</t>
  </si>
  <si>
    <t>4. City of London and Isles of Scilly are excluded due to insufficient sample size.</t>
  </si>
  <si>
    <t>5. Differences may, in part, reflect changes in the composition of providers responding to fee questions.  If for instance, a bigger proportion of providers who responded to the Survey in a particular LA were private group-based providers - who charge, on average, higher fees than the other providers - that might increase estimates of average fees charged in that LA.</t>
  </si>
  <si>
    <t>Note:</t>
  </si>
  <si>
    <t>1. See "notes and definitions" for an explanation of the figures in this table, including a description of "P-values"</t>
  </si>
  <si>
    <t>See "notes and definitions" for an explanation of the figures in this table, including a description of "P-values"</t>
  </si>
  <si>
    <t>2. In 2025, providers were asked to separately report the hourly rate for both the new government-funded working parent entitlement and the government-funded disadvantaged entitlement for two-year-olds.</t>
  </si>
  <si>
    <t xml:space="preserve">3. In 2024, providers were only asked to report the hourly rate for two-year-olds, which would implicity include both the working parent and FRAS entitlements.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</si>
</sst>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Red]\-&quot;£&quot;#,##0.00"/>
    <numFmt numFmtId="164" formatCode="\£\ 0.00"/>
    <numFmt numFmtId="165" formatCode="0.0%"/>
    <numFmt numFmtId="166" formatCode="[$£-809]#,##0.00"/>
    <numFmt numFmtId="167" formatCode="0.000"/>
    <numFmt numFmtId="168" formatCode="0&quot;%&quot;"/>
    <numFmt numFmtId="169" formatCode="\£\ 0.000"/>
    <numFmt numFmtId="170" formatCode="0.00000"/>
  </numFmts>
  <fonts count="22" x14ac:knownFonts="1">
    <font>
      <sz val="11"/>
      <color theme="1"/>
      <name val="Calibri"/>
      <family val="2"/>
      <scheme val="minor"/>
    </font>
    <font>
      <sz val="11"/>
      <color theme="1"/>
      <name val="Calibri"/>
      <family val="2"/>
    </font>
    <font>
      <sz val="11"/>
      <color theme="1"/>
      <name val="Calibri"/>
      <family val="2"/>
      <scheme val="minor"/>
    </font>
    <font>
      <b/>
      <sz val="11"/>
      <color theme="1"/>
      <name val="Calibri"/>
      <family val="2"/>
      <scheme val="minor"/>
    </font>
    <font>
      <b/>
      <sz val="20"/>
      <color theme="1"/>
      <name val="Calibri"/>
      <family val="2"/>
      <scheme val="minor"/>
    </font>
    <font>
      <b/>
      <sz val="14"/>
      <color theme="1"/>
      <name val="Calibri"/>
      <family val="2"/>
      <scheme val="minor"/>
    </font>
    <font>
      <sz val="10"/>
      <color theme="1"/>
      <name val="Calibri"/>
      <family val="2"/>
      <scheme val="minor"/>
    </font>
    <font>
      <b/>
      <sz val="12"/>
      <color theme="1"/>
      <name val="Calibri"/>
      <family val="2"/>
      <scheme val="minor"/>
    </font>
    <font>
      <sz val="10"/>
      <color rgb="FFC00000"/>
      <name val="Calibri"/>
      <family val="2"/>
      <scheme val="minor"/>
    </font>
    <font>
      <sz val="10"/>
      <color rgb="FF000000"/>
      <name val="Calibri"/>
      <family val="2"/>
    </font>
    <font>
      <b/>
      <i/>
      <sz val="10"/>
      <color rgb="FF000000"/>
      <name val="Calibri"/>
      <family val="2"/>
    </font>
    <font>
      <sz val="10"/>
      <color theme="4"/>
      <name val="Calibri"/>
      <family val="2"/>
      <scheme val="minor"/>
    </font>
    <font>
      <b/>
      <i/>
      <sz val="10"/>
      <color theme="1"/>
      <name val="Calibri"/>
      <family val="2"/>
      <scheme val="minor"/>
    </font>
    <font>
      <sz val="10"/>
      <color theme="1"/>
      <name val="Calibri"/>
      <family val="2"/>
    </font>
    <font>
      <u/>
      <sz val="10"/>
      <color theme="10"/>
      <name val="Calibri"/>
      <family val="2"/>
      <scheme val="minor"/>
    </font>
    <font>
      <b/>
      <sz val="10"/>
      <color rgb="FFC00000"/>
      <name val="Calibri"/>
      <family val="2"/>
      <scheme val="minor"/>
    </font>
    <font>
      <sz val="10"/>
      <color rgb="FFC00000"/>
      <name val="Calibri"/>
      <family val="2"/>
    </font>
    <font>
      <b/>
      <sz val="10"/>
      <color theme="1"/>
      <name val="Calibri"/>
      <family val="2"/>
      <scheme val="minor"/>
    </font>
    <font>
      <sz val="10"/>
      <color rgb="FFEE0000"/>
      <name val="Calibri"/>
      <family val="2"/>
      <scheme val="minor"/>
    </font>
    <font>
      <b/>
      <sz val="12"/>
      <color theme="1"/>
      <name val="Calibri"/>
      <family val="2"/>
    </font>
    <font>
      <b/>
      <sz val="10"/>
      <color theme="1"/>
      <name val="Calibri"/>
      <family val="2"/>
    </font>
    <font>
      <sz val="10"/>
      <color theme="1"/>
      <name val="Calibri"/>
      <family val="2"/>
    </font>
  </fonts>
  <fills count="7">
    <fill>
      <patternFill patternType="none"/>
    </fill>
    <fill>
      <patternFill patternType="gray125"/>
    </fill>
    <fill>
      <patternFill patternType="solid">
        <fgColor theme="0"/>
        <bgColor rgb="FFFFFFFF"/>
      </patternFill>
    </fill>
    <fill>
      <patternFill patternType="solid">
        <fgColor theme="0"/>
        <bgColor indexed="64"/>
      </patternFill>
    </fill>
    <fill>
      <patternFill patternType="solid">
        <fgColor rgb="FFFFFFFF"/>
        <bgColor indexed="64"/>
      </patternFill>
    </fill>
    <fill>
      <patternFill patternType="solid">
        <fgColor rgb="FFFFFFFF"/>
      </patternFill>
    </fill>
    <fill>
      <patternFill patternType="solid">
        <fgColor theme="0"/>
      </patternFill>
    </fill>
  </fills>
  <borders count="13">
    <border>
      <left/>
      <right/>
      <top/>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bottom style="thin">
        <color indexed="64"/>
      </bottom>
      <diagonal/>
    </border>
    <border>
      <left/>
      <right/>
      <top/>
      <bottom style="thin">
        <color indexed="64"/>
      </bottom>
      <diagonal/>
    </border>
    <border>
      <left/>
      <right style="thin">
        <color auto="1"/>
      </right>
      <top style="thin">
        <color indexed="64"/>
      </top>
      <bottom/>
      <diagonal/>
    </border>
    <border>
      <left style="thin">
        <color indexed="64"/>
      </left>
      <right/>
      <top/>
      <bottom style="thin">
        <color indexed="64"/>
      </bottom>
      <diagonal/>
    </border>
    <border>
      <left/>
      <right style="thin">
        <color indexed="64"/>
      </right>
      <top/>
      <bottom/>
      <diagonal/>
    </border>
    <border>
      <left style="thin">
        <color auto="1"/>
      </left>
      <right/>
      <top style="thin">
        <color theme="1"/>
      </top>
      <bottom/>
      <diagonal/>
    </border>
    <border>
      <left/>
      <right/>
      <top style="thin">
        <color theme="1"/>
      </top>
      <bottom/>
      <diagonal/>
    </border>
    <border>
      <left/>
      <right style="thin">
        <color auto="1"/>
      </right>
      <top style="thin">
        <color theme="1"/>
      </top>
      <bottom/>
      <diagonal/>
    </border>
    <border>
      <left/>
      <right style="thin">
        <color auto="1"/>
      </right>
      <top/>
      <bottom style="thin">
        <color theme="1"/>
      </bottom>
      <diagonal/>
    </border>
  </borders>
  <cellStyleXfs count="1">
    <xf numFmtId="0" fontId="0" fillId="0" borderId="0"/>
  </cellStyleXfs>
  <cellXfs count="325">
    <xf numFmtId="0" fontId="0" fillId="0" borderId="0" xfId="0"/>
    <xf numFmtId="0" fontId="1" fillId="2" borderId="0" xfId="0" applyFont="1" applyFill="1"/>
    <xf numFmtId="0" fontId="1" fillId="3" borderId="0" xfId="0" applyFont="1" applyFill="1" applyAlignment="1">
      <alignment horizontal="left" vertical="center"/>
    </xf>
    <xf numFmtId="0" fontId="1" fillId="0" borderId="0" xfId="0" applyFont="1" applyAlignment="1">
      <alignment horizontal="left" vertical="center"/>
    </xf>
    <xf numFmtId="0" fontId="2" fillId="3" borderId="0" xfId="0" applyFont="1" applyFill="1"/>
    <xf numFmtId="0" fontId="1" fillId="3" borderId="0" xfId="0" applyFont="1" applyFill="1"/>
    <xf numFmtId="0" fontId="1" fillId="3" borderId="0" xfId="0" applyFont="1" applyFill="1" applyAlignment="1">
      <alignment horizontal="left"/>
    </xf>
    <xf numFmtId="0" fontId="3" fillId="3" borderId="0" xfId="0" applyFont="1" applyFill="1"/>
    <xf numFmtId="0" fontId="3" fillId="0" borderId="0" xfId="0" applyFont="1" applyAlignment="1">
      <alignment horizontal="left"/>
    </xf>
    <xf numFmtId="0" fontId="2" fillId="0" borderId="0" xfId="0" applyFont="1"/>
    <xf numFmtId="0" fontId="3" fillId="0" borderId="0" xfId="0" applyFont="1"/>
    <xf numFmtId="0" fontId="4" fillId="0" borderId="0" xfId="0" applyFont="1"/>
    <xf numFmtId="0" fontId="5" fillId="0" borderId="0" xfId="0" applyFont="1"/>
    <xf numFmtId="0" fontId="6" fillId="3" borderId="0" xfId="0" applyFont="1" applyFill="1" applyAlignment="1">
      <alignment horizontal="center" vertical="center" wrapText="1"/>
    </xf>
    <xf numFmtId="0" fontId="7" fillId="0" borderId="0" xfId="0" applyFont="1"/>
    <xf numFmtId="0" fontId="8" fillId="3" borderId="0" xfId="0" applyFont="1" applyFill="1"/>
    <xf numFmtId="0" fontId="6" fillId="0" borderId="0" xfId="0" applyFont="1"/>
    <xf numFmtId="0" fontId="3" fillId="3" borderId="0" xfId="0" applyFont="1" applyFill="1" applyAlignment="1">
      <alignment wrapText="1"/>
    </xf>
    <xf numFmtId="0" fontId="1" fillId="0" borderId="0" xfId="0" applyFont="1"/>
    <xf numFmtId="0" fontId="6" fillId="3" borderId="0" xfId="0" applyFont="1" applyFill="1"/>
    <xf numFmtId="0" fontId="6" fillId="3" borderId="0" xfId="0" applyFont="1" applyFill="1" applyAlignment="1">
      <alignment horizontal="center" vertical="center"/>
    </xf>
    <xf numFmtId="165" fontId="6" fillId="3" borderId="0" xfId="0" applyNumberFormat="1" applyFont="1" applyFill="1"/>
    <xf numFmtId="0" fontId="6" fillId="3" borderId="0" xfId="0" applyFont="1" applyFill="1" applyAlignment="1">
      <alignment horizontal="left" vertical="top"/>
    </xf>
    <xf numFmtId="0" fontId="6" fillId="3" borderId="0" xfId="0" applyFont="1" applyFill="1" applyAlignment="1">
      <alignment vertical="top"/>
    </xf>
    <xf numFmtId="0" fontId="6" fillId="3" borderId="1" xfId="0" applyFont="1" applyFill="1" applyBorder="1" applyAlignment="1">
      <alignment horizontal="left" vertical="center"/>
    </xf>
    <xf numFmtId="0" fontId="6" fillId="3" borderId="0" xfId="0" applyFont="1" applyFill="1" applyAlignment="1">
      <alignment horizontal="left" vertical="center"/>
    </xf>
    <xf numFmtId="1" fontId="6" fillId="4" borderId="0" xfId="0" applyNumberFormat="1" applyFont="1" applyFill="1" applyAlignment="1">
      <alignment horizontal="center" vertical="center"/>
    </xf>
    <xf numFmtId="9" fontId="9" fillId="3" borderId="0" xfId="0" applyNumberFormat="1" applyFont="1" applyFill="1"/>
    <xf numFmtId="166" fontId="6" fillId="3" borderId="0" xfId="0" applyNumberFormat="1" applyFont="1" applyFill="1" applyAlignment="1">
      <alignment horizontal="center" vertical="center"/>
    </xf>
    <xf numFmtId="0" fontId="11" fillId="3" borderId="0" xfId="0" applyFont="1" applyFill="1"/>
    <xf numFmtId="0" fontId="6" fillId="3" borderId="0" xfId="0" applyFont="1" applyFill="1" applyAlignment="1">
      <alignment horizontal="left" vertical="center" wrapText="1"/>
    </xf>
    <xf numFmtId="0" fontId="6" fillId="3" borderId="1" xfId="0" applyFont="1" applyFill="1" applyBorder="1" applyAlignment="1">
      <alignment horizontal="left" vertical="center" wrapText="1"/>
    </xf>
    <xf numFmtId="0" fontId="6" fillId="3" borderId="1" xfId="0" applyFont="1" applyFill="1" applyBorder="1" applyAlignment="1">
      <alignment horizontal="center"/>
    </xf>
    <xf numFmtId="0" fontId="6" fillId="3" borderId="0" xfId="0" applyFont="1" applyFill="1" applyAlignment="1">
      <alignment horizontal="center"/>
    </xf>
    <xf numFmtId="0" fontId="6" fillId="0" borderId="4" xfId="0" applyFont="1" applyBorder="1" applyAlignment="1">
      <alignment horizontal="center" vertical="center" wrapText="1"/>
    </xf>
    <xf numFmtId="0" fontId="6" fillId="0" borderId="0" xfId="0" applyFont="1" applyAlignment="1">
      <alignment horizontal="center" vertical="center"/>
    </xf>
    <xf numFmtId="167" fontId="6" fillId="3" borderId="1" xfId="0" applyNumberFormat="1" applyFont="1" applyFill="1" applyBorder="1" applyAlignment="1">
      <alignment horizontal="center" vertical="center"/>
    </xf>
    <xf numFmtId="167" fontId="6" fillId="3" borderId="0" xfId="0" applyNumberFormat="1" applyFont="1" applyFill="1" applyAlignment="1">
      <alignment horizontal="center" vertical="center"/>
    </xf>
    <xf numFmtId="167" fontId="6" fillId="3" borderId="5" xfId="0" applyNumberFormat="1" applyFont="1" applyFill="1" applyBorder="1" applyAlignment="1">
      <alignment horizontal="center" vertical="center"/>
    </xf>
    <xf numFmtId="0" fontId="6" fillId="3" borderId="1" xfId="0" applyFont="1" applyFill="1" applyBorder="1"/>
    <xf numFmtId="166" fontId="6" fillId="3" borderId="1" xfId="0" applyNumberFormat="1" applyFont="1" applyFill="1" applyBorder="1" applyAlignment="1">
      <alignment horizontal="center" vertical="center"/>
    </xf>
    <xf numFmtId="3" fontId="6" fillId="3" borderId="1" xfId="0" applyNumberFormat="1" applyFont="1" applyFill="1" applyBorder="1" applyAlignment="1">
      <alignment horizontal="center" vertical="center"/>
    </xf>
    <xf numFmtId="3" fontId="6" fillId="3" borderId="0" xfId="0" applyNumberFormat="1" applyFont="1" applyFill="1" applyAlignment="1">
      <alignment horizontal="center" vertical="center"/>
    </xf>
    <xf numFmtId="3" fontId="6" fillId="3" borderId="0" xfId="0" applyNumberFormat="1" applyFont="1" applyFill="1" applyAlignment="1">
      <alignment horizontal="center"/>
    </xf>
    <xf numFmtId="0" fontId="1" fillId="0" borderId="0" xfId="0" applyFont="1" applyAlignment="1">
      <alignment horizontal="center" vertical="center"/>
    </xf>
    <xf numFmtId="0" fontId="6" fillId="0" borderId="5" xfId="0" applyFont="1" applyBorder="1" applyAlignment="1">
      <alignment horizontal="center" vertical="center" wrapText="1"/>
    </xf>
    <xf numFmtId="0" fontId="6" fillId="3" borderId="2" xfId="0" applyFont="1" applyFill="1" applyBorder="1" applyAlignment="1">
      <alignment horizontal="center" vertical="center" wrapText="1"/>
    </xf>
    <xf numFmtId="0" fontId="6" fillId="3" borderId="5" xfId="0" applyFont="1" applyFill="1" applyBorder="1" applyAlignment="1">
      <alignment horizontal="center" vertical="center" wrapText="1"/>
    </xf>
    <xf numFmtId="166" fontId="6" fillId="3" borderId="2" xfId="0" applyNumberFormat="1" applyFont="1" applyFill="1" applyBorder="1" applyAlignment="1">
      <alignment horizontal="center" vertical="center"/>
    </xf>
    <xf numFmtId="166" fontId="6" fillId="3" borderId="3" xfId="0" applyNumberFormat="1" applyFont="1" applyFill="1" applyBorder="1" applyAlignment="1">
      <alignment horizontal="center" vertical="center"/>
    </xf>
    <xf numFmtId="0" fontId="6" fillId="0" borderId="0" xfId="0" applyFont="1" applyAlignment="1">
      <alignment horizontal="center" vertical="center" wrapText="1"/>
    </xf>
    <xf numFmtId="3" fontId="6" fillId="3" borderId="3" xfId="0" applyNumberFormat="1" applyFont="1" applyFill="1" applyBorder="1" applyAlignment="1">
      <alignment horizontal="center" vertical="center"/>
    </xf>
    <xf numFmtId="3" fontId="6" fillId="3" borderId="2" xfId="0" applyNumberFormat="1" applyFont="1" applyFill="1" applyBorder="1" applyAlignment="1">
      <alignment horizontal="center" vertical="center"/>
    </xf>
    <xf numFmtId="167" fontId="6" fillId="3" borderId="0" xfId="0" applyNumberFormat="1" applyFont="1" applyFill="1" applyAlignment="1">
      <alignment horizontal="center"/>
    </xf>
    <xf numFmtId="167" fontId="6" fillId="3" borderId="5" xfId="0" applyNumberFormat="1" applyFont="1" applyFill="1" applyBorder="1" applyAlignment="1">
      <alignment horizontal="center"/>
    </xf>
    <xf numFmtId="0" fontId="6" fillId="3" borderId="7" xfId="0" applyFont="1" applyFill="1" applyBorder="1" applyAlignment="1">
      <alignment horizontal="center" vertical="center" wrapText="1"/>
    </xf>
    <xf numFmtId="1" fontId="6" fillId="3" borderId="0" xfId="0" applyNumberFormat="1" applyFont="1" applyFill="1" applyAlignment="1">
      <alignment horizontal="center" vertical="center"/>
    </xf>
    <xf numFmtId="0" fontId="6" fillId="3" borderId="0" xfId="0" applyFont="1" applyFill="1" applyAlignment="1">
      <alignment vertical="center"/>
    </xf>
    <xf numFmtId="9" fontId="6" fillId="3" borderId="0" xfId="0" applyNumberFormat="1" applyFont="1" applyFill="1" applyAlignment="1">
      <alignment horizontal="center" vertical="center"/>
    </xf>
    <xf numFmtId="0" fontId="6" fillId="3" borderId="0" xfId="0" applyFont="1" applyFill="1" applyAlignment="1">
      <alignment horizontal="left"/>
    </xf>
    <xf numFmtId="9" fontId="6" fillId="3" borderId="0" xfId="0" applyNumberFormat="1" applyFont="1" applyFill="1" applyAlignment="1">
      <alignment horizontal="center" vertical="center" wrapText="1"/>
    </xf>
    <xf numFmtId="9" fontId="6" fillId="3" borderId="1" xfId="0" applyNumberFormat="1" applyFont="1" applyFill="1" applyBorder="1" applyAlignment="1">
      <alignment horizontal="center" vertical="center" wrapText="1"/>
    </xf>
    <xf numFmtId="0" fontId="6" fillId="3" borderId="5" xfId="0" applyFont="1" applyFill="1" applyBorder="1"/>
    <xf numFmtId="0" fontId="14" fillId="3" borderId="0" xfId="0" applyFont="1" applyFill="1" applyAlignment="1">
      <alignment horizontal="center" vertical="center"/>
    </xf>
    <xf numFmtId="0" fontId="6" fillId="0" borderId="0" xfId="0" applyFont="1" applyAlignment="1">
      <alignment horizontal="center"/>
    </xf>
    <xf numFmtId="0" fontId="6" fillId="0" borderId="5" xfId="0" applyFont="1" applyBorder="1" applyAlignment="1">
      <alignment horizontal="center"/>
    </xf>
    <xf numFmtId="167" fontId="6" fillId="3" borderId="1" xfId="0" applyNumberFormat="1" applyFont="1" applyFill="1" applyBorder="1" applyAlignment="1">
      <alignment horizontal="center"/>
    </xf>
    <xf numFmtId="0" fontId="6" fillId="0" borderId="7" xfId="0" applyFont="1" applyBorder="1" applyAlignment="1">
      <alignment horizontal="center" vertical="center" wrapText="1"/>
    </xf>
    <xf numFmtId="2" fontId="13" fillId="3" borderId="0" xfId="0" applyNumberFormat="1" applyFont="1" applyFill="1"/>
    <xf numFmtId="2" fontId="6" fillId="3" borderId="0" xfId="0" applyNumberFormat="1" applyFont="1" applyFill="1" applyAlignment="1">
      <alignment horizontal="center" vertical="center"/>
    </xf>
    <xf numFmtId="9" fontId="6" fillId="3" borderId="0" xfId="0" applyNumberFormat="1" applyFont="1" applyFill="1" applyAlignment="1">
      <alignment horizontal="center"/>
    </xf>
    <xf numFmtId="0" fontId="6" fillId="3" borderId="5" xfId="0" applyFont="1" applyFill="1" applyBorder="1" applyAlignment="1">
      <alignment horizontal="left" vertical="center" wrapText="1"/>
    </xf>
    <xf numFmtId="1" fontId="9" fillId="4" borderId="0" xfId="0" applyNumberFormat="1" applyFont="1" applyFill="1" applyAlignment="1">
      <alignment horizontal="center" vertical="center"/>
    </xf>
    <xf numFmtId="0" fontId="13" fillId="4" borderId="0" xfId="0" applyFont="1" applyFill="1" applyAlignment="1">
      <alignment horizontal="center" vertical="center"/>
    </xf>
    <xf numFmtId="1" fontId="13" fillId="4" borderId="0" xfId="0" applyNumberFormat="1" applyFont="1" applyFill="1" applyAlignment="1">
      <alignment horizontal="center" vertical="center"/>
    </xf>
    <xf numFmtId="164" fontId="9" fillId="5" borderId="1" xfId="0" applyNumberFormat="1" applyFont="1" applyFill="1" applyBorder="1" applyAlignment="1">
      <alignment horizontal="center"/>
    </xf>
    <xf numFmtId="164" fontId="9" fillId="5" borderId="0" xfId="0" applyNumberFormat="1" applyFont="1" applyFill="1" applyAlignment="1">
      <alignment horizontal="center"/>
    </xf>
    <xf numFmtId="164" fontId="9" fillId="5" borderId="7" xfId="0" applyNumberFormat="1" applyFont="1" applyFill="1" applyBorder="1" applyAlignment="1">
      <alignment horizontal="center"/>
    </xf>
    <xf numFmtId="164" fontId="9" fillId="5" borderId="5" xfId="0" applyNumberFormat="1" applyFont="1" applyFill="1" applyBorder="1" applyAlignment="1">
      <alignment horizontal="center"/>
    </xf>
    <xf numFmtId="165" fontId="6" fillId="3" borderId="0" xfId="0" applyNumberFormat="1" applyFont="1" applyFill="1" applyAlignment="1">
      <alignment horizontal="center" vertical="center"/>
    </xf>
    <xf numFmtId="165" fontId="6" fillId="3" borderId="5" xfId="0" applyNumberFormat="1" applyFont="1" applyFill="1" applyBorder="1" applyAlignment="1">
      <alignment horizontal="center" vertical="center"/>
    </xf>
    <xf numFmtId="165" fontId="6" fillId="3" borderId="1" xfId="0" applyNumberFormat="1" applyFont="1" applyFill="1" applyBorder="1" applyAlignment="1">
      <alignment horizontal="center" vertical="center"/>
    </xf>
    <xf numFmtId="3" fontId="13" fillId="4" borderId="0" xfId="0" applyNumberFormat="1" applyFont="1" applyFill="1" applyAlignment="1">
      <alignment horizontal="center" vertical="center"/>
    </xf>
    <xf numFmtId="3" fontId="9" fillId="4" borderId="1" xfId="0" applyNumberFormat="1" applyFont="1" applyFill="1" applyBorder="1" applyAlignment="1">
      <alignment horizontal="center" vertical="center"/>
    </xf>
    <xf numFmtId="3" fontId="9" fillId="4" borderId="0" xfId="0" applyNumberFormat="1" applyFont="1" applyFill="1" applyAlignment="1">
      <alignment horizontal="center" vertical="center"/>
    </xf>
    <xf numFmtId="0" fontId="1" fillId="3" borderId="0" xfId="0" applyFont="1" applyFill="1" applyAlignment="1">
      <alignment horizontal="center" vertical="center"/>
    </xf>
    <xf numFmtId="0" fontId="6" fillId="3" borderId="8" xfId="0" applyFont="1" applyFill="1" applyBorder="1" applyAlignment="1">
      <alignment horizontal="left" vertical="center" wrapText="1"/>
    </xf>
    <xf numFmtId="168" fontId="13" fillId="5" borderId="0" xfId="0" applyNumberFormat="1" applyFont="1" applyFill="1" applyAlignment="1">
      <alignment horizontal="left"/>
    </xf>
    <xf numFmtId="0" fontId="6" fillId="3" borderId="4" xfId="0" applyFont="1" applyFill="1" applyBorder="1"/>
    <xf numFmtId="0" fontId="13" fillId="4" borderId="8" xfId="0" applyFont="1" applyFill="1" applyBorder="1" applyAlignment="1">
      <alignment horizontal="left" vertical="center" wrapText="1"/>
    </xf>
    <xf numFmtId="0" fontId="15" fillId="3" borderId="0" xfId="0" applyFont="1" applyFill="1"/>
    <xf numFmtId="2" fontId="8" fillId="3" borderId="0" xfId="0" applyNumberFormat="1" applyFont="1" applyFill="1" applyAlignment="1">
      <alignment horizontal="center"/>
    </xf>
    <xf numFmtId="2" fontId="8" fillId="3" borderId="0" xfId="0" applyNumberFormat="1" applyFont="1" applyFill="1" applyAlignment="1">
      <alignment horizontal="left"/>
    </xf>
    <xf numFmtId="164" fontId="16" fillId="5" borderId="0" xfId="0" applyNumberFormat="1" applyFont="1" applyFill="1" applyAlignment="1">
      <alignment horizontal="center"/>
    </xf>
    <xf numFmtId="0" fontId="9" fillId="4" borderId="0" xfId="0" applyFont="1" applyFill="1" applyAlignment="1">
      <alignment horizontal="center"/>
    </xf>
    <xf numFmtId="3" fontId="9" fillId="4" borderId="0" xfId="0" applyNumberFormat="1" applyFont="1" applyFill="1" applyAlignment="1">
      <alignment horizontal="center"/>
    </xf>
    <xf numFmtId="164" fontId="1" fillId="0" borderId="0" xfId="0" applyNumberFormat="1" applyFont="1" applyAlignment="1">
      <alignment horizontal="center" vertical="center"/>
    </xf>
    <xf numFmtId="0" fontId="6" fillId="3" borderId="12" xfId="0" applyFont="1" applyFill="1" applyBorder="1" applyAlignment="1">
      <alignment horizontal="center" vertical="center"/>
    </xf>
    <xf numFmtId="164" fontId="1" fillId="0" borderId="0" xfId="0" applyNumberFormat="1" applyFont="1"/>
    <xf numFmtId="0" fontId="9" fillId="5" borderId="0" xfId="0" applyFont="1" applyFill="1" applyAlignment="1">
      <alignment horizontal="center"/>
    </xf>
    <xf numFmtId="167" fontId="9" fillId="3" borderId="1" xfId="0" applyNumberFormat="1" applyFont="1" applyFill="1" applyBorder="1" applyAlignment="1">
      <alignment horizontal="center"/>
    </xf>
    <xf numFmtId="167" fontId="9" fillId="3" borderId="0" xfId="0" applyNumberFormat="1" applyFont="1" applyFill="1" applyAlignment="1">
      <alignment horizontal="center"/>
    </xf>
    <xf numFmtId="0" fontId="9" fillId="3" borderId="1" xfId="0" applyFont="1" applyFill="1" applyBorder="1" applyAlignment="1">
      <alignment horizontal="center"/>
    </xf>
    <xf numFmtId="0" fontId="9" fillId="3" borderId="0" xfId="0" applyFont="1" applyFill="1" applyAlignment="1">
      <alignment horizontal="center"/>
    </xf>
    <xf numFmtId="165" fontId="9" fillId="5" borderId="7" xfId="0" applyNumberFormat="1" applyFont="1" applyFill="1" applyBorder="1" applyAlignment="1">
      <alignment horizontal="center"/>
    </xf>
    <xf numFmtId="165" fontId="9" fillId="5" borderId="1" xfId="0" applyNumberFormat="1" applyFont="1" applyFill="1" applyBorder="1" applyAlignment="1">
      <alignment horizontal="center"/>
    </xf>
    <xf numFmtId="165" fontId="9" fillId="5" borderId="0" xfId="0" applyNumberFormat="1" applyFont="1" applyFill="1" applyAlignment="1">
      <alignment horizontal="center"/>
    </xf>
    <xf numFmtId="165" fontId="9" fillId="5" borderId="5" xfId="0" applyNumberFormat="1" applyFont="1" applyFill="1" applyBorder="1" applyAlignment="1">
      <alignment horizontal="center"/>
    </xf>
    <xf numFmtId="167" fontId="9" fillId="3" borderId="5" xfId="0" applyNumberFormat="1" applyFont="1" applyFill="1" applyBorder="1" applyAlignment="1">
      <alignment horizontal="center"/>
    </xf>
    <xf numFmtId="2" fontId="9" fillId="3" borderId="1" xfId="0" applyNumberFormat="1" applyFont="1" applyFill="1" applyBorder="1" applyAlignment="1">
      <alignment horizontal="center"/>
    </xf>
    <xf numFmtId="2" fontId="9" fillId="3" borderId="0" xfId="0" applyNumberFormat="1" applyFont="1" applyFill="1" applyAlignment="1">
      <alignment horizontal="center"/>
    </xf>
    <xf numFmtId="164" fontId="9" fillId="3" borderId="0" xfId="0" applyNumberFormat="1" applyFont="1" applyFill="1" applyAlignment="1">
      <alignment horizontal="center"/>
    </xf>
    <xf numFmtId="0" fontId="9" fillId="4" borderId="1" xfId="0" applyFont="1" applyFill="1" applyBorder="1" applyAlignment="1">
      <alignment horizontal="center"/>
    </xf>
    <xf numFmtId="167" fontId="1" fillId="3" borderId="0" xfId="0" applyNumberFormat="1" applyFont="1" applyFill="1" applyAlignment="1">
      <alignment horizontal="center"/>
    </xf>
    <xf numFmtId="0" fontId="6" fillId="3" borderId="4" xfId="0" applyFont="1" applyFill="1" applyBorder="1" applyAlignment="1">
      <alignment horizontal="center" vertical="center" wrapText="1"/>
    </xf>
    <xf numFmtId="0" fontId="6" fillId="3" borderId="5" xfId="0" applyFont="1" applyFill="1" applyBorder="1" applyAlignment="1">
      <alignment horizontal="left" vertical="center"/>
    </xf>
    <xf numFmtId="1" fontId="9" fillId="3" borderId="0" xfId="0" applyNumberFormat="1" applyFont="1" applyFill="1" applyAlignment="1">
      <alignment horizontal="center"/>
    </xf>
    <xf numFmtId="0" fontId="17" fillId="3" borderId="0" xfId="0" applyFont="1" applyFill="1"/>
    <xf numFmtId="164" fontId="6" fillId="3" borderId="0" xfId="0" applyNumberFormat="1" applyFont="1" applyFill="1" applyAlignment="1">
      <alignment horizontal="center"/>
    </xf>
    <xf numFmtId="0" fontId="18" fillId="3" borderId="0" xfId="0" applyFont="1" applyFill="1" applyAlignment="1">
      <alignment horizontal="center" vertical="center" wrapText="1"/>
    </xf>
    <xf numFmtId="167" fontId="18" fillId="3" borderId="0" xfId="0" applyNumberFormat="1" applyFont="1" applyFill="1" applyAlignment="1">
      <alignment horizontal="center"/>
    </xf>
    <xf numFmtId="0" fontId="18" fillId="3" borderId="0" xfId="0" applyFont="1" applyFill="1"/>
    <xf numFmtId="0" fontId="6" fillId="3" borderId="0" xfId="0" applyFont="1" applyFill="1" applyAlignment="1">
      <alignment vertical="center" wrapText="1"/>
    </xf>
    <xf numFmtId="167" fontId="6" fillId="3" borderId="7" xfId="0" applyNumberFormat="1" applyFont="1" applyFill="1" applyBorder="1" applyAlignment="1">
      <alignment horizontal="center"/>
    </xf>
    <xf numFmtId="167" fontId="6" fillId="3" borderId="3" xfId="0" applyNumberFormat="1" applyFont="1" applyFill="1" applyBorder="1" applyAlignment="1">
      <alignment horizontal="center"/>
    </xf>
    <xf numFmtId="167" fontId="6" fillId="3" borderId="2" xfId="0" applyNumberFormat="1" applyFont="1" applyFill="1" applyBorder="1" applyAlignment="1">
      <alignment horizontal="center"/>
    </xf>
    <xf numFmtId="0" fontId="6" fillId="3" borderId="3" xfId="0" applyFont="1" applyFill="1" applyBorder="1" applyAlignment="1">
      <alignment horizontal="left"/>
    </xf>
    <xf numFmtId="0" fontId="6" fillId="3" borderId="2" xfId="0" applyFont="1" applyFill="1" applyBorder="1" applyAlignment="1">
      <alignment horizontal="left"/>
    </xf>
    <xf numFmtId="8" fontId="6" fillId="0" borderId="3" xfId="0" applyNumberFormat="1" applyFont="1" applyBorder="1" applyAlignment="1">
      <alignment horizontal="center"/>
    </xf>
    <xf numFmtId="8" fontId="6" fillId="0" borderId="1" xfId="0" applyNumberFormat="1" applyFont="1" applyBorder="1" applyAlignment="1">
      <alignment horizontal="center"/>
    </xf>
    <xf numFmtId="166" fontId="6" fillId="0" borderId="1" xfId="0" applyNumberFormat="1" applyFont="1" applyBorder="1" applyAlignment="1">
      <alignment horizontal="center" vertical="center"/>
    </xf>
    <xf numFmtId="166" fontId="6" fillId="0" borderId="6" xfId="0" applyNumberFormat="1" applyFont="1" applyBorder="1" applyAlignment="1">
      <alignment horizontal="center" vertical="center"/>
    </xf>
    <xf numFmtId="165" fontId="6" fillId="0" borderId="1" xfId="0" applyNumberFormat="1" applyFont="1" applyBorder="1" applyAlignment="1">
      <alignment horizontal="center" vertical="center"/>
    </xf>
    <xf numFmtId="165" fontId="6" fillId="0" borderId="0" xfId="0" applyNumberFormat="1" applyFont="1" applyAlignment="1">
      <alignment horizontal="center" vertical="center"/>
    </xf>
    <xf numFmtId="167" fontId="6" fillId="0" borderId="1" xfId="0" applyNumberFormat="1" applyFont="1" applyBorder="1" applyAlignment="1">
      <alignment horizontal="center" vertical="center"/>
    </xf>
    <xf numFmtId="8" fontId="6" fillId="0" borderId="2" xfId="0" applyNumberFormat="1" applyFont="1" applyBorder="1" applyAlignment="1">
      <alignment horizontal="center"/>
    </xf>
    <xf numFmtId="8" fontId="6" fillId="0" borderId="0" xfId="0" applyNumberFormat="1" applyFont="1" applyAlignment="1">
      <alignment horizontal="center"/>
    </xf>
    <xf numFmtId="166" fontId="6" fillId="0" borderId="0" xfId="0" applyNumberFormat="1" applyFont="1" applyAlignment="1">
      <alignment horizontal="center" vertical="center"/>
    </xf>
    <xf numFmtId="167" fontId="6" fillId="0" borderId="0" xfId="0" applyNumberFormat="1" applyFont="1" applyAlignment="1">
      <alignment horizontal="center" vertical="center"/>
    </xf>
    <xf numFmtId="8" fontId="12" fillId="0" borderId="2" xfId="0" applyNumberFormat="1" applyFont="1" applyBorder="1" applyAlignment="1">
      <alignment horizontal="center"/>
    </xf>
    <xf numFmtId="166" fontId="12" fillId="0" borderId="0" xfId="0" applyNumberFormat="1" applyFont="1" applyAlignment="1">
      <alignment horizontal="center" vertical="center"/>
    </xf>
    <xf numFmtId="8" fontId="12" fillId="0" borderId="0" xfId="0" applyNumberFormat="1" applyFont="1" applyAlignment="1">
      <alignment horizontal="center"/>
    </xf>
    <xf numFmtId="166" fontId="6" fillId="0" borderId="4" xfId="0" applyNumberFormat="1" applyFont="1" applyBorder="1" applyAlignment="1">
      <alignment horizontal="center" vertical="center"/>
    </xf>
    <xf numFmtId="165" fontId="6" fillId="0" borderId="5" xfId="0" applyNumberFormat="1" applyFont="1" applyBorder="1" applyAlignment="1">
      <alignment horizontal="center" vertical="center"/>
    </xf>
    <xf numFmtId="167" fontId="6" fillId="0" borderId="5" xfId="0" applyNumberFormat="1" applyFont="1" applyBorder="1" applyAlignment="1">
      <alignment horizontal="center" vertical="center"/>
    </xf>
    <xf numFmtId="167" fontId="6" fillId="0" borderId="5" xfId="0" quotePrefix="1" applyNumberFormat="1" applyFont="1" applyBorder="1" applyAlignment="1">
      <alignment horizontal="center" vertical="center"/>
    </xf>
    <xf numFmtId="0" fontId="6" fillId="0" borderId="3" xfId="0" applyFont="1" applyBorder="1" applyAlignment="1">
      <alignment horizontal="center"/>
    </xf>
    <xf numFmtId="0" fontId="6" fillId="0" borderId="1" xfId="0" applyFont="1" applyBorder="1" applyAlignment="1">
      <alignment horizontal="center"/>
    </xf>
    <xf numFmtId="165" fontId="6" fillId="0" borderId="6" xfId="0" applyNumberFormat="1" applyFont="1" applyBorder="1" applyAlignment="1">
      <alignment horizontal="center" vertical="center"/>
    </xf>
    <xf numFmtId="0" fontId="6" fillId="0" borderId="1" xfId="0" applyFont="1" applyBorder="1"/>
    <xf numFmtId="0" fontId="6" fillId="0" borderId="2" xfId="0" applyFont="1" applyBorder="1" applyAlignment="1">
      <alignment horizontal="center"/>
    </xf>
    <xf numFmtId="166" fontId="6" fillId="0" borderId="5" xfId="0" applyNumberFormat="1" applyFont="1" applyBorder="1" applyAlignment="1">
      <alignment horizontal="center" vertical="center"/>
    </xf>
    <xf numFmtId="3" fontId="6" fillId="0" borderId="3" xfId="0" applyNumberFormat="1" applyFont="1" applyBorder="1" applyAlignment="1">
      <alignment horizontal="center"/>
    </xf>
    <xf numFmtId="3" fontId="6" fillId="0" borderId="1" xfId="0" applyNumberFormat="1" applyFont="1" applyBorder="1" applyAlignment="1">
      <alignment horizontal="center"/>
    </xf>
    <xf numFmtId="3" fontId="6" fillId="0" borderId="1" xfId="0" applyNumberFormat="1" applyFont="1" applyBorder="1" applyAlignment="1">
      <alignment horizontal="center" vertical="center"/>
    </xf>
    <xf numFmtId="3" fontId="6" fillId="0" borderId="0" xfId="0" applyNumberFormat="1" applyFont="1" applyAlignment="1">
      <alignment horizontal="center" vertical="center"/>
    </xf>
    <xf numFmtId="3" fontId="6" fillId="0" borderId="2" xfId="0" applyNumberFormat="1" applyFont="1" applyBorder="1" applyAlignment="1">
      <alignment horizontal="center"/>
    </xf>
    <xf numFmtId="3" fontId="6" fillId="0" borderId="0" xfId="0" applyNumberFormat="1" applyFont="1" applyAlignment="1">
      <alignment horizontal="center"/>
    </xf>
    <xf numFmtId="3" fontId="12" fillId="0" borderId="2" xfId="0" applyNumberFormat="1" applyFont="1" applyBorder="1" applyAlignment="1">
      <alignment horizontal="center"/>
    </xf>
    <xf numFmtId="3" fontId="12" fillId="0" borderId="0" xfId="0" applyNumberFormat="1" applyFont="1" applyAlignment="1">
      <alignment horizontal="center" vertical="center"/>
    </xf>
    <xf numFmtId="3" fontId="12" fillId="0" borderId="0" xfId="0" applyNumberFormat="1" applyFont="1" applyAlignment="1">
      <alignment horizontal="center"/>
    </xf>
    <xf numFmtId="0" fontId="12" fillId="0" borderId="0" xfId="0" applyFont="1" applyAlignment="1">
      <alignment horizontal="center" vertical="center"/>
    </xf>
    <xf numFmtId="166" fontId="6" fillId="3" borderId="6" xfId="0" applyNumberFormat="1" applyFont="1" applyFill="1" applyBorder="1" applyAlignment="1">
      <alignment horizontal="center" vertical="center"/>
    </xf>
    <xf numFmtId="167" fontId="6" fillId="3" borderId="5" xfId="0" quotePrefix="1" applyNumberFormat="1" applyFont="1" applyFill="1" applyBorder="1" applyAlignment="1">
      <alignment horizontal="center" vertical="center"/>
    </xf>
    <xf numFmtId="165" fontId="6" fillId="3" borderId="6" xfId="0" applyNumberFormat="1" applyFont="1" applyFill="1" applyBorder="1" applyAlignment="1">
      <alignment horizontal="center" vertical="center"/>
    </xf>
    <xf numFmtId="0" fontId="0" fillId="3" borderId="0" xfId="0" applyFill="1"/>
    <xf numFmtId="3" fontId="6" fillId="3" borderId="6" xfId="0" applyNumberFormat="1" applyFont="1" applyFill="1" applyBorder="1" applyAlignment="1">
      <alignment horizontal="center" vertical="center"/>
    </xf>
    <xf numFmtId="167" fontId="6" fillId="3" borderId="5" xfId="0" quotePrefix="1" applyNumberFormat="1" applyFont="1" applyFill="1" applyBorder="1" applyAlignment="1">
      <alignment horizontal="center"/>
    </xf>
    <xf numFmtId="9" fontId="13" fillId="3" borderId="1" xfId="0" applyNumberFormat="1" applyFont="1" applyFill="1" applyBorder="1" applyAlignment="1">
      <alignment horizontal="center"/>
    </xf>
    <xf numFmtId="9" fontId="13" fillId="3" borderId="0" xfId="0" applyNumberFormat="1" applyFont="1" applyFill="1" applyAlignment="1">
      <alignment horizontal="center"/>
    </xf>
    <xf numFmtId="9" fontId="6" fillId="3" borderId="0" xfId="0" quotePrefix="1" applyNumberFormat="1" applyFont="1" applyFill="1" applyAlignment="1">
      <alignment horizontal="center" vertical="center"/>
    </xf>
    <xf numFmtId="9" fontId="6" fillId="3" borderId="0" xfId="0" quotePrefix="1" applyNumberFormat="1" applyFont="1" applyFill="1" applyAlignment="1">
      <alignment horizontal="center"/>
    </xf>
    <xf numFmtId="167" fontId="6" fillId="3" borderId="0" xfId="0" quotePrefix="1" applyNumberFormat="1" applyFont="1" applyFill="1" applyAlignment="1">
      <alignment horizontal="center"/>
    </xf>
    <xf numFmtId="164" fontId="9" fillId="3" borderId="1" xfId="0" applyNumberFormat="1" applyFont="1" applyFill="1" applyBorder="1" applyAlignment="1">
      <alignment horizontal="center"/>
    </xf>
    <xf numFmtId="3" fontId="9" fillId="3" borderId="1" xfId="0" applyNumberFormat="1" applyFont="1" applyFill="1" applyBorder="1" applyAlignment="1">
      <alignment horizontal="center" vertical="center"/>
    </xf>
    <xf numFmtId="3" fontId="9" fillId="3" borderId="0" xfId="0" applyNumberFormat="1" applyFont="1" applyFill="1" applyAlignment="1">
      <alignment horizontal="center" vertical="center"/>
    </xf>
    <xf numFmtId="164" fontId="9" fillId="3" borderId="6" xfId="0" applyNumberFormat="1" applyFont="1" applyFill="1" applyBorder="1" applyAlignment="1">
      <alignment horizontal="center"/>
    </xf>
    <xf numFmtId="3" fontId="9" fillId="3" borderId="6" xfId="0" applyNumberFormat="1" applyFont="1" applyFill="1" applyBorder="1" applyAlignment="1">
      <alignment horizontal="center" vertical="center"/>
    </xf>
    <xf numFmtId="1" fontId="9" fillId="3" borderId="0" xfId="0" applyNumberFormat="1" applyFont="1" applyFill="1" applyAlignment="1">
      <alignment horizontal="center" vertical="center"/>
    </xf>
    <xf numFmtId="164" fontId="9" fillId="3" borderId="7" xfId="0" applyNumberFormat="1" applyFont="1" applyFill="1" applyBorder="1" applyAlignment="1">
      <alignment horizontal="center"/>
    </xf>
    <xf numFmtId="164" fontId="9" fillId="3" borderId="5" xfId="0" applyNumberFormat="1" applyFont="1" applyFill="1" applyBorder="1" applyAlignment="1">
      <alignment horizontal="center"/>
    </xf>
    <xf numFmtId="165" fontId="6" fillId="3" borderId="4" xfId="0" applyNumberFormat="1" applyFont="1" applyFill="1" applyBorder="1" applyAlignment="1">
      <alignment horizontal="center" vertical="center"/>
    </xf>
    <xf numFmtId="3" fontId="13" fillId="3" borderId="0" xfId="0" applyNumberFormat="1" applyFont="1" applyFill="1" applyAlignment="1">
      <alignment horizontal="center" vertical="center"/>
    </xf>
    <xf numFmtId="3" fontId="9" fillId="3" borderId="6" xfId="0" applyNumberFormat="1" applyFont="1" applyFill="1" applyBorder="1" applyAlignment="1">
      <alignment horizontal="center"/>
    </xf>
    <xf numFmtId="1" fontId="9" fillId="3" borderId="1" xfId="0" applyNumberFormat="1" applyFont="1" applyFill="1" applyBorder="1" applyAlignment="1">
      <alignment horizontal="center" vertical="center"/>
    </xf>
    <xf numFmtId="168" fontId="13" fillId="6" borderId="0" xfId="0" applyNumberFormat="1" applyFont="1" applyFill="1" applyAlignment="1">
      <alignment horizontal="left"/>
    </xf>
    <xf numFmtId="0" fontId="13" fillId="3" borderId="8" xfId="0" applyFont="1" applyFill="1" applyBorder="1" applyAlignment="1">
      <alignment horizontal="left" vertical="center" wrapText="1"/>
    </xf>
    <xf numFmtId="164" fontId="9" fillId="6" borderId="9" xfId="0" applyNumberFormat="1" applyFont="1" applyFill="1" applyBorder="1" applyAlignment="1">
      <alignment horizontal="center"/>
    </xf>
    <xf numFmtId="164" fontId="9" fillId="6" borderId="10" xfId="0" applyNumberFormat="1" applyFont="1" applyFill="1" applyBorder="1" applyAlignment="1">
      <alignment horizontal="center"/>
    </xf>
    <xf numFmtId="164" fontId="9" fillId="3" borderId="10" xfId="0" applyNumberFormat="1" applyFont="1" applyFill="1" applyBorder="1" applyAlignment="1">
      <alignment horizontal="center"/>
    </xf>
    <xf numFmtId="165" fontId="9" fillId="3" borderId="9" xfId="0" applyNumberFormat="1" applyFont="1" applyFill="1" applyBorder="1" applyAlignment="1">
      <alignment horizontal="center"/>
    </xf>
    <xf numFmtId="165" fontId="9" fillId="3" borderId="10" xfId="0" applyNumberFormat="1" applyFont="1" applyFill="1" applyBorder="1" applyAlignment="1">
      <alignment horizontal="center"/>
    </xf>
    <xf numFmtId="164" fontId="9" fillId="3" borderId="11" xfId="0" applyNumberFormat="1" applyFont="1" applyFill="1" applyBorder="1" applyAlignment="1">
      <alignment horizontal="center"/>
    </xf>
    <xf numFmtId="164" fontId="13" fillId="3" borderId="10" xfId="0" applyNumberFormat="1" applyFont="1" applyFill="1" applyBorder="1" applyAlignment="1">
      <alignment horizontal="center" vertical="center"/>
    </xf>
    <xf numFmtId="167" fontId="9" fillId="3" borderId="9" xfId="0" applyNumberFormat="1" applyFont="1" applyFill="1" applyBorder="1" applyAlignment="1">
      <alignment horizontal="center"/>
    </xf>
    <xf numFmtId="167" fontId="9" fillId="3" borderId="10" xfId="0" applyNumberFormat="1" applyFont="1" applyFill="1" applyBorder="1" applyAlignment="1">
      <alignment horizontal="center"/>
    </xf>
    <xf numFmtId="167" fontId="13" fillId="3" borderId="10" xfId="0" applyNumberFormat="1" applyFont="1" applyFill="1" applyBorder="1" applyAlignment="1">
      <alignment horizontal="center"/>
    </xf>
    <xf numFmtId="3" fontId="13" fillId="3" borderId="9" xfId="0" applyNumberFormat="1" applyFont="1" applyFill="1" applyBorder="1" applyAlignment="1">
      <alignment horizontal="center" vertical="center"/>
    </xf>
    <xf numFmtId="1" fontId="13" fillId="3" borderId="10" xfId="0" applyNumberFormat="1" applyFont="1" applyFill="1" applyBorder="1" applyAlignment="1">
      <alignment horizontal="center" vertical="center"/>
    </xf>
    <xf numFmtId="0" fontId="13" fillId="3" borderId="10" xfId="0" applyFont="1" applyFill="1" applyBorder="1" applyAlignment="1">
      <alignment horizontal="center" vertical="center"/>
    </xf>
    <xf numFmtId="1" fontId="9" fillId="3" borderId="10" xfId="0" applyNumberFormat="1" applyFont="1" applyFill="1" applyBorder="1" applyAlignment="1">
      <alignment horizontal="center" vertical="center"/>
    </xf>
    <xf numFmtId="0" fontId="9" fillId="3" borderId="10" xfId="0" applyFont="1" applyFill="1" applyBorder="1" applyAlignment="1">
      <alignment horizontal="center"/>
    </xf>
    <xf numFmtId="164" fontId="9" fillId="6" borderId="0" xfId="0" applyNumberFormat="1" applyFont="1" applyFill="1" applyAlignment="1">
      <alignment horizontal="center"/>
    </xf>
    <xf numFmtId="165" fontId="9" fillId="3" borderId="0" xfId="0" applyNumberFormat="1" applyFont="1" applyFill="1" applyAlignment="1">
      <alignment horizontal="center"/>
    </xf>
    <xf numFmtId="164" fontId="13" fillId="3" borderId="2" xfId="0" applyNumberFormat="1" applyFont="1" applyFill="1" applyBorder="1" applyAlignment="1">
      <alignment horizontal="center" vertical="center"/>
    </xf>
    <xf numFmtId="164" fontId="13" fillId="3" borderId="0" xfId="0" applyNumberFormat="1" applyFont="1" applyFill="1" applyAlignment="1">
      <alignment horizontal="center" vertical="center"/>
    </xf>
    <xf numFmtId="1" fontId="13" fillId="3" borderId="0" xfId="0" applyNumberFormat="1" applyFont="1" applyFill="1" applyAlignment="1">
      <alignment horizontal="center" vertical="center"/>
    </xf>
    <xf numFmtId="0" fontId="13" fillId="3" borderId="0" xfId="0" applyFont="1" applyFill="1" applyAlignment="1">
      <alignment horizontal="center" vertical="center"/>
    </xf>
    <xf numFmtId="167" fontId="13" fillId="3" borderId="0" xfId="0" applyNumberFormat="1" applyFont="1" applyFill="1" applyAlignment="1">
      <alignment horizontal="center"/>
    </xf>
    <xf numFmtId="164" fontId="13" fillId="6" borderId="0" xfId="0" applyNumberFormat="1" applyFont="1" applyFill="1" applyAlignment="1">
      <alignment horizontal="center"/>
    </xf>
    <xf numFmtId="1" fontId="13" fillId="6" borderId="0" xfId="0" applyNumberFormat="1" applyFont="1" applyFill="1" applyAlignment="1">
      <alignment horizontal="center" vertical="center"/>
    </xf>
    <xf numFmtId="0" fontId="13" fillId="6" borderId="0" xfId="0" applyFont="1" applyFill="1" applyAlignment="1">
      <alignment horizontal="center" vertical="center"/>
    </xf>
    <xf numFmtId="1" fontId="9" fillId="6" borderId="0" xfId="0" applyNumberFormat="1" applyFont="1" applyFill="1" applyAlignment="1">
      <alignment horizontal="center" vertical="center"/>
    </xf>
    <xf numFmtId="0" fontId="13" fillId="3" borderId="0" xfId="0" applyFont="1" applyFill="1" applyAlignment="1">
      <alignment horizontal="center"/>
    </xf>
    <xf numFmtId="164" fontId="9" fillId="6" borderId="1" xfId="0" applyNumberFormat="1" applyFont="1" applyFill="1" applyBorder="1" applyAlignment="1">
      <alignment horizontal="center"/>
    </xf>
    <xf numFmtId="165" fontId="9" fillId="3" borderId="1" xfId="0" applyNumberFormat="1" applyFont="1" applyFill="1" applyBorder="1" applyAlignment="1">
      <alignment horizontal="center"/>
    </xf>
    <xf numFmtId="164" fontId="13" fillId="3" borderId="3" xfId="0" applyNumberFormat="1" applyFont="1" applyFill="1" applyBorder="1" applyAlignment="1">
      <alignment horizontal="center" vertical="center"/>
    </xf>
    <xf numFmtId="164" fontId="13" fillId="3" borderId="1" xfId="0" applyNumberFormat="1" applyFont="1" applyFill="1" applyBorder="1" applyAlignment="1">
      <alignment horizontal="center" vertical="center"/>
    </xf>
    <xf numFmtId="164" fontId="13" fillId="3" borderId="6" xfId="0" applyNumberFormat="1" applyFont="1" applyFill="1" applyBorder="1" applyAlignment="1">
      <alignment horizontal="center" vertical="center"/>
    </xf>
    <xf numFmtId="1" fontId="13" fillId="3" borderId="1" xfId="0" applyNumberFormat="1" applyFont="1" applyFill="1" applyBorder="1" applyAlignment="1">
      <alignment horizontal="center" vertical="center"/>
    </xf>
    <xf numFmtId="0" fontId="13" fillId="3" borderId="1" xfId="0" applyFont="1" applyFill="1" applyBorder="1" applyAlignment="1">
      <alignment horizontal="center" vertical="center"/>
    </xf>
    <xf numFmtId="1" fontId="13" fillId="6" borderId="0" xfId="0" applyNumberFormat="1" applyFont="1" applyFill="1" applyAlignment="1">
      <alignment horizontal="center"/>
    </xf>
    <xf numFmtId="0" fontId="13" fillId="6" borderId="0" xfId="0" applyFont="1" applyFill="1" applyAlignment="1">
      <alignment horizontal="center"/>
    </xf>
    <xf numFmtId="1" fontId="9" fillId="6" borderId="0" xfId="0" applyNumberFormat="1" applyFont="1" applyFill="1" applyAlignment="1">
      <alignment horizontal="center"/>
    </xf>
    <xf numFmtId="0" fontId="13" fillId="2" borderId="0" xfId="0" applyFont="1" applyFill="1" applyAlignment="1">
      <alignment horizontal="center" vertical="center"/>
    </xf>
    <xf numFmtId="164" fontId="9" fillId="3" borderId="4" xfId="0" applyNumberFormat="1" applyFont="1" applyFill="1" applyBorder="1" applyAlignment="1">
      <alignment horizontal="center"/>
    </xf>
    <xf numFmtId="164" fontId="9" fillId="3" borderId="3" xfId="0" applyNumberFormat="1" applyFont="1" applyFill="1" applyBorder="1" applyAlignment="1">
      <alignment horizontal="center"/>
    </xf>
    <xf numFmtId="164" fontId="9" fillId="3" borderId="2" xfId="0" applyNumberFormat="1" applyFont="1" applyFill="1" applyBorder="1" applyAlignment="1">
      <alignment horizontal="center"/>
    </xf>
    <xf numFmtId="164" fontId="9" fillId="3" borderId="8" xfId="0" applyNumberFormat="1" applyFont="1" applyFill="1" applyBorder="1" applyAlignment="1">
      <alignment horizontal="center"/>
    </xf>
    <xf numFmtId="165" fontId="9" fillId="3" borderId="6" xfId="0" applyNumberFormat="1" applyFont="1" applyFill="1" applyBorder="1" applyAlignment="1">
      <alignment horizontal="center"/>
    </xf>
    <xf numFmtId="167" fontId="9" fillId="3" borderId="5" xfId="0" quotePrefix="1" applyNumberFormat="1" applyFont="1" applyFill="1" applyBorder="1" applyAlignment="1">
      <alignment horizontal="center"/>
    </xf>
    <xf numFmtId="169" fontId="9" fillId="3" borderId="0" xfId="0" applyNumberFormat="1" applyFont="1" applyFill="1" applyAlignment="1">
      <alignment horizontal="center"/>
    </xf>
    <xf numFmtId="165" fontId="9" fillId="3" borderId="7" xfId="0" applyNumberFormat="1" applyFont="1" applyFill="1" applyBorder="1" applyAlignment="1">
      <alignment horizontal="center"/>
    </xf>
    <xf numFmtId="165" fontId="9" fillId="3" borderId="5" xfId="0" applyNumberFormat="1" applyFont="1" applyFill="1" applyBorder="1" applyAlignment="1">
      <alignment horizontal="center"/>
    </xf>
    <xf numFmtId="3" fontId="9" fillId="3" borderId="3" xfId="0" applyNumberFormat="1" applyFont="1" applyFill="1" applyBorder="1" applyAlignment="1">
      <alignment horizontal="center" vertical="center"/>
    </xf>
    <xf numFmtId="164" fontId="9" fillId="3" borderId="0" xfId="0" quotePrefix="1" applyNumberFormat="1" applyFont="1" applyFill="1" applyAlignment="1">
      <alignment horizontal="center"/>
    </xf>
    <xf numFmtId="164" fontId="10" fillId="3" borderId="0" xfId="0" quotePrefix="1" applyNumberFormat="1" applyFont="1" applyFill="1" applyAlignment="1">
      <alignment horizontal="center"/>
    </xf>
    <xf numFmtId="164" fontId="9" fillId="0" borderId="3" xfId="0" applyNumberFormat="1" applyFont="1" applyBorder="1" applyAlignment="1">
      <alignment horizontal="center"/>
    </xf>
    <xf numFmtId="164" fontId="9" fillId="0" borderId="2" xfId="0" applyNumberFormat="1" applyFont="1" applyBorder="1" applyAlignment="1">
      <alignment horizontal="center"/>
    </xf>
    <xf numFmtId="164" fontId="10" fillId="0" borderId="2" xfId="0" applyNumberFormat="1" applyFont="1" applyBorder="1" applyAlignment="1">
      <alignment horizontal="center"/>
    </xf>
    <xf numFmtId="164" fontId="9" fillId="0" borderId="7" xfId="0" applyNumberFormat="1" applyFont="1" applyBorder="1" applyAlignment="1">
      <alignment horizontal="center"/>
    </xf>
    <xf numFmtId="3" fontId="9" fillId="0" borderId="2" xfId="0" applyNumberFormat="1" applyFont="1" applyBorder="1" applyAlignment="1">
      <alignment horizontal="center" vertical="center"/>
    </xf>
    <xf numFmtId="3" fontId="10" fillId="0" borderId="2" xfId="0" applyNumberFormat="1" applyFont="1" applyBorder="1" applyAlignment="1">
      <alignment horizontal="center" vertical="center"/>
    </xf>
    <xf numFmtId="0" fontId="6" fillId="0" borderId="0" xfId="0" applyFont="1" applyAlignment="1">
      <alignment horizontal="left" vertical="top"/>
    </xf>
    <xf numFmtId="164" fontId="9" fillId="0" borderId="1" xfId="0" applyNumberFormat="1" applyFont="1" applyBorder="1" applyAlignment="1">
      <alignment horizontal="center"/>
    </xf>
    <xf numFmtId="164" fontId="9" fillId="0" borderId="0" xfId="0" applyNumberFormat="1" applyFont="1" applyAlignment="1">
      <alignment horizontal="center"/>
    </xf>
    <xf numFmtId="3" fontId="9" fillId="0" borderId="1" xfId="0" applyNumberFormat="1" applyFont="1" applyBorder="1" applyAlignment="1">
      <alignment horizontal="center" vertical="center"/>
    </xf>
    <xf numFmtId="3" fontId="9" fillId="0" borderId="0" xfId="0" applyNumberFormat="1" applyFont="1" applyAlignment="1">
      <alignment horizontal="center" vertical="center"/>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0" xfId="0" applyFont="1" applyAlignment="1">
      <alignment horizontal="left"/>
    </xf>
    <xf numFmtId="164" fontId="9" fillId="0" borderId="5" xfId="0" applyNumberFormat="1" applyFont="1" applyBorder="1" applyAlignment="1">
      <alignment horizontal="center"/>
    </xf>
    <xf numFmtId="164" fontId="9" fillId="0" borderId="6" xfId="0" applyNumberFormat="1" applyFont="1" applyBorder="1" applyAlignment="1">
      <alignment horizontal="center"/>
    </xf>
    <xf numFmtId="164" fontId="9" fillId="0" borderId="8" xfId="0" applyNumberFormat="1" applyFont="1" applyBorder="1" applyAlignment="1">
      <alignment horizontal="center"/>
    </xf>
    <xf numFmtId="164" fontId="9" fillId="0" borderId="4" xfId="0" applyNumberFormat="1" applyFont="1" applyBorder="1" applyAlignment="1">
      <alignment horizontal="center"/>
    </xf>
    <xf numFmtId="0" fontId="6" fillId="3" borderId="0" xfId="0" quotePrefix="1" applyFont="1" applyFill="1" applyAlignment="1">
      <alignment horizontal="center"/>
    </xf>
    <xf numFmtId="0" fontId="6" fillId="3" borderId="2" xfId="0" applyFont="1" applyFill="1" applyBorder="1" applyAlignment="1">
      <alignment horizontal="center" vertical="center"/>
    </xf>
    <xf numFmtId="164" fontId="9" fillId="6" borderId="3" xfId="0" applyNumberFormat="1" applyFont="1" applyFill="1" applyBorder="1" applyAlignment="1">
      <alignment horizontal="center"/>
    </xf>
    <xf numFmtId="164" fontId="9" fillId="6" borderId="2" xfId="0" applyNumberFormat="1" applyFont="1" applyFill="1" applyBorder="1" applyAlignment="1">
      <alignment horizontal="center"/>
    </xf>
    <xf numFmtId="164" fontId="10" fillId="6" borderId="0" xfId="0" applyNumberFormat="1" applyFont="1" applyFill="1" applyAlignment="1">
      <alignment horizontal="center"/>
    </xf>
    <xf numFmtId="0" fontId="6" fillId="3" borderId="8" xfId="0" applyFont="1" applyFill="1" applyBorder="1" applyAlignment="1">
      <alignment horizontal="center" vertical="center" wrapText="1"/>
    </xf>
    <xf numFmtId="0" fontId="19" fillId="3" borderId="0" xfId="0" applyFont="1" applyFill="1"/>
    <xf numFmtId="0" fontId="20" fillId="3" borderId="0" xfId="0" applyFont="1" applyFill="1"/>
    <xf numFmtId="0" fontId="21" fillId="3" borderId="0" xfId="0" applyFont="1" applyFill="1"/>
    <xf numFmtId="164" fontId="10" fillId="3" borderId="2" xfId="0" applyNumberFormat="1" applyFont="1" applyFill="1" applyBorder="1" applyAlignment="1">
      <alignment horizontal="center"/>
    </xf>
    <xf numFmtId="164" fontId="12" fillId="3" borderId="2" xfId="0" applyNumberFormat="1" applyFont="1" applyFill="1" applyBorder="1" applyAlignment="1">
      <alignment horizontal="center"/>
    </xf>
    <xf numFmtId="3" fontId="9" fillId="3" borderId="2" xfId="0" applyNumberFormat="1" applyFont="1" applyFill="1" applyBorder="1" applyAlignment="1">
      <alignment horizontal="center" vertical="center"/>
    </xf>
    <xf numFmtId="3" fontId="10" fillId="3" borderId="2" xfId="0" applyNumberFormat="1" applyFont="1" applyFill="1" applyBorder="1" applyAlignment="1">
      <alignment horizontal="center" vertical="center"/>
    </xf>
    <xf numFmtId="0" fontId="6" fillId="3" borderId="8" xfId="0" applyFont="1" applyFill="1" applyBorder="1" applyAlignment="1">
      <alignment horizontal="center" vertical="center"/>
    </xf>
    <xf numFmtId="0" fontId="6" fillId="0" borderId="8" xfId="0" applyFont="1" applyBorder="1" applyAlignment="1">
      <alignment horizontal="center" vertical="center" wrapText="1"/>
    </xf>
    <xf numFmtId="0" fontId="6" fillId="0" borderId="2" xfId="0" applyFont="1" applyBorder="1" applyAlignment="1">
      <alignment horizontal="center" vertical="center" wrapText="1"/>
    </xf>
    <xf numFmtId="165" fontId="6" fillId="0" borderId="8" xfId="0" applyNumberFormat="1" applyFont="1" applyBorder="1" applyAlignment="1">
      <alignment horizontal="center" vertical="center"/>
    </xf>
    <xf numFmtId="166" fontId="6" fillId="0" borderId="8" xfId="0" applyNumberFormat="1" applyFont="1" applyBorder="1" applyAlignment="1">
      <alignment horizontal="center" vertical="center"/>
    </xf>
    <xf numFmtId="166" fontId="12" fillId="0" borderId="8" xfId="0" applyNumberFormat="1" applyFont="1" applyBorder="1" applyAlignment="1">
      <alignment horizontal="center" vertical="center"/>
    </xf>
    <xf numFmtId="165" fontId="12" fillId="0" borderId="8" xfId="0" applyNumberFormat="1" applyFont="1" applyBorder="1" applyAlignment="1">
      <alignment horizontal="center" vertical="center"/>
    </xf>
    <xf numFmtId="3" fontId="6" fillId="0" borderId="8" xfId="0" applyNumberFormat="1" applyFont="1" applyBorder="1" applyAlignment="1">
      <alignment horizontal="center" vertical="center"/>
    </xf>
    <xf numFmtId="3" fontId="12" fillId="0" borderId="8" xfId="0" applyNumberFormat="1" applyFont="1" applyBorder="1" applyAlignment="1">
      <alignment horizontal="center" vertical="center"/>
    </xf>
    <xf numFmtId="0" fontId="6" fillId="0" borderId="8" xfId="0" applyFont="1" applyBorder="1"/>
    <xf numFmtId="165" fontId="6" fillId="3" borderId="8" xfId="0" applyNumberFormat="1" applyFont="1" applyFill="1" applyBorder="1" applyAlignment="1">
      <alignment horizontal="center" vertical="center"/>
    </xf>
    <xf numFmtId="166" fontId="6" fillId="3" borderId="8" xfId="0" applyNumberFormat="1" applyFont="1" applyFill="1" applyBorder="1" applyAlignment="1">
      <alignment horizontal="center" vertical="center"/>
    </xf>
    <xf numFmtId="3" fontId="6" fillId="3" borderId="8" xfId="0" applyNumberFormat="1" applyFont="1" applyFill="1" applyBorder="1" applyAlignment="1">
      <alignment horizontal="center" vertical="center"/>
    </xf>
    <xf numFmtId="0" fontId="6" fillId="3" borderId="2" xfId="0" applyFont="1" applyFill="1" applyBorder="1" applyAlignment="1">
      <alignment horizontal="center"/>
    </xf>
    <xf numFmtId="9" fontId="6" fillId="3" borderId="3" xfId="0" applyNumberFormat="1" applyFont="1" applyFill="1" applyBorder="1" applyAlignment="1">
      <alignment horizontal="center" vertical="center"/>
    </xf>
    <xf numFmtId="9" fontId="6" fillId="3" borderId="2" xfId="0" applyNumberFormat="1" applyFont="1" applyFill="1" applyBorder="1" applyAlignment="1">
      <alignment horizontal="center"/>
    </xf>
    <xf numFmtId="9" fontId="6" fillId="3" borderId="2" xfId="0" applyNumberFormat="1" applyFont="1" applyFill="1" applyBorder="1" applyAlignment="1">
      <alignment horizontal="center" vertical="center"/>
    </xf>
    <xf numFmtId="1" fontId="6" fillId="3" borderId="2" xfId="0" applyNumberFormat="1" applyFont="1" applyFill="1" applyBorder="1" applyAlignment="1">
      <alignment horizontal="center" vertical="center"/>
    </xf>
    <xf numFmtId="164" fontId="9" fillId="5" borderId="3" xfId="0" applyNumberFormat="1" applyFont="1" applyFill="1" applyBorder="1" applyAlignment="1">
      <alignment horizontal="center"/>
    </xf>
    <xf numFmtId="164" fontId="9" fillId="5" borderId="2" xfId="0" applyNumberFormat="1" applyFont="1" applyFill="1" applyBorder="1" applyAlignment="1">
      <alignment horizontal="center"/>
    </xf>
    <xf numFmtId="3" fontId="13" fillId="4" borderId="2" xfId="0" applyNumberFormat="1" applyFont="1" applyFill="1" applyBorder="1" applyAlignment="1">
      <alignment horizontal="center" vertical="center"/>
    </xf>
    <xf numFmtId="3" fontId="9" fillId="3" borderId="8" xfId="0" applyNumberFormat="1" applyFont="1" applyFill="1" applyBorder="1" applyAlignment="1">
      <alignment horizontal="center" vertical="center"/>
    </xf>
    <xf numFmtId="3" fontId="13" fillId="3" borderId="2" xfId="0" applyNumberFormat="1" applyFont="1" applyFill="1" applyBorder="1" applyAlignment="1">
      <alignment horizontal="center" vertical="center"/>
    </xf>
    <xf numFmtId="3" fontId="9" fillId="3" borderId="8" xfId="0" applyNumberFormat="1" applyFont="1" applyFill="1" applyBorder="1" applyAlignment="1">
      <alignment horizontal="center"/>
    </xf>
    <xf numFmtId="164" fontId="13" fillId="3" borderId="2" xfId="0" applyNumberFormat="1" applyFont="1" applyFill="1" applyBorder="1" applyAlignment="1">
      <alignment horizontal="center"/>
    </xf>
    <xf numFmtId="165" fontId="9" fillId="3" borderId="2" xfId="0" applyNumberFormat="1" applyFont="1" applyFill="1" applyBorder="1" applyAlignment="1">
      <alignment horizontal="center"/>
    </xf>
    <xf numFmtId="167" fontId="9" fillId="3" borderId="2" xfId="0" applyNumberFormat="1" applyFont="1" applyFill="1" applyBorder="1" applyAlignment="1">
      <alignment horizontal="center"/>
    </xf>
    <xf numFmtId="167" fontId="13" fillId="3" borderId="2" xfId="0" applyNumberFormat="1" applyFont="1" applyFill="1" applyBorder="1" applyAlignment="1">
      <alignment horizontal="center"/>
    </xf>
    <xf numFmtId="3" fontId="13" fillId="6" borderId="2" xfId="0" applyNumberFormat="1" applyFont="1" applyFill="1" applyBorder="1" applyAlignment="1">
      <alignment horizontal="center" vertical="center"/>
    </xf>
    <xf numFmtId="0" fontId="13" fillId="2" borderId="2" xfId="0" applyFont="1" applyFill="1" applyBorder="1" applyAlignment="1">
      <alignment horizontal="center" vertical="center"/>
    </xf>
    <xf numFmtId="0" fontId="6" fillId="3" borderId="8" xfId="0" applyFont="1" applyFill="1" applyBorder="1"/>
    <xf numFmtId="0" fontId="13" fillId="3" borderId="2" xfId="0" applyFont="1" applyFill="1" applyBorder="1" applyAlignment="1">
      <alignment horizontal="center"/>
    </xf>
    <xf numFmtId="165" fontId="9" fillId="3" borderId="3" xfId="0" applyNumberFormat="1" applyFont="1" applyFill="1" applyBorder="1" applyAlignment="1">
      <alignment horizontal="center"/>
    </xf>
    <xf numFmtId="3" fontId="13" fillId="3" borderId="3" xfId="0" applyNumberFormat="1" applyFont="1" applyFill="1" applyBorder="1" applyAlignment="1">
      <alignment horizontal="center" vertical="center"/>
    </xf>
    <xf numFmtId="164" fontId="13" fillId="3" borderId="8" xfId="0" applyNumberFormat="1" applyFont="1" applyFill="1" applyBorder="1" applyAlignment="1">
      <alignment horizontal="center" vertical="center"/>
    </xf>
    <xf numFmtId="0" fontId="13" fillId="3" borderId="2" xfId="0" applyFont="1" applyFill="1" applyBorder="1" applyAlignment="1">
      <alignment horizontal="center" vertical="center"/>
    </xf>
    <xf numFmtId="3" fontId="13" fillId="6" borderId="2" xfId="0" applyNumberFormat="1" applyFont="1" applyFill="1" applyBorder="1" applyAlignment="1">
      <alignment horizontal="center"/>
    </xf>
    <xf numFmtId="165" fontId="9" fillId="5" borderId="3" xfId="0" applyNumberFormat="1" applyFont="1" applyFill="1" applyBorder="1" applyAlignment="1">
      <alignment horizontal="center"/>
    </xf>
    <xf numFmtId="165" fontId="9" fillId="5" borderId="2" xfId="0" applyNumberFormat="1" applyFont="1" applyFill="1" applyBorder="1" applyAlignment="1">
      <alignment horizontal="center"/>
    </xf>
    <xf numFmtId="3" fontId="9" fillId="4" borderId="2" xfId="0" applyNumberFormat="1" applyFont="1" applyFill="1" applyBorder="1" applyAlignment="1">
      <alignment horizontal="center" vertical="center"/>
    </xf>
    <xf numFmtId="0" fontId="9" fillId="4" borderId="2" xfId="0" applyFont="1" applyFill="1" applyBorder="1" applyAlignment="1">
      <alignment horizontal="center"/>
    </xf>
    <xf numFmtId="165" fontId="9" fillId="3" borderId="8" xfId="0" applyNumberFormat="1" applyFont="1" applyFill="1" applyBorder="1" applyAlignment="1">
      <alignment horizontal="center"/>
    </xf>
    <xf numFmtId="0" fontId="9" fillId="3" borderId="2" xfId="0" applyFont="1" applyFill="1" applyBorder="1" applyAlignment="1">
      <alignment horizontal="center"/>
    </xf>
    <xf numFmtId="0" fontId="6" fillId="3" borderId="2" xfId="0" applyFont="1" applyFill="1" applyBorder="1" applyAlignment="1">
      <alignment horizontal="center" vertical="center"/>
    </xf>
    <xf numFmtId="0" fontId="6" fillId="3" borderId="0" xfId="0" applyFont="1" applyFill="1" applyAlignment="1">
      <alignment horizontal="center" vertical="center"/>
    </xf>
    <xf numFmtId="0" fontId="6" fillId="3" borderId="8" xfId="0" applyFont="1" applyFill="1" applyBorder="1" applyAlignment="1">
      <alignment horizontal="center" vertical="center"/>
    </xf>
    <xf numFmtId="0" fontId="6" fillId="3" borderId="2"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0" xfId="0" applyFont="1" applyFill="1" applyAlignment="1">
      <alignment horizontal="center"/>
    </xf>
    <xf numFmtId="0" fontId="6" fillId="3" borderId="8"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0" xfId="0" applyFont="1" applyAlignment="1">
      <alignment horizontal="center" vertical="center" wrapText="1"/>
    </xf>
    <xf numFmtId="0" fontId="6" fillId="0" borderId="8" xfId="0" applyFont="1" applyBorder="1" applyAlignment="1">
      <alignment horizontal="center" vertical="center" wrapText="1"/>
    </xf>
    <xf numFmtId="0" fontId="6" fillId="3" borderId="0" xfId="0" applyFont="1" applyFill="1" applyAlignment="1">
      <alignment horizontal="center" wrapText="1"/>
    </xf>
    <xf numFmtId="170" fontId="6" fillId="3" borderId="0" xfId="0" applyNumberFormat="1" applyFont="1" applyFill="1"/>
  </cellXfs>
  <cellStyles count="1">
    <cellStyle name="Normal" xfId="0" builtinId="0"/>
  </cellStyles>
  <dxfs count="95">
    <dxf>
      <font>
        <b/>
        <i val="0"/>
        <color rgb="FF0000FF"/>
      </font>
    </dxf>
    <dxf>
      <font>
        <b/>
        <i val="0"/>
        <color rgb="FFFF33CC"/>
      </font>
    </dxf>
    <dxf>
      <font>
        <b/>
        <i val="0"/>
      </font>
    </dxf>
    <dxf>
      <font>
        <color rgb="FF9C0006"/>
      </font>
    </dxf>
    <dxf>
      <font>
        <b/>
        <i val="0"/>
        <color rgb="FFFF0000"/>
      </font>
    </dxf>
    <dxf>
      <font>
        <b/>
        <i val="0"/>
        <color rgb="FF00B050"/>
      </font>
    </dxf>
    <dxf>
      <font>
        <b/>
        <i val="0"/>
        <color rgb="FF0000FF"/>
      </font>
    </dxf>
    <dxf>
      <font>
        <b/>
        <i val="0"/>
        <color rgb="FFFF33CC"/>
      </font>
    </dxf>
    <dxf>
      <font>
        <b/>
        <i val="0"/>
      </font>
    </dxf>
    <dxf>
      <font>
        <color rgb="FF9C0006"/>
      </font>
    </dxf>
    <dxf>
      <font>
        <b/>
        <i val="0"/>
        <color rgb="FFFF0000"/>
      </font>
    </dxf>
    <dxf>
      <font>
        <b/>
        <i val="0"/>
        <color rgb="FF00B050"/>
      </font>
    </dxf>
    <dxf>
      <font>
        <b/>
        <i val="0"/>
        <color rgb="FF0000FF"/>
      </font>
    </dxf>
    <dxf>
      <font>
        <b/>
        <i val="0"/>
        <color rgb="FFFF33CC"/>
      </font>
    </dxf>
    <dxf>
      <font>
        <b/>
        <i val="0"/>
      </font>
    </dxf>
    <dxf>
      <font>
        <color rgb="FF9C0006"/>
      </font>
    </dxf>
    <dxf>
      <font>
        <b/>
        <i val="0"/>
      </font>
    </dxf>
    <dxf>
      <font>
        <b/>
        <i val="0"/>
        <color rgb="FF0000FF"/>
      </font>
    </dxf>
    <dxf>
      <font>
        <b/>
        <i val="0"/>
        <color rgb="FFFF33CC"/>
      </font>
    </dxf>
    <dxf>
      <font>
        <b/>
        <i val="0"/>
        <color rgb="FF0000FF"/>
      </font>
    </dxf>
    <dxf>
      <font>
        <b/>
        <i val="0"/>
        <color rgb="FFFF33CC"/>
      </font>
    </dxf>
    <dxf>
      <font>
        <b/>
        <i val="0"/>
      </font>
    </dxf>
    <dxf>
      <font>
        <b/>
        <i val="0"/>
        <color rgb="FF0000FF"/>
      </font>
    </dxf>
    <dxf>
      <font>
        <b/>
        <i val="0"/>
        <color rgb="FFFF33CC"/>
      </font>
    </dxf>
    <dxf>
      <font>
        <b/>
        <i/>
      </font>
    </dxf>
    <dxf>
      <font>
        <b/>
        <i/>
      </font>
    </dxf>
    <dxf>
      <font>
        <b/>
        <i/>
      </font>
    </dxf>
    <dxf>
      <font>
        <b/>
        <i/>
      </font>
    </dxf>
    <dxf>
      <font>
        <b/>
        <i val="0"/>
      </font>
    </dxf>
    <dxf>
      <font>
        <strike/>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val="0"/>
      </font>
    </dxf>
    <dxf>
      <font>
        <b/>
        <i val="0"/>
      </font>
    </dxf>
    <dxf>
      <font>
        <b/>
        <i val="0"/>
      </font>
    </dxf>
    <dxf>
      <font>
        <color rgb="FF9C0006"/>
      </font>
      <fill>
        <patternFill>
          <bgColor rgb="FFFFC7CE"/>
        </patternFill>
      </fill>
    </dxf>
    <dxf>
      <font>
        <b/>
        <i val="0"/>
        <color rgb="FF0000FF"/>
      </font>
    </dxf>
    <dxf>
      <font>
        <b/>
        <i val="0"/>
        <color rgb="FFFF33CC"/>
      </font>
    </dxf>
    <dxf>
      <font>
        <b/>
        <i val="0"/>
        <color rgb="FF0000FF"/>
      </font>
    </dxf>
    <dxf>
      <font>
        <b/>
        <i val="0"/>
        <color rgb="FFFF33CC"/>
      </font>
    </dxf>
    <dxf>
      <font>
        <b/>
        <i val="0"/>
      </font>
    </dxf>
    <dxf>
      <font>
        <b/>
        <i val="0"/>
      </font>
    </dxf>
    <dxf>
      <font>
        <b/>
        <i val="0"/>
      </font>
    </dxf>
    <dxf>
      <font>
        <b/>
        <i val="0"/>
      </font>
    </dxf>
    <dxf>
      <font>
        <b/>
        <i val="0"/>
      </font>
    </dxf>
    <dxf>
      <font>
        <b/>
        <i val="0"/>
      </font>
    </dxf>
    <dxf>
      <font>
        <b/>
        <i val="0"/>
      </font>
    </dxf>
    <dxf>
      <font>
        <b/>
        <i val="0"/>
      </font>
    </dxf>
    <dxf>
      <font>
        <b/>
        <i val="0"/>
        <color rgb="FF0000FF"/>
      </font>
    </dxf>
    <dxf>
      <font>
        <b/>
        <i val="0"/>
        <color rgb="FFFF33CC"/>
      </font>
    </dxf>
    <dxf>
      <font>
        <b/>
        <i val="0"/>
      </font>
    </dxf>
    <dxf>
      <font>
        <color auto="1"/>
      </font>
      <fill>
        <patternFill>
          <bgColor theme="4" tint="0.59996337778862885"/>
        </patternFill>
      </fill>
    </dxf>
    <dxf>
      <font>
        <b/>
        <i val="0"/>
      </font>
    </dxf>
    <dxf>
      <fill>
        <patternFill patternType="solid">
          <bgColor theme="4" tint="0.79995117038483843"/>
        </patternFill>
      </fill>
    </dxf>
    <dxf>
      <fill>
        <patternFill>
          <bgColor theme="4" tint="0.39991454817346722"/>
        </patternFill>
      </fill>
    </dxf>
    <dxf>
      <font>
        <b/>
        <i val="0"/>
        <color rgb="FF0000FF"/>
      </font>
    </dxf>
    <dxf>
      <font>
        <b/>
        <i val="0"/>
        <color rgb="FFFF33CC"/>
      </font>
    </dxf>
    <dxf>
      <font>
        <color auto="1"/>
      </font>
      <fill>
        <patternFill>
          <bgColor theme="4" tint="0.59996337778862885"/>
        </patternFill>
      </fill>
    </dxf>
    <dxf>
      <font>
        <b/>
        <i val="0"/>
      </font>
    </dxf>
    <dxf>
      <font>
        <b/>
        <i val="0"/>
        <color rgb="FF0000FF"/>
      </font>
    </dxf>
    <dxf>
      <font>
        <b/>
        <i val="0"/>
        <color rgb="FFFF33CC"/>
      </font>
    </dxf>
    <dxf>
      <font>
        <color auto="1"/>
      </font>
      <fill>
        <patternFill>
          <bgColor theme="4" tint="0.59996337778862885"/>
        </patternFill>
      </fill>
    </dxf>
    <dxf>
      <font>
        <b/>
        <i val="0"/>
      </font>
    </dxf>
    <dxf>
      <font>
        <color auto="1"/>
      </font>
      <fill>
        <patternFill patternType="solid">
          <bgColor theme="4" tint="0.79995117038483843"/>
        </patternFill>
      </fill>
    </dxf>
    <dxf>
      <font>
        <color auto="1"/>
      </font>
      <fill>
        <patternFill>
          <bgColor theme="4" tint="0.39991454817346722"/>
        </patternFill>
      </fill>
    </dxf>
    <dxf>
      <font>
        <color auto="1"/>
      </font>
      <fill>
        <patternFill patternType="solid">
          <bgColor theme="4" tint="0.79995117038483843"/>
        </patternFill>
      </fill>
    </dxf>
    <dxf>
      <font>
        <color auto="1"/>
      </font>
      <fill>
        <patternFill>
          <bgColor theme="4" tint="0.399914548173467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28575</xdr:colOff>
      <xdr:row>1</xdr:row>
      <xdr:rowOff>25400</xdr:rowOff>
    </xdr:from>
    <xdr:ext cx="1837870" cy="914400"/>
    <xdr:pic>
      <xdr:nvPicPr>
        <xdr:cNvPr id="3" name="Picture 2" descr="Department for Education Logo" title="Department for Education Logo">
          <a:extLst>
            <a:ext uri="{FF2B5EF4-FFF2-40B4-BE49-F238E27FC236}">
              <a16:creationId xmlns:a16="http://schemas.microsoft.com/office/drawing/2014/main" id="{614F42D3-6AD3-4C58-8F20-FB573CA8D020}"/>
            </a:ext>
          </a:extLst>
        </xdr:cNvPr>
        <xdr:cNvPicPr>
          <a:picLocks noChangeAspect="1"/>
        </xdr:cNvPicPr>
      </xdr:nvPicPr>
      <xdr:blipFill>
        <a:blip xmlns:r="http://schemas.openxmlformats.org/officeDocument/2006/relationships" r:embed="rId1"/>
        <a:srcRect/>
        <a:stretch>
          <a:fillRect/>
        </a:stretch>
      </xdr:blipFill>
      <xdr:spPr>
        <a:xfrm>
          <a:off x="669925" y="190500"/>
          <a:ext cx="1837870" cy="914400"/>
        </a:xfrm>
        <a:prstGeom prst="rect">
          <a:avLst/>
        </a:prstGeom>
        <a:noFill/>
        <a:ln cap="flat">
          <a:no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38100</xdr:colOff>
      <xdr:row>1</xdr:row>
      <xdr:rowOff>95250</xdr:rowOff>
    </xdr:from>
    <xdr:ext cx="1837870" cy="914400"/>
    <xdr:pic>
      <xdr:nvPicPr>
        <xdr:cNvPr id="2" name="Picture 1" descr="Department for Education Logo" title="Department for Education Logo">
          <a:extLst>
            <a:ext uri="{FF2B5EF4-FFF2-40B4-BE49-F238E27FC236}">
              <a16:creationId xmlns:a16="http://schemas.microsoft.com/office/drawing/2014/main" id="{03628720-464F-4960-A7BB-D97394D483CF}"/>
            </a:ext>
          </a:extLst>
        </xdr:cNvPr>
        <xdr:cNvPicPr>
          <a:picLocks noChangeAspect="1"/>
        </xdr:cNvPicPr>
      </xdr:nvPicPr>
      <xdr:blipFill>
        <a:blip xmlns:r="http://schemas.openxmlformats.org/officeDocument/2006/relationships" r:embed="rId1"/>
        <a:srcRect/>
        <a:stretch>
          <a:fillRect/>
        </a:stretch>
      </xdr:blipFill>
      <xdr:spPr>
        <a:xfrm>
          <a:off x="647700" y="285750"/>
          <a:ext cx="1837870" cy="914400"/>
        </a:xfrm>
        <a:prstGeom prst="rect">
          <a:avLst/>
        </a:prstGeom>
        <a:noFill/>
        <a:ln cap="flat">
          <a:noFill/>
        </a:ln>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A8:C37"/>
  <sheetViews>
    <sheetView showGridLines="0" tabSelected="1" zoomScale="85" zoomScaleNormal="85" workbookViewId="0"/>
  </sheetViews>
  <sheetFormatPr defaultColWidth="11.453125" defaultRowHeight="14.5" x14ac:dyDescent="0.35"/>
  <cols>
    <col min="3" max="3" width="9.1796875" customWidth="1"/>
  </cols>
  <sheetData>
    <row r="8" spans="1:3" x14ac:dyDescent="0.35">
      <c r="A8" s="5"/>
      <c r="B8" s="1" t="s">
        <v>0</v>
      </c>
      <c r="C8" s="5"/>
    </row>
    <row r="9" spans="1:3" x14ac:dyDescent="0.35">
      <c r="A9" s="5"/>
      <c r="B9" s="5" t="s">
        <v>1</v>
      </c>
      <c r="C9" s="5"/>
    </row>
    <row r="10" spans="1:3" x14ac:dyDescent="0.35">
      <c r="A10" s="5"/>
      <c r="B10" s="5" t="s">
        <v>2</v>
      </c>
      <c r="C10" s="5"/>
    </row>
    <row r="12" spans="1:3" x14ac:dyDescent="0.35">
      <c r="A12" s="5"/>
      <c r="B12" s="8" t="s">
        <v>3</v>
      </c>
      <c r="C12" s="6"/>
    </row>
    <row r="13" spans="1:3" x14ac:dyDescent="0.35">
      <c r="A13" s="5"/>
      <c r="B13" s="4" t="s">
        <v>4</v>
      </c>
      <c r="C13" s="2" t="s">
        <v>5</v>
      </c>
    </row>
    <row r="14" spans="1:3" x14ac:dyDescent="0.35">
      <c r="A14" s="5"/>
      <c r="B14" s="4" t="s">
        <v>6</v>
      </c>
      <c r="C14" s="2" t="s">
        <v>7</v>
      </c>
    </row>
    <row r="15" spans="1:3" x14ac:dyDescent="0.35">
      <c r="A15" s="5"/>
      <c r="B15" s="4" t="s">
        <v>8</v>
      </c>
      <c r="C15" s="2" t="s">
        <v>9</v>
      </c>
    </row>
    <row r="16" spans="1:3" x14ac:dyDescent="0.35">
      <c r="A16" s="5"/>
      <c r="B16" s="4" t="s">
        <v>10</v>
      </c>
      <c r="C16" s="2" t="s">
        <v>11</v>
      </c>
    </row>
    <row r="17" spans="1:3" x14ac:dyDescent="0.35">
      <c r="A17" s="5"/>
      <c r="B17" s="4" t="s">
        <v>12</v>
      </c>
      <c r="C17" s="3" t="s">
        <v>13</v>
      </c>
    </row>
    <row r="18" spans="1:3" x14ac:dyDescent="0.35">
      <c r="A18" s="5"/>
      <c r="B18" s="4" t="s">
        <v>14</v>
      </c>
      <c r="C18" s="2" t="s">
        <v>15</v>
      </c>
    </row>
    <row r="19" spans="1:3" x14ac:dyDescent="0.35">
      <c r="A19" s="5"/>
      <c r="B19" s="4" t="s">
        <v>16</v>
      </c>
      <c r="C19" s="2" t="s">
        <v>17</v>
      </c>
    </row>
    <row r="20" spans="1:3" x14ac:dyDescent="0.35">
      <c r="A20" s="5"/>
      <c r="B20" s="4" t="s">
        <v>18</v>
      </c>
      <c r="C20" s="2" t="s">
        <v>19</v>
      </c>
    </row>
    <row r="21" spans="1:3" x14ac:dyDescent="0.35">
      <c r="A21" s="5"/>
      <c r="B21" s="4" t="s">
        <v>20</v>
      </c>
      <c r="C21" s="2" t="s">
        <v>21</v>
      </c>
    </row>
    <row r="22" spans="1:3" x14ac:dyDescent="0.35">
      <c r="A22" s="5"/>
      <c r="B22" s="4" t="s">
        <v>22</v>
      </c>
      <c r="C22" s="2" t="s">
        <v>23</v>
      </c>
    </row>
    <row r="23" spans="1:3" x14ac:dyDescent="0.35">
      <c r="A23" s="5"/>
      <c r="B23" s="4" t="s">
        <v>24</v>
      </c>
      <c r="C23" s="2" t="s">
        <v>25</v>
      </c>
    </row>
    <row r="24" spans="1:3" x14ac:dyDescent="0.35">
      <c r="A24" s="5"/>
      <c r="B24" s="7" t="s">
        <v>26</v>
      </c>
      <c r="C24" s="2"/>
    </row>
    <row r="25" spans="1:3" x14ac:dyDescent="0.35">
      <c r="A25" s="5"/>
      <c r="B25" s="4" t="s">
        <v>27</v>
      </c>
      <c r="C25" s="5" t="s">
        <v>28</v>
      </c>
    </row>
    <row r="26" spans="1:3" x14ac:dyDescent="0.35">
      <c r="A26" s="5"/>
      <c r="B26" s="4" t="s">
        <v>29</v>
      </c>
      <c r="C26" s="2" t="s">
        <v>30</v>
      </c>
    </row>
    <row r="27" spans="1:3" x14ac:dyDescent="0.35">
      <c r="A27" s="5"/>
      <c r="B27" s="4" t="s">
        <v>31</v>
      </c>
      <c r="C27" s="2" t="s">
        <v>32</v>
      </c>
    </row>
    <row r="28" spans="1:3" x14ac:dyDescent="0.35">
      <c r="A28" s="5"/>
      <c r="B28" s="4" t="s">
        <v>33</v>
      </c>
      <c r="C28" s="5" t="s">
        <v>34</v>
      </c>
    </row>
    <row r="29" spans="1:3" x14ac:dyDescent="0.35">
      <c r="B29" s="4" t="s">
        <v>35</v>
      </c>
      <c r="C29" s="2" t="s">
        <v>36</v>
      </c>
    </row>
    <row r="30" spans="1:3" x14ac:dyDescent="0.35">
      <c r="A30" s="5"/>
      <c r="B30" s="4" t="s">
        <v>37</v>
      </c>
      <c r="C30" s="2" t="s">
        <v>38</v>
      </c>
    </row>
    <row r="31" spans="1:3" x14ac:dyDescent="0.35">
      <c r="A31" s="5"/>
      <c r="B31" s="4" t="s">
        <v>39</v>
      </c>
      <c r="C31" s="5" t="s">
        <v>40</v>
      </c>
    </row>
    <row r="32" spans="1:3" x14ac:dyDescent="0.35">
      <c r="A32" s="5"/>
      <c r="B32" s="4" t="s">
        <v>41</v>
      </c>
      <c r="C32" s="5" t="s">
        <v>42</v>
      </c>
    </row>
    <row r="33" spans="2:3" x14ac:dyDescent="0.35">
      <c r="B33" s="4" t="s">
        <v>43</v>
      </c>
      <c r="C33" s="5" t="s">
        <v>44</v>
      </c>
    </row>
    <row r="34" spans="2:3" x14ac:dyDescent="0.35">
      <c r="B34" s="4"/>
    </row>
    <row r="35" spans="2:3" x14ac:dyDescent="0.35">
      <c r="B35" s="4"/>
    </row>
    <row r="37" spans="2:3" x14ac:dyDescent="0.35">
      <c r="B37" s="5"/>
      <c r="C37" s="5"/>
    </row>
  </sheetData>
  <hyperlinks>
    <hyperlink ref="B13" location="'Table 1'!A1" display="Table 1" xr:uid="{00000000-0004-0000-0000-000000000000}"/>
    <hyperlink ref="B14" location="'Table 2'!A1" display="Table 2" xr:uid="{00000000-0004-0000-0000-000001000000}"/>
    <hyperlink ref="B15" location="'Table 3'!A1" display="Table 3" xr:uid="{00000000-0004-0000-0000-000002000000}"/>
    <hyperlink ref="B16" location="'Table 4'!A1" display="Table 4" xr:uid="{00000000-0004-0000-0000-000003000000}"/>
    <hyperlink ref="B19" location="'Table 7'!A1" display="Table 7" xr:uid="{00000000-0004-0000-0000-000004000000}"/>
    <hyperlink ref="B18" location="'Table 6'!A1" display="Table 6" xr:uid="{00000000-0004-0000-0000-000005000000}"/>
    <hyperlink ref="B20" location="'Table 8'!A1" display="Table 8" xr:uid="{00000000-0004-0000-0000-000006000000}"/>
    <hyperlink ref="B21" location="'Table 9'!A1" display="Table 9" xr:uid="{00000000-0004-0000-0000-000007000000}"/>
    <hyperlink ref="B22" location="'Table 10'!A1" display="Table 10" xr:uid="{00000000-0004-0000-0000-000008000000}"/>
    <hyperlink ref="B27" location="'Table 14'!A1" display="Table 14" xr:uid="{00000000-0004-0000-0000-000009000000}"/>
    <hyperlink ref="B17" location="'Table 5'!A1" display="Table 5" xr:uid="{00000000-0004-0000-0000-00000A000000}"/>
    <hyperlink ref="B26" location="'Table 13'!A1" display="Table 13" xr:uid="{00000000-0004-0000-0000-00000B000000}"/>
    <hyperlink ref="B25" location="'Table 12'!A1" display="Table 12" xr:uid="{00000000-0004-0000-0000-00000C000000}"/>
    <hyperlink ref="B28" location="'Table 15'!A1" display="Table 15" xr:uid="{00000000-0004-0000-0000-00000D000000}"/>
    <hyperlink ref="B29:B30" location="'Table 14'!A1" display="Table 14" xr:uid="{00000000-0004-0000-0000-00000E000000}"/>
    <hyperlink ref="B31:B32" location="'Table 14'!A1" display="Table 14" xr:uid="{00000000-0004-0000-0000-00000F000000}"/>
    <hyperlink ref="B23" location="'Table 11'!A1" display="Table 11" xr:uid="{00000000-0004-0000-0000-000010000000}"/>
    <hyperlink ref="B29" location="'Table 16'!A1" display="Table 16" xr:uid="{00000000-0004-0000-0000-000011000000}"/>
    <hyperlink ref="B30" location="'Table 17'!A1" display="Table 17" xr:uid="{00000000-0004-0000-0000-000012000000}"/>
    <hyperlink ref="B31" location="'Table 18'!A1" display="Table 18" xr:uid="{00000000-0004-0000-0000-000013000000}"/>
    <hyperlink ref="B32" location="'Table 19'!A1" display="Table 19" xr:uid="{00000000-0004-0000-0000-000014000000}"/>
    <hyperlink ref="B33" location="'Table 20'!A1" display="Table 20" xr:uid="{00000000-0004-0000-0000-000015000000}"/>
  </hyperlinks>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dimension ref="A1:R68"/>
  <sheetViews>
    <sheetView showGridLines="0" zoomScale="91" zoomScaleNormal="91" workbookViewId="0"/>
  </sheetViews>
  <sheetFormatPr defaultColWidth="11.453125" defaultRowHeight="14.5" x14ac:dyDescent="0.35"/>
  <cols>
    <col min="3" max="3" width="21.453125" customWidth="1"/>
    <col min="4" max="4" width="25.81640625" customWidth="1"/>
    <col min="5" max="11" width="21.453125" customWidth="1"/>
    <col min="12" max="13" width="28.1796875" customWidth="1"/>
    <col min="14" max="14" width="27.54296875" customWidth="1"/>
    <col min="15" max="18" width="21.1796875" customWidth="1"/>
  </cols>
  <sheetData>
    <row r="1" spans="1:18" x14ac:dyDescent="0.35">
      <c r="A1" s="20" t="s">
        <v>85</v>
      </c>
      <c r="B1" s="19"/>
      <c r="C1" s="19"/>
      <c r="D1" s="19"/>
      <c r="E1" s="19"/>
      <c r="F1" s="19"/>
      <c r="G1" s="19"/>
      <c r="H1" s="19"/>
      <c r="I1" s="19"/>
      <c r="J1" s="19"/>
      <c r="K1" s="19"/>
      <c r="L1" s="19"/>
      <c r="M1" s="19"/>
      <c r="N1" s="19"/>
    </row>
    <row r="2" spans="1:18" x14ac:dyDescent="0.35">
      <c r="A2" s="19"/>
      <c r="B2" s="19" t="s">
        <v>153</v>
      </c>
      <c r="C2" s="19"/>
      <c r="D2" s="19"/>
      <c r="E2" s="19"/>
      <c r="F2" s="19"/>
      <c r="G2" s="19"/>
      <c r="H2" s="19"/>
      <c r="I2" s="19"/>
      <c r="J2" s="19"/>
      <c r="K2" s="19"/>
      <c r="L2" s="19"/>
      <c r="M2" s="19"/>
      <c r="N2" s="19"/>
    </row>
    <row r="3" spans="1:18" x14ac:dyDescent="0.35">
      <c r="A3" s="19"/>
      <c r="B3" s="19" t="s">
        <v>122</v>
      </c>
      <c r="C3" s="19"/>
      <c r="D3" s="19"/>
      <c r="E3" s="19"/>
      <c r="F3" s="19"/>
      <c r="G3" s="19"/>
      <c r="H3" s="19"/>
      <c r="I3" s="19"/>
      <c r="J3" s="19"/>
      <c r="K3" s="19"/>
      <c r="L3" s="19"/>
      <c r="M3" s="19"/>
      <c r="N3" s="19"/>
    </row>
    <row r="4" spans="1:18" x14ac:dyDescent="0.35">
      <c r="Q4" s="33"/>
      <c r="R4" s="19"/>
    </row>
    <row r="5" spans="1:18" x14ac:dyDescent="0.35">
      <c r="A5" s="19"/>
      <c r="B5" s="19"/>
      <c r="C5" s="19"/>
      <c r="D5" s="19"/>
      <c r="E5" s="316" t="s">
        <v>88</v>
      </c>
      <c r="F5" s="317"/>
      <c r="G5" s="317"/>
      <c r="H5" s="317"/>
      <c r="I5" s="317"/>
      <c r="J5" s="317"/>
      <c r="K5" s="319"/>
      <c r="L5" s="317" t="s">
        <v>104</v>
      </c>
      <c r="M5" s="317"/>
      <c r="N5" s="319"/>
      <c r="O5" s="313" t="s">
        <v>105</v>
      </c>
      <c r="P5" s="314"/>
      <c r="Q5" s="314"/>
      <c r="R5" s="314"/>
    </row>
    <row r="6" spans="1:18" ht="37.5" customHeight="1" x14ac:dyDescent="0.35">
      <c r="A6" s="19"/>
      <c r="B6" s="19"/>
      <c r="C6" s="13"/>
      <c r="D6" s="13"/>
      <c r="E6" s="46">
        <v>2018</v>
      </c>
      <c r="F6" s="13">
        <v>2019</v>
      </c>
      <c r="G6" s="13">
        <v>2021</v>
      </c>
      <c r="H6" s="13">
        <v>2022</v>
      </c>
      <c r="I6" s="13">
        <v>2023</v>
      </c>
      <c r="J6" s="13">
        <v>2024</v>
      </c>
      <c r="K6" s="262">
        <v>2025</v>
      </c>
      <c r="L6" s="55" t="s">
        <v>106</v>
      </c>
      <c r="M6" s="13" t="s">
        <v>107</v>
      </c>
      <c r="N6" s="13" t="s">
        <v>108</v>
      </c>
      <c r="O6" s="46" t="s">
        <v>109</v>
      </c>
      <c r="P6" s="13" t="s">
        <v>110</v>
      </c>
      <c r="Q6" s="47" t="s">
        <v>111</v>
      </c>
      <c r="R6" s="47" t="s">
        <v>112</v>
      </c>
    </row>
    <row r="7" spans="1:18" ht="12.65" customHeight="1" x14ac:dyDescent="0.35">
      <c r="A7" s="19"/>
      <c r="B7" s="19"/>
      <c r="C7" s="31" t="s">
        <v>91</v>
      </c>
      <c r="D7" s="31" t="s">
        <v>143</v>
      </c>
      <c r="E7" s="226">
        <v>4.2699999999999996</v>
      </c>
      <c r="F7" s="173">
        <v>4.7</v>
      </c>
      <c r="G7" s="173">
        <v>4.95</v>
      </c>
      <c r="H7" s="173">
        <v>4.9465829434075674</v>
      </c>
      <c r="I7" s="173">
        <v>5.2968795227413672</v>
      </c>
      <c r="J7" s="173">
        <v>5.7055188132955372</v>
      </c>
      <c r="K7" s="176">
        <f>'Table 6'!F6</f>
        <v>6.3795799999999998</v>
      </c>
      <c r="L7" s="81">
        <f t="shared" ref="L7:L24" si="0">(I7-H7)/H7</f>
        <v>7.0815870943930825E-2</v>
      </c>
      <c r="M7" s="81">
        <v>7.7147174822409653E-2</v>
      </c>
      <c r="N7" s="164">
        <f>(K7-J7)/J7</f>
        <v>0.11814196197788389</v>
      </c>
      <c r="O7" s="66">
        <v>1E-3</v>
      </c>
      <c r="P7" s="66">
        <v>0.48499999999999999</v>
      </c>
      <c r="Q7" s="66">
        <v>4.0000000000000001E-3</v>
      </c>
      <c r="R7" s="66">
        <v>0.09</v>
      </c>
    </row>
    <row r="8" spans="1:18" ht="12.65" customHeight="1" x14ac:dyDescent="0.35">
      <c r="A8" s="19"/>
      <c r="B8" s="19"/>
      <c r="C8" s="30" t="s">
        <v>91</v>
      </c>
      <c r="D8" s="30" t="s">
        <v>144</v>
      </c>
      <c r="E8" s="227">
        <v>4.58</v>
      </c>
      <c r="F8" s="111">
        <v>4.6500000000000004</v>
      </c>
      <c r="G8" s="111">
        <v>5.0199999999999996</v>
      </c>
      <c r="H8" s="111">
        <v>5.0711610557420226</v>
      </c>
      <c r="I8" s="111">
        <v>5.3476887819542283</v>
      </c>
      <c r="J8" s="111">
        <v>5.7346283446956683</v>
      </c>
      <c r="K8" s="228">
        <f>'Table 6'!F7</f>
        <v>6.2725299999999997</v>
      </c>
      <c r="L8" s="79">
        <f>(I8-H8)/H8</f>
        <v>5.452947030721815E-2</v>
      </c>
      <c r="M8" s="79">
        <v>7.2356410127524112E-2</v>
      </c>
      <c r="N8" s="280">
        <f t="shared" ref="N8:N24" si="1">(K8-J8)/J8</f>
        <v>9.3798869424881165E-2</v>
      </c>
      <c r="O8" s="53">
        <v>2E-3</v>
      </c>
      <c r="P8" s="53">
        <v>3.7999999999999999E-2</v>
      </c>
      <c r="Q8" s="53">
        <v>0</v>
      </c>
      <c r="R8" s="53">
        <v>0</v>
      </c>
    </row>
    <row r="9" spans="1:18" ht="12.65" customHeight="1" x14ac:dyDescent="0.35">
      <c r="A9" s="19"/>
      <c r="B9" s="19"/>
      <c r="C9" s="30" t="s">
        <v>91</v>
      </c>
      <c r="D9" s="30" t="s">
        <v>145</v>
      </c>
      <c r="E9" s="227">
        <v>4.5199999999999996</v>
      </c>
      <c r="F9" s="111">
        <v>4.49</v>
      </c>
      <c r="G9" s="111">
        <v>4.9800000000000004</v>
      </c>
      <c r="H9" s="111">
        <v>4.8729867679538517</v>
      </c>
      <c r="I9" s="111">
        <v>5.2108993476380334</v>
      </c>
      <c r="J9" s="111">
        <v>5.578748076078897</v>
      </c>
      <c r="K9" s="228">
        <f>'Table 6'!F8</f>
        <v>6.1383000000000001</v>
      </c>
      <c r="L9" s="79">
        <f t="shared" si="0"/>
        <v>6.9344038015122691E-2</v>
      </c>
      <c r="M9" s="79">
        <v>7.059217687779748E-2</v>
      </c>
      <c r="N9" s="280">
        <f t="shared" si="1"/>
        <v>0.10030062592724068</v>
      </c>
      <c r="O9" s="53">
        <v>0</v>
      </c>
      <c r="P9" s="53">
        <v>0.33600000000000002</v>
      </c>
      <c r="Q9" s="53">
        <v>0</v>
      </c>
      <c r="R9" s="53">
        <v>0</v>
      </c>
    </row>
    <row r="10" spans="1:18" ht="12.65" customHeight="1" x14ac:dyDescent="0.35">
      <c r="A10" s="19"/>
      <c r="B10" s="19"/>
      <c r="C10" s="30" t="s">
        <v>91</v>
      </c>
      <c r="D10" s="30" t="s">
        <v>146</v>
      </c>
      <c r="E10" s="227">
        <v>4.6100000000000003</v>
      </c>
      <c r="F10" s="111">
        <v>4.66</v>
      </c>
      <c r="G10" s="111">
        <v>5.17</v>
      </c>
      <c r="H10" s="111">
        <v>5.2920965395319541</v>
      </c>
      <c r="I10" s="111">
        <v>5.6716749433296361</v>
      </c>
      <c r="J10" s="111">
        <v>6.0468845251991956</v>
      </c>
      <c r="K10" s="228">
        <f>'Table 6'!F9</f>
        <v>6.6602100000000002</v>
      </c>
      <c r="L10" s="79">
        <f t="shared" si="0"/>
        <v>7.1725525217129313E-2</v>
      </c>
      <c r="M10" s="79">
        <v>6.6154986951577219E-2</v>
      </c>
      <c r="N10" s="280">
        <f t="shared" si="1"/>
        <v>0.10142834252000214</v>
      </c>
      <c r="O10" s="53">
        <v>0</v>
      </c>
      <c r="P10" s="53">
        <v>0.10199999999999999</v>
      </c>
      <c r="Q10" s="53">
        <v>1E-3</v>
      </c>
      <c r="R10" s="53">
        <v>0</v>
      </c>
    </row>
    <row r="11" spans="1:18" ht="12.65" customHeight="1" x14ac:dyDescent="0.35">
      <c r="A11" s="19"/>
      <c r="B11" s="19"/>
      <c r="C11" s="30" t="s">
        <v>91</v>
      </c>
      <c r="D11" s="30" t="s">
        <v>147</v>
      </c>
      <c r="E11" s="227">
        <v>4.42</v>
      </c>
      <c r="F11" s="111">
        <v>4.57</v>
      </c>
      <c r="G11" s="111">
        <v>4.84</v>
      </c>
      <c r="H11" s="111">
        <v>5.092968288198283</v>
      </c>
      <c r="I11" s="111">
        <v>5.3384372434388068</v>
      </c>
      <c r="J11" s="111">
        <v>5.8888059072209833</v>
      </c>
      <c r="K11" s="228">
        <f>'Table 6'!F10</f>
        <v>6.4390000000000001</v>
      </c>
      <c r="L11" s="79">
        <f t="shared" si="0"/>
        <v>4.8197620984473534E-2</v>
      </c>
      <c r="M11" s="79">
        <v>0.10309546383796228</v>
      </c>
      <c r="N11" s="280">
        <f t="shared" si="1"/>
        <v>9.3430502116627193E-2</v>
      </c>
      <c r="O11" s="53">
        <v>2E-3</v>
      </c>
      <c r="P11" s="53">
        <v>1.2999999999999999E-2</v>
      </c>
      <c r="Q11" s="53">
        <v>0</v>
      </c>
      <c r="R11" s="53">
        <v>0</v>
      </c>
    </row>
    <row r="12" spans="1:18" ht="12.65" customHeight="1" x14ac:dyDescent="0.35">
      <c r="A12" s="19"/>
      <c r="B12" s="19"/>
      <c r="C12" s="30" t="s">
        <v>91</v>
      </c>
      <c r="D12" s="30" t="s">
        <v>148</v>
      </c>
      <c r="E12" s="227">
        <v>4.9400000000000004</v>
      </c>
      <c r="F12" s="111">
        <v>5.1100000000000003</v>
      </c>
      <c r="G12" s="111">
        <v>5.48</v>
      </c>
      <c r="H12" s="111">
        <v>5.7852533960571604</v>
      </c>
      <c r="I12" s="111">
        <v>6.127010974259707</v>
      </c>
      <c r="J12" s="111">
        <v>6.6459761499371206</v>
      </c>
      <c r="K12" s="228">
        <f>'Table 6'!F11</f>
        <v>7.0849399999999996</v>
      </c>
      <c r="L12" s="79">
        <f t="shared" si="0"/>
        <v>5.9073916872070906E-2</v>
      </c>
      <c r="M12" s="79">
        <v>8.4701198979020495E-2</v>
      </c>
      <c r="N12" s="280">
        <f t="shared" si="1"/>
        <v>6.6049567461513109E-2</v>
      </c>
      <c r="O12" s="53">
        <v>0</v>
      </c>
      <c r="P12" s="53">
        <v>1.2999999999999999E-2</v>
      </c>
      <c r="Q12" s="53">
        <v>0</v>
      </c>
      <c r="R12" s="53">
        <v>0</v>
      </c>
    </row>
    <row r="13" spans="1:18" ht="12.65" customHeight="1" x14ac:dyDescent="0.35">
      <c r="A13" s="19"/>
      <c r="B13" s="19"/>
      <c r="C13" s="30" t="s">
        <v>91</v>
      </c>
      <c r="D13" s="30" t="s">
        <v>149</v>
      </c>
      <c r="E13" s="227">
        <v>6.44</v>
      </c>
      <c r="F13" s="111">
        <v>6.65</v>
      </c>
      <c r="G13" s="111">
        <v>7.09</v>
      </c>
      <c r="H13" s="111">
        <v>7.2954747185255835</v>
      </c>
      <c r="I13" s="111">
        <v>7.7241776588855791</v>
      </c>
      <c r="J13" s="111">
        <v>8.3439613410222613</v>
      </c>
      <c r="K13" s="228">
        <f>'Table 6'!F12</f>
        <v>8.9198599999999999</v>
      </c>
      <c r="L13" s="79">
        <f t="shared" si="0"/>
        <v>5.8762857373952558E-2</v>
      </c>
      <c r="M13" s="79">
        <v>8.0239439006650551E-2</v>
      </c>
      <c r="N13" s="280">
        <f t="shared" si="1"/>
        <v>6.9019813903785698E-2</v>
      </c>
      <c r="O13" s="53">
        <v>0</v>
      </c>
      <c r="P13" s="53">
        <v>8.0000000000000002E-3</v>
      </c>
      <c r="Q13" s="53">
        <v>0</v>
      </c>
      <c r="R13" s="53">
        <v>0</v>
      </c>
    </row>
    <row r="14" spans="1:18" ht="12.65" customHeight="1" x14ac:dyDescent="0.35">
      <c r="A14" s="19"/>
      <c r="B14" s="19"/>
      <c r="C14" s="30" t="s">
        <v>91</v>
      </c>
      <c r="D14" s="30" t="s">
        <v>150</v>
      </c>
      <c r="E14" s="227">
        <v>5.27</v>
      </c>
      <c r="F14" s="111">
        <v>5.44</v>
      </c>
      <c r="G14" s="111">
        <v>5.79</v>
      </c>
      <c r="H14" s="111">
        <v>6.0645687512795465</v>
      </c>
      <c r="I14" s="111">
        <v>6.3823833992110801</v>
      </c>
      <c r="J14" s="111">
        <v>6.8122550116446936</v>
      </c>
      <c r="K14" s="228">
        <f>'Table 6'!F13</f>
        <v>7.2818300000000002</v>
      </c>
      <c r="L14" s="79">
        <f t="shared" si="0"/>
        <v>5.2405152116459845E-2</v>
      </c>
      <c r="M14" s="79">
        <v>6.7352834442184956E-2</v>
      </c>
      <c r="N14" s="280">
        <f>(K14-J14)/J14</f>
        <v>6.8930917523291071E-2</v>
      </c>
      <c r="O14" s="53">
        <v>0</v>
      </c>
      <c r="P14" s="53">
        <v>0</v>
      </c>
      <c r="Q14" s="53">
        <v>0</v>
      </c>
      <c r="R14" s="53">
        <v>0</v>
      </c>
    </row>
    <row r="15" spans="1:18" ht="12.65" customHeight="1" x14ac:dyDescent="0.35">
      <c r="A15" s="19"/>
      <c r="B15" s="19"/>
      <c r="C15" s="30" t="s">
        <v>91</v>
      </c>
      <c r="D15" s="30" t="s">
        <v>151</v>
      </c>
      <c r="E15" s="179">
        <v>4.62</v>
      </c>
      <c r="F15" s="180">
        <v>4.75</v>
      </c>
      <c r="G15" s="180">
        <v>5.05</v>
      </c>
      <c r="H15" s="180">
        <v>5.2855106030579426</v>
      </c>
      <c r="I15" s="180">
        <v>5.7113770984425036</v>
      </c>
      <c r="J15" s="180">
        <v>6.3246253678901683</v>
      </c>
      <c r="K15" s="228">
        <f>'Table 6'!F14</f>
        <v>6.6953100000000001</v>
      </c>
      <c r="L15" s="79">
        <f t="shared" si="0"/>
        <v>8.057244178796559E-2</v>
      </c>
      <c r="M15" s="79">
        <v>0.10737310089626158</v>
      </c>
      <c r="N15" s="280">
        <f t="shared" si="1"/>
        <v>5.8609737422833076E-2</v>
      </c>
      <c r="O15" s="54">
        <v>0</v>
      </c>
      <c r="P15" s="53">
        <v>7.3999999999999996E-2</v>
      </c>
      <c r="Q15" s="54">
        <v>0</v>
      </c>
      <c r="R15" s="54">
        <v>0</v>
      </c>
    </row>
    <row r="16" spans="1:18" ht="12.65" customHeight="1" x14ac:dyDescent="0.35">
      <c r="A16" s="19"/>
      <c r="B16" s="19"/>
      <c r="C16" s="31" t="s">
        <v>99</v>
      </c>
      <c r="D16" s="31" t="s">
        <v>143</v>
      </c>
      <c r="E16" s="226"/>
      <c r="F16" s="173"/>
      <c r="G16" s="173">
        <v>4.5</v>
      </c>
      <c r="H16" s="173">
        <v>4.5</v>
      </c>
      <c r="I16" s="173">
        <v>5</v>
      </c>
      <c r="J16" s="173">
        <v>5.5</v>
      </c>
      <c r="K16" s="176">
        <f>'Table 6'!F15</f>
        <v>6</v>
      </c>
      <c r="L16" s="81">
        <f t="shared" si="0"/>
        <v>0.1111111111111111</v>
      </c>
      <c r="M16" s="81">
        <v>0.1</v>
      </c>
      <c r="N16" s="164">
        <f t="shared" si="1"/>
        <v>9.0909090909090912E-2</v>
      </c>
      <c r="O16" s="19"/>
      <c r="P16" s="39"/>
      <c r="Q16" s="33"/>
      <c r="R16" s="33"/>
    </row>
    <row r="17" spans="3:18" ht="12.65" customHeight="1" x14ac:dyDescent="0.35">
      <c r="C17" s="30" t="s">
        <v>99</v>
      </c>
      <c r="D17" s="30" t="s">
        <v>144</v>
      </c>
      <c r="E17" s="227"/>
      <c r="F17" s="111"/>
      <c r="G17" s="111">
        <v>4.5</v>
      </c>
      <c r="H17" s="111">
        <v>4.8</v>
      </c>
      <c r="I17" s="111">
        <v>5</v>
      </c>
      <c r="J17" s="111">
        <v>5.5</v>
      </c>
      <c r="K17" s="228">
        <f>'Table 6'!F16</f>
        <v>6</v>
      </c>
      <c r="L17" s="79">
        <f t="shared" si="0"/>
        <v>4.1666666666666706E-2</v>
      </c>
      <c r="M17" s="79">
        <v>0.1</v>
      </c>
      <c r="N17" s="280">
        <f t="shared" si="1"/>
        <v>9.0909090909090912E-2</v>
      </c>
      <c r="O17" s="19"/>
      <c r="P17" s="165"/>
      <c r="Q17" s="165"/>
      <c r="R17" s="165"/>
    </row>
    <row r="18" spans="3:18" ht="12.65" customHeight="1" x14ac:dyDescent="0.35">
      <c r="C18" s="30" t="s">
        <v>99</v>
      </c>
      <c r="D18" s="30" t="s">
        <v>145</v>
      </c>
      <c r="E18" s="227"/>
      <c r="F18" s="111"/>
      <c r="G18" s="111">
        <v>4.5</v>
      </c>
      <c r="H18" s="111">
        <v>4.5999999999999996</v>
      </c>
      <c r="I18" s="111">
        <v>5</v>
      </c>
      <c r="J18" s="111">
        <v>5.33</v>
      </c>
      <c r="K18" s="228">
        <f>'Table 6'!F17</f>
        <v>5.9</v>
      </c>
      <c r="L18" s="79">
        <f t="shared" si="0"/>
        <v>8.6956521739130516E-2</v>
      </c>
      <c r="M18" s="79">
        <v>6.6000000000000017E-2</v>
      </c>
      <c r="N18" s="280">
        <f t="shared" si="1"/>
        <v>0.10694183864915577</v>
      </c>
      <c r="O18" s="19"/>
      <c r="P18" s="165"/>
      <c r="Q18" s="165"/>
      <c r="R18" s="165"/>
    </row>
    <row r="19" spans="3:18" ht="12.65" customHeight="1" x14ac:dyDescent="0.35">
      <c r="C19" s="30" t="s">
        <v>99</v>
      </c>
      <c r="D19" s="30" t="s">
        <v>146</v>
      </c>
      <c r="E19" s="227"/>
      <c r="F19" s="111"/>
      <c r="G19" s="111">
        <v>4.5999999999999996</v>
      </c>
      <c r="H19" s="111">
        <v>5</v>
      </c>
      <c r="I19" s="111">
        <v>5.15</v>
      </c>
      <c r="J19" s="111">
        <v>5.75</v>
      </c>
      <c r="K19" s="228">
        <f>'Table 6'!F18</f>
        <v>6.31</v>
      </c>
      <c r="L19" s="79">
        <f t="shared" si="0"/>
        <v>3.0000000000000072E-2</v>
      </c>
      <c r="M19" s="79">
        <v>0.11650485436893196</v>
      </c>
      <c r="N19" s="280">
        <f t="shared" si="1"/>
        <v>9.7391304347826016E-2</v>
      </c>
      <c r="O19" s="19"/>
      <c r="P19" s="165"/>
      <c r="Q19" s="165"/>
      <c r="R19" s="165"/>
    </row>
    <row r="20" spans="3:18" ht="12.65" customHeight="1" x14ac:dyDescent="0.35">
      <c r="C20" s="30" t="s">
        <v>99</v>
      </c>
      <c r="D20" s="30" t="s">
        <v>147</v>
      </c>
      <c r="E20" s="227"/>
      <c r="F20" s="111"/>
      <c r="G20" s="111">
        <v>4.5</v>
      </c>
      <c r="H20" s="111">
        <v>4.75</v>
      </c>
      <c r="I20" s="111">
        <v>5</v>
      </c>
      <c r="J20" s="111">
        <v>5.5</v>
      </c>
      <c r="K20" s="228">
        <f>'Table 6'!F19</f>
        <v>6</v>
      </c>
      <c r="L20" s="79">
        <f t="shared" si="0"/>
        <v>5.2631578947368418E-2</v>
      </c>
      <c r="M20" s="79">
        <v>0.1</v>
      </c>
      <c r="N20" s="280">
        <f t="shared" si="1"/>
        <v>9.0909090909090912E-2</v>
      </c>
      <c r="O20" s="19"/>
      <c r="P20" s="165"/>
      <c r="Q20" s="165"/>
      <c r="R20" s="165"/>
    </row>
    <row r="21" spans="3:18" ht="12.65" customHeight="1" x14ac:dyDescent="0.35">
      <c r="C21" s="30" t="s">
        <v>99</v>
      </c>
      <c r="D21" s="30" t="s">
        <v>148</v>
      </c>
      <c r="E21" s="227"/>
      <c r="F21" s="111"/>
      <c r="G21" s="111">
        <v>5</v>
      </c>
      <c r="H21" s="111">
        <v>5.5</v>
      </c>
      <c r="I21" s="111">
        <v>6</v>
      </c>
      <c r="J21" s="111">
        <v>6.5</v>
      </c>
      <c r="K21" s="228">
        <f>'Table 6'!F20</f>
        <v>7</v>
      </c>
      <c r="L21" s="79">
        <f t="shared" si="0"/>
        <v>9.0909090909090912E-2</v>
      </c>
      <c r="M21" s="79">
        <v>8.3333333333333329E-2</v>
      </c>
      <c r="N21" s="280">
        <f t="shared" si="1"/>
        <v>7.6923076923076927E-2</v>
      </c>
      <c r="O21" s="19"/>
      <c r="P21" s="165"/>
      <c r="Q21" s="165"/>
      <c r="R21" s="165"/>
    </row>
    <row r="22" spans="3:18" ht="12.65" customHeight="1" x14ac:dyDescent="0.35">
      <c r="C22" s="30" t="s">
        <v>99</v>
      </c>
      <c r="D22" s="30" t="s">
        <v>149</v>
      </c>
      <c r="E22" s="227"/>
      <c r="F22" s="111"/>
      <c r="G22" s="111">
        <v>6.5</v>
      </c>
      <c r="H22" s="111">
        <v>7</v>
      </c>
      <c r="I22" s="111">
        <v>7.2</v>
      </c>
      <c r="J22" s="111">
        <v>8</v>
      </c>
      <c r="K22" s="228">
        <f>'Table 6'!F21</f>
        <v>8.25</v>
      </c>
      <c r="L22" s="79">
        <f t="shared" si="0"/>
        <v>2.8571428571428598E-2</v>
      </c>
      <c r="M22" s="79">
        <v>0.11111111111111108</v>
      </c>
      <c r="N22" s="280">
        <f t="shared" si="1"/>
        <v>3.125E-2</v>
      </c>
      <c r="O22" s="19"/>
      <c r="P22" s="165"/>
      <c r="Q22" s="165"/>
      <c r="R22" s="165"/>
    </row>
    <row r="23" spans="3:18" ht="12.65" customHeight="1" x14ac:dyDescent="0.35">
      <c r="C23" s="30" t="s">
        <v>99</v>
      </c>
      <c r="D23" s="30" t="s">
        <v>150</v>
      </c>
      <c r="E23" s="227"/>
      <c r="F23" s="111"/>
      <c r="G23" s="111">
        <v>5.5</v>
      </c>
      <c r="H23" s="111">
        <v>5.75</v>
      </c>
      <c r="I23" s="111">
        <v>6</v>
      </c>
      <c r="J23" s="111">
        <v>6.5</v>
      </c>
      <c r="K23" s="228">
        <f>'Table 6'!F22</f>
        <v>7</v>
      </c>
      <c r="L23" s="79">
        <f t="shared" si="0"/>
        <v>4.3478260869565216E-2</v>
      </c>
      <c r="M23" s="79">
        <v>8.3333333333333329E-2</v>
      </c>
      <c r="N23" s="280">
        <f t="shared" si="1"/>
        <v>7.6923076923076927E-2</v>
      </c>
      <c r="O23" s="19"/>
      <c r="P23" s="165"/>
      <c r="Q23" s="165"/>
      <c r="R23" s="165"/>
    </row>
    <row r="24" spans="3:18" ht="12.65" customHeight="1" x14ac:dyDescent="0.35">
      <c r="C24" s="30" t="s">
        <v>99</v>
      </c>
      <c r="D24" s="30" t="s">
        <v>151</v>
      </c>
      <c r="E24" s="179"/>
      <c r="F24" s="180"/>
      <c r="G24" s="180">
        <v>5</v>
      </c>
      <c r="H24" s="180">
        <v>5</v>
      </c>
      <c r="I24" s="180">
        <v>5.5</v>
      </c>
      <c r="J24" s="180">
        <v>6</v>
      </c>
      <c r="K24" s="228">
        <f>'Table 6'!F23</f>
        <v>6.5</v>
      </c>
      <c r="L24" s="80">
        <f t="shared" si="0"/>
        <v>0.1</v>
      </c>
      <c r="M24" s="80">
        <v>9.0909090909090912E-2</v>
      </c>
      <c r="N24" s="181">
        <f t="shared" si="1"/>
        <v>8.3333333333333329E-2</v>
      </c>
      <c r="O24" s="19"/>
      <c r="P24" s="165"/>
      <c r="Q24" s="165"/>
      <c r="R24" s="165"/>
    </row>
    <row r="25" spans="3:18" ht="15" customHeight="1" x14ac:dyDescent="0.35">
      <c r="C25" s="31" t="s">
        <v>100</v>
      </c>
      <c r="D25" s="31" t="s">
        <v>143</v>
      </c>
      <c r="E25" s="292">
        <v>384</v>
      </c>
      <c r="F25" s="182">
        <v>456</v>
      </c>
      <c r="G25" s="182">
        <v>365</v>
      </c>
      <c r="H25" s="182">
        <v>325</v>
      </c>
      <c r="I25" s="175">
        <v>283</v>
      </c>
      <c r="J25" s="175">
        <v>186</v>
      </c>
      <c r="K25" s="183">
        <f>'Table 6'!F24</f>
        <v>221</v>
      </c>
      <c r="L25" s="178"/>
      <c r="M25" s="178"/>
      <c r="N25" s="39"/>
      <c r="O25" s="19"/>
      <c r="P25" s="165"/>
      <c r="Q25" s="165"/>
      <c r="R25" s="165"/>
    </row>
    <row r="26" spans="3:18" x14ac:dyDescent="0.35">
      <c r="C26" s="30" t="s">
        <v>100</v>
      </c>
      <c r="D26" s="30" t="s">
        <v>144</v>
      </c>
      <c r="E26" s="292">
        <v>1322</v>
      </c>
      <c r="F26" s="182">
        <v>1307</v>
      </c>
      <c r="G26" s="182">
        <v>1251</v>
      </c>
      <c r="H26" s="182">
        <v>1028</v>
      </c>
      <c r="I26" s="175">
        <v>864</v>
      </c>
      <c r="J26" s="175">
        <v>633</v>
      </c>
      <c r="K26" s="293">
        <f>'Table 6'!F25</f>
        <v>730</v>
      </c>
      <c r="L26" s="178"/>
      <c r="M26" s="178"/>
      <c r="N26" s="165"/>
      <c r="O26" s="19"/>
      <c r="P26" s="165"/>
      <c r="Q26" s="165"/>
      <c r="R26" s="165"/>
    </row>
    <row r="27" spans="3:18" x14ac:dyDescent="0.35">
      <c r="C27" s="30" t="s">
        <v>100</v>
      </c>
      <c r="D27" s="30" t="s">
        <v>145</v>
      </c>
      <c r="E27" s="292">
        <v>1166</v>
      </c>
      <c r="F27" s="182">
        <v>1146</v>
      </c>
      <c r="G27" s="182">
        <v>1063</v>
      </c>
      <c r="H27" s="182">
        <v>813</v>
      </c>
      <c r="I27" s="175">
        <v>736</v>
      </c>
      <c r="J27" s="175">
        <v>570</v>
      </c>
      <c r="K27" s="293">
        <f>'Table 6'!F26</f>
        <v>579</v>
      </c>
      <c r="L27" s="178"/>
      <c r="M27" s="178"/>
      <c r="N27" s="165"/>
      <c r="O27" s="19"/>
      <c r="P27" s="165"/>
      <c r="Q27" s="165"/>
      <c r="R27" s="165"/>
    </row>
    <row r="28" spans="3:18" x14ac:dyDescent="0.35">
      <c r="C28" s="30" t="s">
        <v>100</v>
      </c>
      <c r="D28" s="30" t="s">
        <v>146</v>
      </c>
      <c r="E28" s="292">
        <v>1103</v>
      </c>
      <c r="F28" s="182">
        <v>1034</v>
      </c>
      <c r="G28" s="182">
        <v>1025</v>
      </c>
      <c r="H28" s="182">
        <v>778</v>
      </c>
      <c r="I28" s="175">
        <v>774</v>
      </c>
      <c r="J28" s="175">
        <v>502</v>
      </c>
      <c r="K28" s="293">
        <f>'Table 6'!F27</f>
        <v>576</v>
      </c>
      <c r="L28" s="178"/>
      <c r="M28" s="178"/>
      <c r="N28" s="165"/>
      <c r="O28" s="19"/>
      <c r="P28" s="165"/>
      <c r="Q28" s="165"/>
      <c r="R28" s="165"/>
    </row>
    <row r="29" spans="3:18" x14ac:dyDescent="0.35">
      <c r="C29" s="30" t="s">
        <v>100</v>
      </c>
      <c r="D29" s="30" t="s">
        <v>147</v>
      </c>
      <c r="E29" s="292">
        <v>997</v>
      </c>
      <c r="F29" s="182">
        <v>835</v>
      </c>
      <c r="G29" s="182">
        <v>885</v>
      </c>
      <c r="H29" s="182">
        <v>734</v>
      </c>
      <c r="I29" s="175">
        <v>724</v>
      </c>
      <c r="J29" s="175">
        <v>531</v>
      </c>
      <c r="K29" s="293">
        <f>'Table 6'!F28</f>
        <v>531</v>
      </c>
      <c r="L29" s="178"/>
      <c r="M29" s="178"/>
      <c r="N29" s="165"/>
      <c r="O29" s="19"/>
      <c r="P29" s="165"/>
      <c r="Q29" s="165"/>
      <c r="R29" s="165"/>
    </row>
    <row r="30" spans="3:18" x14ac:dyDescent="0.35">
      <c r="C30" s="30" t="s">
        <v>100</v>
      </c>
      <c r="D30" s="30" t="s">
        <v>148</v>
      </c>
      <c r="E30" s="292">
        <v>1332</v>
      </c>
      <c r="F30" s="182">
        <v>1297</v>
      </c>
      <c r="G30" s="182">
        <v>1308</v>
      </c>
      <c r="H30" s="182">
        <v>1004</v>
      </c>
      <c r="I30" s="175">
        <v>988</v>
      </c>
      <c r="J30" s="175">
        <v>921</v>
      </c>
      <c r="K30" s="293">
        <f>'Table 6'!F29</f>
        <v>889</v>
      </c>
      <c r="L30" s="178"/>
      <c r="M30" s="178"/>
      <c r="N30" s="165"/>
      <c r="O30" s="19"/>
      <c r="P30" s="165"/>
      <c r="Q30" s="165"/>
      <c r="R30" s="165"/>
    </row>
    <row r="31" spans="3:18" x14ac:dyDescent="0.35">
      <c r="C31" s="30" t="s">
        <v>100</v>
      </c>
      <c r="D31" s="30" t="s">
        <v>149</v>
      </c>
      <c r="E31" s="292">
        <v>1493</v>
      </c>
      <c r="F31" s="182">
        <v>1589</v>
      </c>
      <c r="G31" s="182">
        <v>1408</v>
      </c>
      <c r="H31" s="182">
        <v>1183</v>
      </c>
      <c r="I31" s="175">
        <v>1064</v>
      </c>
      <c r="J31" s="175">
        <v>784</v>
      </c>
      <c r="K31" s="293">
        <f>'Table 6'!F30</f>
        <v>948</v>
      </c>
      <c r="L31" s="178"/>
      <c r="M31" s="178"/>
      <c r="N31" s="165"/>
      <c r="O31" s="19"/>
      <c r="P31" s="165"/>
      <c r="Q31" s="165"/>
      <c r="R31" s="165"/>
    </row>
    <row r="32" spans="3:18" x14ac:dyDescent="0.35">
      <c r="C32" s="30" t="s">
        <v>100</v>
      </c>
      <c r="D32" s="30" t="s">
        <v>150</v>
      </c>
      <c r="E32" s="292">
        <v>1950</v>
      </c>
      <c r="F32" s="182">
        <v>1984</v>
      </c>
      <c r="G32" s="182">
        <v>1932</v>
      </c>
      <c r="H32" s="182">
        <v>1568</v>
      </c>
      <c r="I32" s="175">
        <v>1433</v>
      </c>
      <c r="J32" s="175">
        <v>1386</v>
      </c>
      <c r="K32" s="293">
        <f>'Table 6'!F31</f>
        <v>1390</v>
      </c>
      <c r="L32" s="178"/>
      <c r="M32" s="178"/>
      <c r="N32" s="165"/>
      <c r="O32" s="19"/>
      <c r="P32" s="165"/>
      <c r="Q32" s="165"/>
      <c r="R32" s="165"/>
    </row>
    <row r="33" spans="3:18" x14ac:dyDescent="0.35">
      <c r="C33" s="30" t="s">
        <v>100</v>
      </c>
      <c r="D33" s="30" t="s">
        <v>151</v>
      </c>
      <c r="E33" s="292">
        <v>1576</v>
      </c>
      <c r="F33" s="182">
        <v>1481</v>
      </c>
      <c r="G33" s="182">
        <v>1412</v>
      </c>
      <c r="H33" s="182">
        <v>1052</v>
      </c>
      <c r="I33" s="175">
        <v>1046</v>
      </c>
      <c r="J33" s="175">
        <v>728</v>
      </c>
      <c r="K33" s="293">
        <f>'Table 6'!F32</f>
        <v>718</v>
      </c>
      <c r="L33" s="178"/>
      <c r="M33" s="178"/>
      <c r="N33" s="165"/>
      <c r="O33" s="19"/>
      <c r="P33" s="165"/>
      <c r="Q33" s="165"/>
      <c r="R33" s="165"/>
    </row>
    <row r="34" spans="3:18" x14ac:dyDescent="0.35">
      <c r="C34" s="19"/>
      <c r="D34" s="19"/>
      <c r="E34" s="33"/>
      <c r="F34" s="33"/>
      <c r="G34" s="33"/>
      <c r="H34" s="33"/>
      <c r="I34" s="33"/>
      <c r="J34" s="33"/>
      <c r="K34" s="33"/>
      <c r="L34" s="33"/>
      <c r="M34" s="33"/>
      <c r="N34" s="165"/>
      <c r="O34" s="165"/>
      <c r="P34" s="165"/>
      <c r="Q34" s="33"/>
      <c r="R34" s="33"/>
    </row>
    <row r="35" spans="3:18" x14ac:dyDescent="0.35">
      <c r="C35" s="19"/>
      <c r="D35" s="19"/>
      <c r="E35" s="33"/>
      <c r="F35" s="33"/>
      <c r="G35" s="33"/>
      <c r="H35" s="33"/>
      <c r="I35" s="33"/>
      <c r="J35" s="33"/>
      <c r="K35" s="33"/>
      <c r="L35" s="33"/>
      <c r="M35" s="33"/>
      <c r="N35" s="19"/>
      <c r="Q35" s="33"/>
      <c r="R35" s="33"/>
    </row>
    <row r="36" spans="3:18" x14ac:dyDescent="0.35">
      <c r="C36" s="19" t="s">
        <v>101</v>
      </c>
    </row>
    <row r="37" spans="3:18" x14ac:dyDescent="0.35">
      <c r="C37" s="19" t="s">
        <v>102</v>
      </c>
    </row>
    <row r="38" spans="3:18" x14ac:dyDescent="0.35">
      <c r="C38" s="19"/>
      <c r="H38" s="19"/>
      <c r="J38" s="19"/>
      <c r="M38" s="19"/>
      <c r="N38" s="33"/>
      <c r="O38" s="33"/>
    </row>
    <row r="39" spans="3:18" x14ac:dyDescent="0.35">
      <c r="C39" s="16" t="s">
        <v>369</v>
      </c>
      <c r="K39" s="19"/>
      <c r="L39" s="19"/>
      <c r="N39" s="33"/>
      <c r="O39" s="33"/>
      <c r="Q39" s="19"/>
      <c r="R39" s="19"/>
    </row>
    <row r="40" spans="3:18" x14ac:dyDescent="0.35">
      <c r="C40" s="19" t="s">
        <v>371</v>
      </c>
      <c r="K40" s="19"/>
      <c r="L40" s="19"/>
      <c r="N40" s="33"/>
      <c r="O40" s="33"/>
      <c r="Q40" s="19"/>
      <c r="R40" s="19"/>
    </row>
    <row r="41" spans="3:18" x14ac:dyDescent="0.35">
      <c r="C41" s="19" t="s">
        <v>366</v>
      </c>
      <c r="K41" s="19"/>
      <c r="L41" s="19"/>
      <c r="N41" s="33"/>
      <c r="O41" s="33"/>
      <c r="Q41" s="19"/>
      <c r="R41" s="19"/>
    </row>
    <row r="42" spans="3:18" x14ac:dyDescent="0.35">
      <c r="C42" s="19" t="s">
        <v>372</v>
      </c>
      <c r="K42" s="19"/>
      <c r="L42" s="19"/>
      <c r="N42" s="33"/>
      <c r="O42" s="33"/>
      <c r="Q42" s="19"/>
      <c r="R42" s="19"/>
    </row>
    <row r="43" spans="3:18" x14ac:dyDescent="0.35">
      <c r="K43" s="19"/>
      <c r="L43" s="19"/>
      <c r="N43" s="33"/>
      <c r="O43" s="33"/>
      <c r="Q43" s="19"/>
      <c r="R43" s="19"/>
    </row>
    <row r="44" spans="3:18" x14ac:dyDescent="0.35">
      <c r="K44" s="19"/>
      <c r="L44" s="19"/>
      <c r="N44" s="33"/>
      <c r="O44" s="33"/>
      <c r="Q44" s="19"/>
      <c r="R44" s="19"/>
    </row>
    <row r="45" spans="3:18" x14ac:dyDescent="0.35">
      <c r="K45" s="19"/>
      <c r="L45" s="19"/>
      <c r="N45" s="33"/>
      <c r="O45" s="33"/>
      <c r="Q45" s="19"/>
      <c r="R45" s="19"/>
    </row>
    <row r="46" spans="3:18" x14ac:dyDescent="0.35">
      <c r="K46" s="19"/>
      <c r="L46" s="19"/>
      <c r="N46" s="33"/>
      <c r="O46" s="33"/>
      <c r="Q46" s="19"/>
      <c r="R46" s="19"/>
    </row>
    <row r="47" spans="3:18" x14ac:dyDescent="0.35">
      <c r="K47" s="19"/>
      <c r="L47" s="19"/>
      <c r="N47" s="33"/>
      <c r="O47" s="33"/>
      <c r="Q47" s="19"/>
      <c r="R47" s="19"/>
    </row>
    <row r="48" spans="3:18" x14ac:dyDescent="0.35">
      <c r="K48" s="19"/>
      <c r="L48" s="19"/>
      <c r="N48" s="33"/>
      <c r="O48" s="33"/>
      <c r="Q48" s="19"/>
      <c r="R48" s="19"/>
    </row>
    <row r="49" spans="11:18" x14ac:dyDescent="0.35">
      <c r="K49" s="19"/>
      <c r="L49" s="19"/>
      <c r="N49" s="33"/>
      <c r="O49" s="33"/>
      <c r="Q49" s="19"/>
      <c r="R49" s="19"/>
    </row>
    <row r="50" spans="11:18" x14ac:dyDescent="0.35">
      <c r="K50" s="19"/>
      <c r="L50" s="19"/>
      <c r="N50" s="33"/>
      <c r="O50" s="33"/>
      <c r="Q50" s="19"/>
      <c r="R50" s="19"/>
    </row>
    <row r="51" spans="11:18" x14ac:dyDescent="0.35">
      <c r="K51" s="19"/>
      <c r="L51" s="19"/>
      <c r="N51" s="33"/>
      <c r="O51" s="33"/>
      <c r="Q51" s="19"/>
      <c r="R51" s="19"/>
    </row>
    <row r="52" spans="11:18" x14ac:dyDescent="0.35">
      <c r="K52" s="19"/>
      <c r="L52" s="19"/>
      <c r="N52" s="33"/>
      <c r="O52" s="33"/>
      <c r="Q52" s="19"/>
      <c r="R52" s="19"/>
    </row>
    <row r="53" spans="11:18" x14ac:dyDescent="0.35">
      <c r="K53" s="19"/>
      <c r="L53" s="19"/>
      <c r="N53" s="33"/>
      <c r="O53" s="33"/>
      <c r="Q53" s="19"/>
      <c r="R53" s="19"/>
    </row>
    <row r="54" spans="11:18" x14ac:dyDescent="0.35">
      <c r="K54" s="19"/>
      <c r="L54" s="19"/>
      <c r="N54" s="33"/>
      <c r="O54" s="33"/>
      <c r="Q54" s="19"/>
      <c r="R54" s="19"/>
    </row>
    <row r="55" spans="11:18" x14ac:dyDescent="0.35">
      <c r="K55" s="19"/>
      <c r="L55" s="19"/>
      <c r="N55" s="33"/>
      <c r="O55" s="33"/>
      <c r="Q55" s="19"/>
      <c r="R55" s="19"/>
    </row>
    <row r="56" spans="11:18" x14ac:dyDescent="0.35">
      <c r="K56" s="19"/>
      <c r="L56" s="19"/>
      <c r="N56" s="33"/>
      <c r="O56" s="33"/>
      <c r="Q56" s="19"/>
      <c r="R56" s="19"/>
    </row>
    <row r="57" spans="11:18" x14ac:dyDescent="0.35">
      <c r="K57" s="19"/>
      <c r="L57" s="19"/>
      <c r="N57" s="33"/>
      <c r="O57" s="33"/>
      <c r="Q57" s="19"/>
      <c r="R57" s="19"/>
    </row>
    <row r="58" spans="11:18" x14ac:dyDescent="0.35">
      <c r="K58" s="19"/>
      <c r="L58" s="19"/>
      <c r="N58" s="33"/>
      <c r="O58" s="33"/>
      <c r="Q58" s="19"/>
      <c r="R58" s="19"/>
    </row>
    <row r="59" spans="11:18" x14ac:dyDescent="0.35">
      <c r="K59" s="19"/>
      <c r="L59" s="19"/>
      <c r="N59" s="33"/>
      <c r="O59" s="33"/>
      <c r="Q59" s="19"/>
      <c r="R59" s="19"/>
    </row>
    <row r="60" spans="11:18" x14ac:dyDescent="0.35">
      <c r="K60" s="19"/>
      <c r="L60" s="19"/>
      <c r="N60" s="33"/>
      <c r="O60" s="33"/>
      <c r="Q60" s="19"/>
      <c r="R60" s="19"/>
    </row>
    <row r="61" spans="11:18" x14ac:dyDescent="0.35">
      <c r="K61" s="19"/>
      <c r="L61" s="19"/>
      <c r="N61" s="33"/>
      <c r="O61" s="33"/>
      <c r="Q61" s="19"/>
      <c r="R61" s="19"/>
    </row>
    <row r="62" spans="11:18" x14ac:dyDescent="0.35">
      <c r="K62" s="19"/>
      <c r="L62" s="19"/>
      <c r="N62" s="33"/>
      <c r="O62" s="33"/>
      <c r="Q62" s="19"/>
      <c r="R62" s="19"/>
    </row>
    <row r="63" spans="11:18" x14ac:dyDescent="0.35">
      <c r="K63" s="19"/>
      <c r="L63" s="19"/>
      <c r="N63" s="33"/>
      <c r="O63" s="33"/>
      <c r="Q63" s="19"/>
      <c r="R63" s="19"/>
    </row>
    <row r="64" spans="11:18" x14ac:dyDescent="0.35">
      <c r="K64" s="19"/>
      <c r="L64" s="19"/>
      <c r="N64" s="33"/>
      <c r="O64" s="33"/>
      <c r="Q64" s="19"/>
      <c r="R64" s="19"/>
    </row>
    <row r="65" spans="11:18" x14ac:dyDescent="0.35">
      <c r="K65" s="19"/>
      <c r="L65" s="19"/>
      <c r="N65" s="33"/>
      <c r="O65" s="33"/>
      <c r="Q65" s="19"/>
      <c r="R65" s="19"/>
    </row>
    <row r="66" spans="11:18" x14ac:dyDescent="0.35">
      <c r="K66" s="19"/>
      <c r="L66" s="19"/>
      <c r="N66" s="33"/>
      <c r="O66" s="33"/>
      <c r="Q66" s="19"/>
      <c r="R66" s="19"/>
    </row>
    <row r="67" spans="11:18" x14ac:dyDescent="0.35">
      <c r="K67" s="19"/>
      <c r="L67" s="19"/>
      <c r="N67" s="33"/>
      <c r="O67" s="33"/>
      <c r="Q67" s="19"/>
      <c r="R67" s="19"/>
    </row>
    <row r="68" spans="11:18" x14ac:dyDescent="0.35">
      <c r="K68" s="19"/>
      <c r="L68" s="19"/>
      <c r="N68" s="33"/>
      <c r="O68" s="33"/>
      <c r="Q68" s="19"/>
      <c r="R68" s="19"/>
    </row>
  </sheetData>
  <mergeCells count="3">
    <mergeCell ref="L5:N5"/>
    <mergeCell ref="E5:K5"/>
    <mergeCell ref="O5:R5"/>
  </mergeCells>
  <conditionalFormatting sqref="O7:R15">
    <cfRule type="cellIs" dxfId="61" priority="5" operator="between">
      <formula>0</formula>
      <formula>0.05</formula>
    </cfRule>
  </conditionalFormatting>
  <hyperlinks>
    <hyperlink ref="A1" location="Contents!A1" display="Contents" xr:uid="{00000000-0004-0000-0900-000000000000}"/>
  </hyperlinks>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
  <dimension ref="A1:R67"/>
  <sheetViews>
    <sheetView showGridLines="0" zoomScale="85" zoomScaleNormal="85" workbookViewId="0"/>
  </sheetViews>
  <sheetFormatPr defaultColWidth="11.453125" defaultRowHeight="14.5" x14ac:dyDescent="0.35"/>
  <cols>
    <col min="3" max="3" width="21.453125" customWidth="1"/>
    <col min="4" max="4" width="25.81640625" customWidth="1"/>
    <col min="5" max="13" width="21.453125" customWidth="1"/>
    <col min="14" max="14" width="22.54296875" customWidth="1"/>
    <col min="15" max="18" width="21.1796875" customWidth="1"/>
  </cols>
  <sheetData>
    <row r="1" spans="1:18" x14ac:dyDescent="0.35">
      <c r="A1" s="20" t="s">
        <v>85</v>
      </c>
      <c r="B1" s="19"/>
      <c r="C1" s="19"/>
      <c r="D1" s="19"/>
      <c r="E1" s="19"/>
      <c r="F1" s="19"/>
      <c r="G1" s="19"/>
      <c r="H1" s="19"/>
      <c r="I1" s="19"/>
      <c r="J1" s="19"/>
      <c r="K1" s="19"/>
      <c r="L1" s="19"/>
      <c r="M1" s="19"/>
    </row>
    <row r="2" spans="1:18" x14ac:dyDescent="0.35">
      <c r="A2" s="19"/>
      <c r="B2" s="19" t="s">
        <v>154</v>
      </c>
      <c r="C2" s="19"/>
      <c r="D2" s="19"/>
      <c r="E2" s="19"/>
      <c r="F2" s="19"/>
      <c r="G2" s="19"/>
      <c r="H2" s="19"/>
      <c r="I2" s="19"/>
      <c r="J2" s="19"/>
      <c r="K2" s="19"/>
      <c r="L2" s="19"/>
      <c r="M2" s="19"/>
    </row>
    <row r="3" spans="1:18" x14ac:dyDescent="0.35">
      <c r="A3" s="19"/>
      <c r="B3" s="19" t="s">
        <v>122</v>
      </c>
      <c r="C3" s="19"/>
      <c r="D3" s="19"/>
      <c r="E3" s="19"/>
      <c r="F3" s="19"/>
      <c r="G3" s="19"/>
      <c r="H3" s="19"/>
      <c r="I3" s="19"/>
      <c r="J3" s="19"/>
      <c r="K3" s="19"/>
      <c r="L3" s="19"/>
      <c r="M3" s="19"/>
    </row>
    <row r="5" spans="1:18" ht="12.65" customHeight="1" x14ac:dyDescent="0.35">
      <c r="A5" s="19"/>
      <c r="B5" s="19"/>
      <c r="C5" s="19"/>
      <c r="D5" s="19"/>
      <c r="E5" s="316" t="s">
        <v>89</v>
      </c>
      <c r="F5" s="317"/>
      <c r="G5" s="317"/>
      <c r="H5" s="317"/>
      <c r="I5" s="317"/>
      <c r="J5" s="317"/>
      <c r="K5" s="319"/>
      <c r="L5" s="317" t="s">
        <v>104</v>
      </c>
      <c r="M5" s="317"/>
      <c r="N5" s="319"/>
      <c r="O5" s="313" t="s">
        <v>105</v>
      </c>
      <c r="P5" s="314"/>
      <c r="Q5" s="314"/>
      <c r="R5" s="314"/>
    </row>
    <row r="6" spans="1:18" ht="24" customHeight="1" x14ac:dyDescent="0.35">
      <c r="A6" s="19"/>
      <c r="B6" s="19"/>
      <c r="C6" s="13"/>
      <c r="D6" s="13"/>
      <c r="E6" s="46">
        <v>2018</v>
      </c>
      <c r="F6" s="13">
        <v>2019</v>
      </c>
      <c r="G6" s="13">
        <v>2021</v>
      </c>
      <c r="H6" s="13">
        <v>2022</v>
      </c>
      <c r="I6" s="13">
        <v>2023</v>
      </c>
      <c r="J6" s="13">
        <v>2024</v>
      </c>
      <c r="K6" s="262">
        <v>2025</v>
      </c>
      <c r="L6" s="55" t="s">
        <v>106</v>
      </c>
      <c r="M6" s="13" t="s">
        <v>107</v>
      </c>
      <c r="N6" s="13" t="s">
        <v>108</v>
      </c>
      <c r="O6" s="55" t="s">
        <v>109</v>
      </c>
      <c r="P6" s="47" t="s">
        <v>110</v>
      </c>
      <c r="Q6" s="47" t="s">
        <v>111</v>
      </c>
      <c r="R6" s="47" t="s">
        <v>112</v>
      </c>
    </row>
    <row r="7" spans="1:18" ht="12.65" customHeight="1" x14ac:dyDescent="0.35">
      <c r="A7" s="19"/>
      <c r="B7" s="19"/>
      <c r="C7" s="31" t="s">
        <v>91</v>
      </c>
      <c r="D7" s="31" t="s">
        <v>143</v>
      </c>
      <c r="E7" s="226">
        <v>4.3</v>
      </c>
      <c r="F7" s="173">
        <v>4.55</v>
      </c>
      <c r="G7" s="173">
        <v>4.82</v>
      </c>
      <c r="H7" s="173">
        <v>4.8884552477892802</v>
      </c>
      <c r="I7" s="173">
        <v>5.1915154726381179</v>
      </c>
      <c r="J7" s="173">
        <v>5.465200845867205</v>
      </c>
      <c r="K7" s="176">
        <f>'Table 6'!G6</f>
        <v>6.0583999999999998</v>
      </c>
      <c r="L7" s="81">
        <f>(I7-H7)/H7</f>
        <v>6.1995090368453597E-2</v>
      </c>
      <c r="M7" s="81">
        <v>5.2717819039844127E-2</v>
      </c>
      <c r="N7" s="164">
        <f>(K7-J7)/J7</f>
        <v>0.10854114439021451</v>
      </c>
      <c r="O7" s="53">
        <v>0.01</v>
      </c>
      <c r="P7" s="53">
        <v>0.10199999999999999</v>
      </c>
      <c r="Q7" s="53">
        <v>5.1999999999999998E-2</v>
      </c>
      <c r="R7" s="53">
        <v>0.224</v>
      </c>
    </row>
    <row r="8" spans="1:18" ht="12.65" customHeight="1" x14ac:dyDescent="0.35">
      <c r="A8" s="19"/>
      <c r="B8" s="19"/>
      <c r="C8" s="30" t="s">
        <v>91</v>
      </c>
      <c r="D8" s="30" t="s">
        <v>144</v>
      </c>
      <c r="E8" s="227">
        <v>4.6100000000000003</v>
      </c>
      <c r="F8" s="111">
        <v>4.57</v>
      </c>
      <c r="G8" s="111">
        <v>4.97</v>
      </c>
      <c r="H8" s="111">
        <v>5.0616924060253874</v>
      </c>
      <c r="I8" s="111">
        <v>5.2397447086368221</v>
      </c>
      <c r="J8" s="111">
        <v>5.5604022134611304</v>
      </c>
      <c r="K8" s="228">
        <f>'Table 6'!G7</f>
        <v>6.0174300000000001</v>
      </c>
      <c r="L8" s="79">
        <f t="shared" ref="L8:L24" si="0">(I8-H8)/H8</f>
        <v>3.5176436718968349E-2</v>
      </c>
      <c r="M8" s="79">
        <v>6.1197161818925899E-2</v>
      </c>
      <c r="N8" s="280">
        <f t="shared" ref="N8:N24" si="1">(K8-J8)/J8</f>
        <v>8.2193296274944816E-2</v>
      </c>
      <c r="O8" s="53">
        <v>0.08</v>
      </c>
      <c r="P8" s="53">
        <v>1E-3</v>
      </c>
      <c r="Q8" s="53">
        <v>0</v>
      </c>
      <c r="R8" s="53">
        <v>0</v>
      </c>
    </row>
    <row r="9" spans="1:18" ht="12.65" customHeight="1" x14ac:dyDescent="0.35">
      <c r="A9" s="19"/>
      <c r="B9" s="19"/>
      <c r="C9" s="30" t="s">
        <v>91</v>
      </c>
      <c r="D9" s="30" t="s">
        <v>145</v>
      </c>
      <c r="E9" s="227">
        <v>4.3899999999999997</v>
      </c>
      <c r="F9" s="111">
        <v>4.41</v>
      </c>
      <c r="G9" s="111">
        <v>4.8099999999999996</v>
      </c>
      <c r="H9" s="111">
        <v>4.8514747899421966</v>
      </c>
      <c r="I9" s="111">
        <v>5.1579968458409802</v>
      </c>
      <c r="J9" s="111">
        <v>5.5399798925004937</v>
      </c>
      <c r="K9" s="228">
        <f>'Table 6'!G8</f>
        <v>5.8205099999999996</v>
      </c>
      <c r="L9" s="79">
        <f t="shared" si="0"/>
        <v>6.3181211728492906E-2</v>
      </c>
      <c r="M9" s="79">
        <v>7.4056471548158448E-2</v>
      </c>
      <c r="N9" s="280">
        <f t="shared" si="1"/>
        <v>5.0637387308798958E-2</v>
      </c>
      <c r="O9" s="53">
        <v>0</v>
      </c>
      <c r="P9" s="53">
        <v>0.06</v>
      </c>
      <c r="Q9" s="53">
        <v>0</v>
      </c>
      <c r="R9" s="53">
        <v>0</v>
      </c>
    </row>
    <row r="10" spans="1:18" ht="12.65" customHeight="1" x14ac:dyDescent="0.35">
      <c r="A10" s="19"/>
      <c r="B10" s="19"/>
      <c r="C10" s="30" t="s">
        <v>91</v>
      </c>
      <c r="D10" s="30" t="s">
        <v>146</v>
      </c>
      <c r="E10" s="227">
        <v>4.46</v>
      </c>
      <c r="F10" s="111">
        <v>4.5999999999999996</v>
      </c>
      <c r="G10" s="111">
        <v>4.99</v>
      </c>
      <c r="H10" s="111">
        <v>5.226337894713958</v>
      </c>
      <c r="I10" s="111">
        <v>5.4979829256470749</v>
      </c>
      <c r="J10" s="111">
        <v>5.7575601805856351</v>
      </c>
      <c r="K10" s="228">
        <f>'Table 6'!G9</f>
        <v>6.4214200000000003</v>
      </c>
      <c r="L10" s="79">
        <f t="shared" si="0"/>
        <v>5.1976170773012031E-2</v>
      </c>
      <c r="M10" s="79">
        <v>4.721317953311209E-2</v>
      </c>
      <c r="N10" s="280">
        <f t="shared" si="1"/>
        <v>0.11530228058282148</v>
      </c>
      <c r="O10" s="53">
        <v>1.4E-2</v>
      </c>
      <c r="P10" s="53">
        <v>0.11799999999999999</v>
      </c>
      <c r="Q10" s="53">
        <v>8.0000000000000002E-3</v>
      </c>
      <c r="R10" s="53">
        <v>2.8000000000000001E-2</v>
      </c>
    </row>
    <row r="11" spans="1:18" ht="12.65" customHeight="1" x14ac:dyDescent="0.35">
      <c r="A11" s="19"/>
      <c r="B11" s="19"/>
      <c r="C11" s="30" t="s">
        <v>91</v>
      </c>
      <c r="D11" s="30" t="s">
        <v>147</v>
      </c>
      <c r="E11" s="227">
        <v>4.32</v>
      </c>
      <c r="F11" s="111">
        <v>4.53</v>
      </c>
      <c r="G11" s="111">
        <v>4.72</v>
      </c>
      <c r="H11" s="111">
        <v>5.1061199531986885</v>
      </c>
      <c r="I11" s="111">
        <v>5.2180814929833508</v>
      </c>
      <c r="J11" s="111">
        <v>5.6670961276387484</v>
      </c>
      <c r="K11" s="228">
        <f>'Table 6'!G10</f>
        <v>6.1437499999999998</v>
      </c>
      <c r="L11" s="79">
        <f t="shared" si="0"/>
        <v>2.1926930979074406E-2</v>
      </c>
      <c r="M11" s="79">
        <v>8.6049755117695761E-2</v>
      </c>
      <c r="N11" s="280">
        <f t="shared" si="1"/>
        <v>8.4109014850936359E-2</v>
      </c>
      <c r="O11" s="53">
        <v>0.26100000000000001</v>
      </c>
      <c r="P11" s="53">
        <v>1E-3</v>
      </c>
      <c r="Q11" s="53">
        <v>0</v>
      </c>
      <c r="R11" s="53">
        <v>0</v>
      </c>
    </row>
    <row r="12" spans="1:18" ht="12.65" customHeight="1" x14ac:dyDescent="0.35">
      <c r="A12" s="19"/>
      <c r="B12" s="19"/>
      <c r="C12" s="30" t="s">
        <v>91</v>
      </c>
      <c r="D12" s="30" t="s">
        <v>148</v>
      </c>
      <c r="E12" s="227">
        <v>4.87</v>
      </c>
      <c r="F12" s="111">
        <v>5.03</v>
      </c>
      <c r="G12" s="111">
        <v>5.34</v>
      </c>
      <c r="H12" s="111">
        <v>5.6525583610185475</v>
      </c>
      <c r="I12" s="111">
        <v>6.010537386409414</v>
      </c>
      <c r="J12" s="111">
        <v>6.3717928993192592</v>
      </c>
      <c r="K12" s="228">
        <f>'Table 6'!G11</f>
        <v>6.7418300000000002</v>
      </c>
      <c r="L12" s="79">
        <f t="shared" si="0"/>
        <v>6.3330443053817756E-2</v>
      </c>
      <c r="M12" s="79">
        <v>6.0103696173105854E-2</v>
      </c>
      <c r="N12" s="280">
        <f t="shared" si="1"/>
        <v>5.8074251082497447E-2</v>
      </c>
      <c r="O12" s="53">
        <v>0</v>
      </c>
      <c r="P12" s="53">
        <v>1.7000000000000001E-2</v>
      </c>
      <c r="Q12" s="53">
        <v>0</v>
      </c>
      <c r="R12" s="53">
        <v>0</v>
      </c>
    </row>
    <row r="13" spans="1:18" ht="12.65" customHeight="1" x14ac:dyDescent="0.35">
      <c r="A13" s="19"/>
      <c r="B13" s="19"/>
      <c r="C13" s="30" t="s">
        <v>91</v>
      </c>
      <c r="D13" s="30" t="s">
        <v>149</v>
      </c>
      <c r="E13" s="227">
        <v>6.32</v>
      </c>
      <c r="F13" s="111">
        <v>6.4</v>
      </c>
      <c r="G13" s="111">
        <v>6.91</v>
      </c>
      <c r="H13" s="111">
        <v>7.0313864076751145</v>
      </c>
      <c r="I13" s="111">
        <v>7.4952230912371807</v>
      </c>
      <c r="J13" s="111">
        <v>8.031341478517831</v>
      </c>
      <c r="K13" s="228">
        <f>'Table 6'!G12</f>
        <v>8.5977099999999993</v>
      </c>
      <c r="L13" s="79">
        <f t="shared" si="0"/>
        <v>6.5966604118892533E-2</v>
      </c>
      <c r="M13" s="79">
        <v>7.1528009340700929E-2</v>
      </c>
      <c r="N13" s="280">
        <f t="shared" si="1"/>
        <v>7.0519790871436158E-2</v>
      </c>
      <c r="O13" s="53">
        <v>0</v>
      </c>
      <c r="P13" s="53">
        <v>7.9000000000000001E-2</v>
      </c>
      <c r="Q13" s="53">
        <v>0</v>
      </c>
      <c r="R13" s="53">
        <v>5.0000000000000001E-3</v>
      </c>
    </row>
    <row r="14" spans="1:18" ht="12.65" customHeight="1" x14ac:dyDescent="0.35">
      <c r="A14" s="19"/>
      <c r="B14" s="19"/>
      <c r="C14" s="30" t="s">
        <v>91</v>
      </c>
      <c r="D14" s="30" t="s">
        <v>150</v>
      </c>
      <c r="E14" s="227">
        <v>5.18</v>
      </c>
      <c r="F14" s="111">
        <v>5.37</v>
      </c>
      <c r="G14" s="111">
        <v>5.69</v>
      </c>
      <c r="H14" s="111">
        <v>5.9223822719291253</v>
      </c>
      <c r="I14" s="111">
        <v>6.2581648084617401</v>
      </c>
      <c r="J14" s="111">
        <v>6.6203879864441006</v>
      </c>
      <c r="K14" s="228">
        <f>'Table 6'!G13</f>
        <v>7.0325100000000003</v>
      </c>
      <c r="L14" s="79">
        <f t="shared" si="0"/>
        <v>5.6697207494381952E-2</v>
      </c>
      <c r="M14" s="79">
        <v>5.7880095693963553E-2</v>
      </c>
      <c r="N14" s="280">
        <f t="shared" si="1"/>
        <v>6.2250432210281363E-2</v>
      </c>
      <c r="O14" s="53">
        <v>0</v>
      </c>
      <c r="P14" s="53">
        <v>0.01</v>
      </c>
      <c r="Q14" s="53">
        <v>0</v>
      </c>
      <c r="R14" s="53">
        <v>0</v>
      </c>
    </row>
    <row r="15" spans="1:18" ht="12.65" customHeight="1" x14ac:dyDescent="0.35">
      <c r="A15" s="19"/>
      <c r="B15" s="19"/>
      <c r="C15" s="30" t="s">
        <v>91</v>
      </c>
      <c r="D15" s="30" t="s">
        <v>151</v>
      </c>
      <c r="E15" s="179">
        <v>4.55</v>
      </c>
      <c r="F15" s="180">
        <v>4.63</v>
      </c>
      <c r="G15" s="180">
        <v>4.9400000000000004</v>
      </c>
      <c r="H15" s="180">
        <v>5.261286338582738</v>
      </c>
      <c r="I15" s="180">
        <v>5.4807482557656106</v>
      </c>
      <c r="J15" s="180">
        <v>5.997953464625505</v>
      </c>
      <c r="K15" s="228">
        <f>'Table 6'!G14</f>
        <v>6.3659100000000004</v>
      </c>
      <c r="L15" s="79">
        <f t="shared" si="0"/>
        <v>4.1712597083623154E-2</v>
      </c>
      <c r="M15" s="79">
        <v>9.4367627324573322E-2</v>
      </c>
      <c r="N15" s="280">
        <f t="shared" si="1"/>
        <v>6.1347014034806205E-2</v>
      </c>
      <c r="O15" s="54">
        <v>5.0000000000000001E-3</v>
      </c>
      <c r="P15" s="54">
        <v>1E-3</v>
      </c>
      <c r="Q15" s="54">
        <v>0</v>
      </c>
      <c r="R15" s="54">
        <v>0</v>
      </c>
    </row>
    <row r="16" spans="1:18" ht="12.65" customHeight="1" x14ac:dyDescent="0.35">
      <c r="A16" s="19"/>
      <c r="B16" s="19"/>
      <c r="C16" s="31" t="s">
        <v>99</v>
      </c>
      <c r="D16" s="31" t="s">
        <v>143</v>
      </c>
      <c r="E16" s="226"/>
      <c r="F16" s="173"/>
      <c r="G16" s="173">
        <v>4.5</v>
      </c>
      <c r="H16" s="173">
        <v>4.5</v>
      </c>
      <c r="I16" s="173">
        <v>5</v>
      </c>
      <c r="J16" s="173">
        <v>5</v>
      </c>
      <c r="K16" s="176">
        <f>'Table 6'!G15</f>
        <v>5.5</v>
      </c>
      <c r="L16" s="81">
        <f t="shared" si="0"/>
        <v>0.1111111111111111</v>
      </c>
      <c r="M16" s="81">
        <v>0</v>
      </c>
      <c r="N16" s="164">
        <f t="shared" si="1"/>
        <v>0.1</v>
      </c>
      <c r="O16" s="19"/>
      <c r="P16" s="165"/>
      <c r="Q16" s="165"/>
      <c r="R16" s="165"/>
    </row>
    <row r="17" spans="3:18" ht="12.65" customHeight="1" x14ac:dyDescent="0.35">
      <c r="C17" s="30" t="s">
        <v>99</v>
      </c>
      <c r="D17" s="30" t="s">
        <v>144</v>
      </c>
      <c r="E17" s="227"/>
      <c r="F17" s="111"/>
      <c r="G17" s="111">
        <v>4.5</v>
      </c>
      <c r="H17" s="111">
        <v>4.75</v>
      </c>
      <c r="I17" s="111">
        <v>5</v>
      </c>
      <c r="J17" s="111">
        <v>5.16</v>
      </c>
      <c r="K17" s="228">
        <f>'Table 6'!G16</f>
        <v>5.6</v>
      </c>
      <c r="L17" s="79">
        <f t="shared" si="0"/>
        <v>5.2631578947368418E-2</v>
      </c>
      <c r="M17" s="79">
        <v>3.2000000000000028E-2</v>
      </c>
      <c r="N17" s="280">
        <f t="shared" si="1"/>
        <v>8.5271317829457266E-2</v>
      </c>
      <c r="O17" s="19"/>
      <c r="P17" s="165"/>
      <c r="Q17" s="165"/>
      <c r="R17" s="165"/>
    </row>
    <row r="18" spans="3:18" ht="12.65" customHeight="1" x14ac:dyDescent="0.35">
      <c r="C18" s="30" t="s">
        <v>99</v>
      </c>
      <c r="D18" s="30" t="s">
        <v>145</v>
      </c>
      <c r="E18" s="227"/>
      <c r="F18" s="111"/>
      <c r="G18" s="111">
        <v>4.5</v>
      </c>
      <c r="H18" s="111">
        <v>4.5</v>
      </c>
      <c r="I18" s="111">
        <v>5</v>
      </c>
      <c r="J18" s="111">
        <v>5.14</v>
      </c>
      <c r="K18" s="228">
        <f>'Table 6'!G17</f>
        <v>5.5</v>
      </c>
      <c r="L18" s="79">
        <f t="shared" si="0"/>
        <v>0.1111111111111111</v>
      </c>
      <c r="M18" s="79">
        <v>2.7999999999999935E-2</v>
      </c>
      <c r="N18" s="280">
        <f t="shared" si="1"/>
        <v>7.0038910505836646E-2</v>
      </c>
      <c r="O18" s="19"/>
      <c r="P18" s="165"/>
      <c r="Q18" s="165"/>
      <c r="R18" s="165"/>
    </row>
    <row r="19" spans="3:18" ht="12.65" customHeight="1" x14ac:dyDescent="0.35">
      <c r="C19" s="30" t="s">
        <v>99</v>
      </c>
      <c r="D19" s="30" t="s">
        <v>146</v>
      </c>
      <c r="E19" s="227"/>
      <c r="F19" s="111"/>
      <c r="G19" s="111">
        <v>4.5</v>
      </c>
      <c r="H19" s="111">
        <v>4.8</v>
      </c>
      <c r="I19" s="111">
        <v>5</v>
      </c>
      <c r="J19" s="111">
        <v>5.5</v>
      </c>
      <c r="K19" s="228">
        <f>'Table 6'!G18</f>
        <v>6</v>
      </c>
      <c r="L19" s="79">
        <f t="shared" si="0"/>
        <v>4.1666666666666706E-2</v>
      </c>
      <c r="M19" s="79">
        <v>0.1</v>
      </c>
      <c r="N19" s="280">
        <f t="shared" si="1"/>
        <v>9.0909090909090912E-2</v>
      </c>
      <c r="O19" s="19"/>
      <c r="P19" s="165"/>
      <c r="Q19" s="165"/>
      <c r="R19" s="165"/>
    </row>
    <row r="20" spans="3:18" ht="12.65" customHeight="1" x14ac:dyDescent="0.35">
      <c r="C20" s="30" t="s">
        <v>99</v>
      </c>
      <c r="D20" s="30" t="s">
        <v>147</v>
      </c>
      <c r="E20" s="227"/>
      <c r="F20" s="111"/>
      <c r="G20" s="111">
        <v>4.5</v>
      </c>
      <c r="H20" s="111">
        <v>4.5999999999999996</v>
      </c>
      <c r="I20" s="111">
        <v>5</v>
      </c>
      <c r="J20" s="111">
        <v>5.25</v>
      </c>
      <c r="K20" s="228">
        <f>'Table 6'!G19</f>
        <v>5.93</v>
      </c>
      <c r="L20" s="79">
        <f t="shared" si="0"/>
        <v>8.6956521739130516E-2</v>
      </c>
      <c r="M20" s="79">
        <v>0.05</v>
      </c>
      <c r="N20" s="280">
        <f t="shared" si="1"/>
        <v>0.12952380952380946</v>
      </c>
      <c r="O20" s="19"/>
      <c r="P20" s="165"/>
      <c r="Q20" s="165"/>
      <c r="R20" s="165"/>
    </row>
    <row r="21" spans="3:18" ht="12.65" customHeight="1" x14ac:dyDescent="0.35">
      <c r="C21" s="30" t="s">
        <v>99</v>
      </c>
      <c r="D21" s="30" t="s">
        <v>148</v>
      </c>
      <c r="E21" s="227"/>
      <c r="F21" s="111"/>
      <c r="G21" s="111">
        <v>5</v>
      </c>
      <c r="H21" s="111">
        <v>5.35</v>
      </c>
      <c r="I21" s="111">
        <v>5.5</v>
      </c>
      <c r="J21" s="111">
        <v>6</v>
      </c>
      <c r="K21" s="228">
        <f>'Table 6'!G20</f>
        <v>6.5</v>
      </c>
      <c r="L21" s="79">
        <f t="shared" si="0"/>
        <v>2.8037383177570162E-2</v>
      </c>
      <c r="M21" s="79">
        <v>9.0909090909090912E-2</v>
      </c>
      <c r="N21" s="280">
        <f t="shared" si="1"/>
        <v>8.3333333333333329E-2</v>
      </c>
      <c r="O21" s="19"/>
      <c r="P21" s="165"/>
      <c r="Q21" s="165"/>
      <c r="R21" s="165"/>
    </row>
    <row r="22" spans="3:18" ht="12.65" customHeight="1" x14ac:dyDescent="0.35">
      <c r="C22" s="30" t="s">
        <v>99</v>
      </c>
      <c r="D22" s="30" t="s">
        <v>149</v>
      </c>
      <c r="E22" s="227"/>
      <c r="F22" s="111"/>
      <c r="G22" s="111">
        <v>6.27</v>
      </c>
      <c r="H22" s="111">
        <v>6.55</v>
      </c>
      <c r="I22" s="111">
        <v>7</v>
      </c>
      <c r="J22" s="111">
        <v>7.5</v>
      </c>
      <c r="K22" s="228">
        <f>'Table 6'!G21</f>
        <v>8</v>
      </c>
      <c r="L22" s="79">
        <f t="shared" si="0"/>
        <v>6.8702290076335909E-2</v>
      </c>
      <c r="M22" s="79">
        <v>7.1428571428571425E-2</v>
      </c>
      <c r="N22" s="280">
        <f t="shared" si="1"/>
        <v>6.6666666666666666E-2</v>
      </c>
      <c r="O22" s="19"/>
      <c r="P22" s="165"/>
      <c r="Q22" s="165"/>
      <c r="R22" s="165"/>
    </row>
    <row r="23" spans="3:18" ht="12.65" customHeight="1" x14ac:dyDescent="0.35">
      <c r="C23" s="30" t="s">
        <v>99</v>
      </c>
      <c r="D23" s="30" t="s">
        <v>150</v>
      </c>
      <c r="E23" s="227"/>
      <c r="F23" s="111"/>
      <c r="G23" s="111">
        <v>5.4</v>
      </c>
      <c r="H23" s="111">
        <v>5.5</v>
      </c>
      <c r="I23" s="111">
        <v>6</v>
      </c>
      <c r="J23" s="111">
        <v>6.4</v>
      </c>
      <c r="K23" s="228">
        <f>'Table 6'!G22</f>
        <v>6.57</v>
      </c>
      <c r="L23" s="79">
        <f t="shared" si="0"/>
        <v>9.0909090909090912E-2</v>
      </c>
      <c r="M23" s="79">
        <v>6.6666666666666721E-2</v>
      </c>
      <c r="N23" s="280">
        <f t="shared" si="1"/>
        <v>2.6562499999999989E-2</v>
      </c>
      <c r="O23" s="19"/>
      <c r="P23" s="165"/>
      <c r="Q23" s="165"/>
      <c r="R23" s="165"/>
    </row>
    <row r="24" spans="3:18" ht="12.65" customHeight="1" x14ac:dyDescent="0.35">
      <c r="C24" s="30" t="s">
        <v>99</v>
      </c>
      <c r="D24" s="30" t="s">
        <v>151</v>
      </c>
      <c r="E24" s="179"/>
      <c r="F24" s="180"/>
      <c r="G24" s="180">
        <v>4.7</v>
      </c>
      <c r="H24" s="180">
        <v>5</v>
      </c>
      <c r="I24" s="180">
        <v>5</v>
      </c>
      <c r="J24" s="180">
        <v>5.6</v>
      </c>
      <c r="K24" s="228">
        <f>'Table 6'!G23</f>
        <v>6</v>
      </c>
      <c r="L24" s="80">
        <f t="shared" si="0"/>
        <v>0</v>
      </c>
      <c r="M24" s="80">
        <v>0.11999999999999993</v>
      </c>
      <c r="N24" s="280">
        <f t="shared" si="1"/>
        <v>7.1428571428571494E-2</v>
      </c>
      <c r="O24" s="19"/>
      <c r="P24" s="165"/>
      <c r="Q24" s="165"/>
      <c r="R24" s="165"/>
    </row>
    <row r="25" spans="3:18" ht="15" customHeight="1" x14ac:dyDescent="0.35">
      <c r="C25" s="31" t="s">
        <v>100</v>
      </c>
      <c r="D25" s="31" t="s">
        <v>143</v>
      </c>
      <c r="E25" s="292">
        <v>448</v>
      </c>
      <c r="F25" s="182">
        <v>554</v>
      </c>
      <c r="G25" s="182">
        <v>469</v>
      </c>
      <c r="H25" s="182">
        <v>401</v>
      </c>
      <c r="I25" s="182">
        <v>350</v>
      </c>
      <c r="J25" s="182">
        <v>244</v>
      </c>
      <c r="K25" s="183">
        <f>'Table 6'!G24</f>
        <v>258</v>
      </c>
      <c r="L25" s="184"/>
      <c r="M25" s="178"/>
      <c r="N25" s="39"/>
      <c r="O25" s="19"/>
      <c r="P25" s="165"/>
      <c r="Q25" s="165"/>
      <c r="R25" s="165"/>
    </row>
    <row r="26" spans="3:18" ht="15" customHeight="1" x14ac:dyDescent="0.35">
      <c r="C26" s="30" t="s">
        <v>100</v>
      </c>
      <c r="D26" s="30" t="s">
        <v>144</v>
      </c>
      <c r="E26" s="292">
        <v>1503</v>
      </c>
      <c r="F26" s="182">
        <v>1609</v>
      </c>
      <c r="G26" s="182">
        <v>1604</v>
      </c>
      <c r="H26" s="182">
        <v>1233</v>
      </c>
      <c r="I26" s="175">
        <v>1075</v>
      </c>
      <c r="J26" s="175">
        <v>767</v>
      </c>
      <c r="K26" s="293">
        <f>'Table 6'!G25</f>
        <v>829</v>
      </c>
      <c r="L26" s="178"/>
      <c r="M26" s="178"/>
      <c r="N26" s="19"/>
      <c r="O26" s="19"/>
      <c r="P26" s="165"/>
      <c r="Q26" s="165"/>
      <c r="R26" s="165"/>
    </row>
    <row r="27" spans="3:18" ht="15" customHeight="1" x14ac:dyDescent="0.35">
      <c r="C27" s="30" t="s">
        <v>100</v>
      </c>
      <c r="D27" s="30" t="s">
        <v>145</v>
      </c>
      <c r="E27" s="292">
        <v>1328</v>
      </c>
      <c r="F27" s="182">
        <v>1363</v>
      </c>
      <c r="G27" s="182">
        <v>1302</v>
      </c>
      <c r="H27" s="182">
        <v>1017</v>
      </c>
      <c r="I27" s="175">
        <v>905</v>
      </c>
      <c r="J27" s="175">
        <v>675</v>
      </c>
      <c r="K27" s="293">
        <f>'Table 6'!G26</f>
        <v>682</v>
      </c>
      <c r="L27" s="178"/>
      <c r="M27" s="178"/>
      <c r="N27" s="19"/>
      <c r="O27" s="165"/>
      <c r="P27" s="165"/>
      <c r="Q27" s="165"/>
      <c r="R27" s="165"/>
    </row>
    <row r="28" spans="3:18" ht="15" customHeight="1" x14ac:dyDescent="0.35">
      <c r="C28" s="30" t="s">
        <v>100</v>
      </c>
      <c r="D28" s="30" t="s">
        <v>146</v>
      </c>
      <c r="E28" s="292">
        <v>1218</v>
      </c>
      <c r="F28" s="182">
        <v>1223</v>
      </c>
      <c r="G28" s="182">
        <v>1229</v>
      </c>
      <c r="H28" s="182">
        <v>884</v>
      </c>
      <c r="I28" s="175">
        <v>919</v>
      </c>
      <c r="J28" s="175">
        <v>602</v>
      </c>
      <c r="K28" s="293">
        <f>'Table 6'!G27</f>
        <v>650</v>
      </c>
      <c r="L28" s="178"/>
      <c r="M28" s="178"/>
      <c r="N28" s="19"/>
      <c r="O28" s="165"/>
      <c r="P28" s="165"/>
      <c r="Q28" s="165"/>
      <c r="R28" s="165"/>
    </row>
    <row r="29" spans="3:18" x14ac:dyDescent="0.35">
      <c r="C29" s="30" t="s">
        <v>100</v>
      </c>
      <c r="D29" s="30" t="s">
        <v>147</v>
      </c>
      <c r="E29" s="292">
        <v>1155</v>
      </c>
      <c r="F29" s="182">
        <v>1000</v>
      </c>
      <c r="G29" s="182">
        <v>1024</v>
      </c>
      <c r="H29" s="182">
        <v>847</v>
      </c>
      <c r="I29" s="175">
        <v>883</v>
      </c>
      <c r="J29" s="175">
        <v>627</v>
      </c>
      <c r="K29" s="293">
        <f>'Table 6'!G28</f>
        <v>642</v>
      </c>
      <c r="L29" s="178"/>
      <c r="M29" s="178"/>
      <c r="N29" s="19"/>
      <c r="O29" s="165"/>
      <c r="P29" s="165"/>
      <c r="Q29" s="165"/>
      <c r="R29" s="165"/>
    </row>
    <row r="30" spans="3:18" x14ac:dyDescent="0.35">
      <c r="C30" s="30" t="s">
        <v>100</v>
      </c>
      <c r="D30" s="30" t="s">
        <v>148</v>
      </c>
      <c r="E30" s="292">
        <v>1463</v>
      </c>
      <c r="F30" s="182">
        <v>1473</v>
      </c>
      <c r="G30" s="182">
        <v>1533</v>
      </c>
      <c r="H30" s="182">
        <v>1186</v>
      </c>
      <c r="I30" s="175">
        <v>1132</v>
      </c>
      <c r="J30" s="175">
        <v>1034</v>
      </c>
      <c r="K30" s="293">
        <f>'Table 6'!G29</f>
        <v>1006</v>
      </c>
      <c r="L30" s="178"/>
      <c r="M30" s="178"/>
      <c r="N30" s="19"/>
      <c r="O30" s="165"/>
      <c r="P30" s="165"/>
      <c r="Q30" s="165"/>
      <c r="R30" s="165"/>
    </row>
    <row r="31" spans="3:18" x14ac:dyDescent="0.35">
      <c r="C31" s="30" t="s">
        <v>100</v>
      </c>
      <c r="D31" s="30" t="s">
        <v>149</v>
      </c>
      <c r="E31" s="292">
        <v>1666</v>
      </c>
      <c r="F31" s="182">
        <v>1824</v>
      </c>
      <c r="G31" s="182">
        <v>1685</v>
      </c>
      <c r="H31" s="182">
        <v>1351</v>
      </c>
      <c r="I31" s="175">
        <v>1256</v>
      </c>
      <c r="J31" s="175">
        <v>854</v>
      </c>
      <c r="K31" s="293">
        <f>'Table 6'!G30</f>
        <v>1057</v>
      </c>
      <c r="L31" s="178"/>
      <c r="M31" s="178"/>
      <c r="N31" s="19"/>
      <c r="O31" s="165"/>
      <c r="P31" s="165"/>
      <c r="Q31" s="165"/>
      <c r="R31" s="165"/>
    </row>
    <row r="32" spans="3:18" x14ac:dyDescent="0.35">
      <c r="C32" s="30" t="s">
        <v>100</v>
      </c>
      <c r="D32" s="30" t="s">
        <v>150</v>
      </c>
      <c r="E32" s="292">
        <v>2081</v>
      </c>
      <c r="F32" s="182">
        <v>2164</v>
      </c>
      <c r="G32" s="182">
        <v>2152</v>
      </c>
      <c r="H32" s="182">
        <v>1697</v>
      </c>
      <c r="I32" s="175">
        <v>1555</v>
      </c>
      <c r="J32" s="175">
        <v>1461</v>
      </c>
      <c r="K32" s="293">
        <f>'Table 6'!G31</f>
        <v>1511</v>
      </c>
      <c r="L32" s="178"/>
      <c r="M32" s="178"/>
      <c r="N32" s="19"/>
      <c r="O32" s="165"/>
      <c r="P32" s="165"/>
      <c r="Q32" s="165"/>
      <c r="R32" s="165"/>
    </row>
    <row r="33" spans="3:18" x14ac:dyDescent="0.35">
      <c r="C33" s="30" t="s">
        <v>100</v>
      </c>
      <c r="D33" s="30" t="s">
        <v>151</v>
      </c>
      <c r="E33" s="292">
        <v>1652</v>
      </c>
      <c r="F33" s="182">
        <v>1639</v>
      </c>
      <c r="G33" s="182">
        <v>1585</v>
      </c>
      <c r="H33" s="182">
        <v>1162</v>
      </c>
      <c r="I33" s="175">
        <v>1174</v>
      </c>
      <c r="J33" s="175">
        <v>795</v>
      </c>
      <c r="K33" s="293">
        <f>'Table 6'!G32</f>
        <v>774</v>
      </c>
      <c r="L33" s="178"/>
      <c r="M33" s="178"/>
      <c r="N33" s="19"/>
      <c r="O33" s="165"/>
      <c r="P33" s="165"/>
      <c r="Q33" s="165"/>
      <c r="R33" s="165"/>
    </row>
    <row r="34" spans="3:18" x14ac:dyDescent="0.35">
      <c r="E34" s="19"/>
      <c r="F34" s="165"/>
      <c r="G34" s="165"/>
      <c r="H34" s="165"/>
      <c r="I34" s="165"/>
      <c r="J34" s="165"/>
      <c r="K34" s="165"/>
      <c r="L34" s="165"/>
      <c r="M34" s="165"/>
      <c r="N34" s="165"/>
      <c r="O34" s="165"/>
      <c r="P34" s="165"/>
      <c r="Q34" s="165"/>
      <c r="R34" s="165"/>
    </row>
    <row r="35" spans="3:18" x14ac:dyDescent="0.35">
      <c r="J35" s="19"/>
      <c r="K35" s="33"/>
      <c r="L35" s="19"/>
      <c r="M35" s="19"/>
      <c r="Q35" s="19"/>
      <c r="R35" s="19"/>
    </row>
    <row r="36" spans="3:18" x14ac:dyDescent="0.35">
      <c r="C36" s="19" t="s">
        <v>101</v>
      </c>
    </row>
    <row r="37" spans="3:18" x14ac:dyDescent="0.35">
      <c r="C37" s="19" t="s">
        <v>102</v>
      </c>
    </row>
    <row r="38" spans="3:18" x14ac:dyDescent="0.35">
      <c r="C38" s="19"/>
      <c r="H38" s="19"/>
      <c r="J38" s="19"/>
      <c r="M38" s="19"/>
      <c r="Q38" s="19"/>
      <c r="R38" s="19"/>
    </row>
    <row r="39" spans="3:18" x14ac:dyDescent="0.35">
      <c r="C39" s="16" t="s">
        <v>369</v>
      </c>
      <c r="K39" s="19"/>
      <c r="L39" s="19"/>
    </row>
    <row r="40" spans="3:18" x14ac:dyDescent="0.35">
      <c r="C40" s="19" t="s">
        <v>371</v>
      </c>
      <c r="K40" s="19"/>
      <c r="L40" s="19"/>
    </row>
    <row r="41" spans="3:18" x14ac:dyDescent="0.35">
      <c r="C41" s="19" t="s">
        <v>366</v>
      </c>
      <c r="K41" s="19"/>
      <c r="L41" s="19"/>
    </row>
    <row r="42" spans="3:18" x14ac:dyDescent="0.35">
      <c r="C42" s="19" t="s">
        <v>372</v>
      </c>
      <c r="K42" s="19"/>
      <c r="L42" s="19"/>
    </row>
    <row r="43" spans="3:18" x14ac:dyDescent="0.35">
      <c r="K43" s="19"/>
      <c r="L43" s="19"/>
    </row>
    <row r="44" spans="3:18" x14ac:dyDescent="0.35">
      <c r="K44" s="19"/>
      <c r="L44" s="19"/>
    </row>
    <row r="45" spans="3:18" x14ac:dyDescent="0.35">
      <c r="K45" s="19"/>
      <c r="L45" s="19"/>
    </row>
    <row r="46" spans="3:18" x14ac:dyDescent="0.35">
      <c r="K46" s="19"/>
      <c r="L46" s="19"/>
    </row>
    <row r="47" spans="3:18" x14ac:dyDescent="0.35">
      <c r="K47" s="19"/>
      <c r="L47" s="19"/>
    </row>
    <row r="48" spans="3:18" x14ac:dyDescent="0.35">
      <c r="K48" s="19"/>
      <c r="L48" s="19"/>
    </row>
    <row r="49" spans="11:12" x14ac:dyDescent="0.35">
      <c r="K49" s="19"/>
      <c r="L49" s="19"/>
    </row>
    <row r="50" spans="11:12" x14ac:dyDescent="0.35">
      <c r="K50" s="19"/>
      <c r="L50" s="19"/>
    </row>
    <row r="51" spans="11:12" x14ac:dyDescent="0.35">
      <c r="K51" s="19"/>
      <c r="L51" s="19"/>
    </row>
    <row r="52" spans="11:12" x14ac:dyDescent="0.35">
      <c r="K52" s="19"/>
      <c r="L52" s="19"/>
    </row>
    <row r="53" spans="11:12" x14ac:dyDescent="0.35">
      <c r="K53" s="19"/>
      <c r="L53" s="19"/>
    </row>
    <row r="54" spans="11:12" x14ac:dyDescent="0.35">
      <c r="K54" s="19"/>
      <c r="L54" s="19"/>
    </row>
    <row r="55" spans="11:12" x14ac:dyDescent="0.35">
      <c r="K55" s="19"/>
      <c r="L55" s="19"/>
    </row>
    <row r="56" spans="11:12" x14ac:dyDescent="0.35">
      <c r="K56" s="19"/>
      <c r="L56" s="19"/>
    </row>
    <row r="57" spans="11:12" x14ac:dyDescent="0.35">
      <c r="K57" s="19"/>
      <c r="L57" s="19"/>
    </row>
    <row r="58" spans="11:12" x14ac:dyDescent="0.35">
      <c r="K58" s="19"/>
      <c r="L58" s="19"/>
    </row>
    <row r="59" spans="11:12" x14ac:dyDescent="0.35">
      <c r="K59" s="19"/>
      <c r="L59" s="19"/>
    </row>
    <row r="60" spans="11:12" x14ac:dyDescent="0.35">
      <c r="K60" s="19"/>
      <c r="L60" s="19"/>
    </row>
    <row r="61" spans="11:12" x14ac:dyDescent="0.35">
      <c r="K61" s="19"/>
      <c r="L61" s="19"/>
    </row>
    <row r="62" spans="11:12" x14ac:dyDescent="0.35">
      <c r="K62" s="19"/>
      <c r="L62" s="19"/>
    </row>
    <row r="63" spans="11:12" x14ac:dyDescent="0.35">
      <c r="K63" s="19"/>
      <c r="L63" s="19"/>
    </row>
    <row r="64" spans="11:12" x14ac:dyDescent="0.35">
      <c r="K64" s="19"/>
      <c r="L64" s="19"/>
    </row>
    <row r="65" spans="11:12" x14ac:dyDescent="0.35">
      <c r="K65" s="19"/>
      <c r="L65" s="19"/>
    </row>
    <row r="66" spans="11:12" x14ac:dyDescent="0.35">
      <c r="K66" s="19"/>
      <c r="L66" s="19"/>
    </row>
    <row r="67" spans="11:12" x14ac:dyDescent="0.35">
      <c r="K67" s="19"/>
      <c r="L67" s="19"/>
    </row>
  </sheetData>
  <mergeCells count="3">
    <mergeCell ref="O5:R5"/>
    <mergeCell ref="L5:N5"/>
    <mergeCell ref="E5:K5"/>
  </mergeCells>
  <conditionalFormatting sqref="O7:R15">
    <cfRule type="cellIs" dxfId="60" priority="7" operator="between">
      <formula>0</formula>
      <formula>0.05</formula>
    </cfRule>
  </conditionalFormatting>
  <hyperlinks>
    <hyperlink ref="A1" location="Contents!A1" display="Contents" xr:uid="{00000000-0004-0000-0A00-000000000000}"/>
  </hyperlinks>
  <pageMargins left="0.7" right="0.7" top="0.75" bottom="0.75" header="0.3" footer="0.3"/>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dimension ref="A1:AR179"/>
  <sheetViews>
    <sheetView showGridLines="0" zoomScaleNormal="100" workbookViewId="0">
      <pane xSplit="4" ySplit="5" topLeftCell="E6" activePane="bottomRight" state="frozen"/>
      <selection pane="topRight" activeCell="I160" sqref="I160"/>
      <selection pane="bottomLeft" activeCell="I160" sqref="I160"/>
      <selection pane="bottomRight"/>
    </sheetView>
  </sheetViews>
  <sheetFormatPr defaultColWidth="11.453125" defaultRowHeight="14.5" x14ac:dyDescent="0.35"/>
  <cols>
    <col min="3" max="3" width="22.54296875" customWidth="1"/>
    <col min="4" max="4" width="23.54296875" customWidth="1"/>
    <col min="5" max="8" width="14.1796875" customWidth="1"/>
    <col min="9" max="14" width="18.1796875" customWidth="1"/>
    <col min="15" max="16" width="23" customWidth="1"/>
    <col min="17" max="20" width="18.1796875" customWidth="1"/>
    <col min="21" max="22" width="19.453125" customWidth="1"/>
    <col min="23" max="32" width="14.1796875" customWidth="1"/>
  </cols>
  <sheetData>
    <row r="1" spans="1:44" x14ac:dyDescent="0.35">
      <c r="A1" s="20" t="s">
        <v>85</v>
      </c>
      <c r="B1" s="19"/>
      <c r="C1" s="19"/>
      <c r="D1" s="19"/>
      <c r="E1" s="19"/>
      <c r="F1" s="19"/>
      <c r="G1" s="19"/>
      <c r="H1" s="19"/>
      <c r="I1" s="165"/>
      <c r="J1" s="165"/>
      <c r="K1" s="165"/>
      <c r="L1" s="165"/>
      <c r="M1" s="165"/>
      <c r="N1" s="165"/>
      <c r="O1" s="33"/>
      <c r="P1" s="33"/>
      <c r="Q1" s="165"/>
      <c r="R1" s="165"/>
      <c r="S1" s="165"/>
      <c r="T1" s="165"/>
      <c r="U1" s="165"/>
      <c r="V1" s="165"/>
      <c r="W1" s="19"/>
      <c r="X1" s="165"/>
      <c r="Y1" s="165"/>
      <c r="Z1" s="165"/>
      <c r="AA1" s="19"/>
      <c r="AB1" s="19"/>
      <c r="AC1" s="19"/>
      <c r="AD1" s="19"/>
      <c r="AE1" s="165"/>
      <c r="AF1" s="165"/>
      <c r="AG1" s="165"/>
    </row>
    <row r="2" spans="1:44" x14ac:dyDescent="0.35">
      <c r="A2" s="19"/>
      <c r="B2" s="19" t="s">
        <v>155</v>
      </c>
      <c r="C2" s="19"/>
      <c r="D2" s="19"/>
      <c r="E2" s="19"/>
      <c r="F2" s="19"/>
      <c r="G2" s="19"/>
      <c r="H2" s="19"/>
      <c r="I2" s="165"/>
      <c r="J2" s="165"/>
      <c r="K2" s="165"/>
      <c r="L2" s="165"/>
      <c r="M2" s="165"/>
      <c r="N2" s="165"/>
      <c r="O2" s="33"/>
      <c r="P2" s="33"/>
      <c r="Q2" s="165"/>
      <c r="R2" s="165"/>
      <c r="S2" s="165"/>
      <c r="T2" s="165"/>
      <c r="U2" s="165"/>
      <c r="V2" s="165"/>
      <c r="W2" s="19"/>
      <c r="X2" s="165"/>
      <c r="Y2" s="165"/>
      <c r="Z2" s="165"/>
      <c r="AA2" s="19"/>
      <c r="AB2" s="19"/>
      <c r="AC2" s="19"/>
      <c r="AD2" s="19"/>
      <c r="AE2" s="165"/>
      <c r="AF2" s="165"/>
      <c r="AG2" s="165"/>
    </row>
    <row r="3" spans="1:44" x14ac:dyDescent="0.35">
      <c r="A3" s="19"/>
      <c r="B3" s="19" t="s">
        <v>122</v>
      </c>
      <c r="C3" s="19"/>
      <c r="D3" s="19"/>
      <c r="E3" s="19"/>
      <c r="F3" s="19"/>
      <c r="G3" s="19"/>
      <c r="H3" s="19"/>
      <c r="I3" s="165"/>
      <c r="J3" s="165"/>
      <c r="K3" s="165"/>
      <c r="L3" s="165"/>
      <c r="M3" s="165"/>
      <c r="N3" s="165"/>
      <c r="O3" s="165"/>
      <c r="P3" s="165"/>
      <c r="Q3" s="165"/>
      <c r="R3" s="165"/>
      <c r="S3" s="165"/>
      <c r="T3" s="165"/>
      <c r="U3" s="165"/>
      <c r="V3" s="165"/>
      <c r="W3" s="19"/>
      <c r="X3" s="165"/>
      <c r="Y3" s="165"/>
      <c r="Z3" s="165"/>
      <c r="AA3" s="19"/>
      <c r="AB3" s="19"/>
      <c r="AC3" s="19"/>
      <c r="AD3" s="19"/>
      <c r="AE3" s="165"/>
      <c r="AF3" s="165"/>
      <c r="AG3" s="165"/>
    </row>
    <row r="4" spans="1:44" ht="26.15" customHeight="1" x14ac:dyDescent="0.35">
      <c r="A4" s="19"/>
      <c r="B4" s="19"/>
      <c r="C4" s="19"/>
      <c r="D4" s="19"/>
      <c r="E4" s="316" t="s">
        <v>91</v>
      </c>
      <c r="F4" s="317"/>
      <c r="G4" s="317"/>
      <c r="H4" s="317"/>
      <c r="I4" s="317"/>
      <c r="J4" s="317"/>
      <c r="K4" s="319"/>
      <c r="L4" s="316" t="s">
        <v>104</v>
      </c>
      <c r="M4" s="317"/>
      <c r="N4" s="317"/>
      <c r="O4" s="317" t="s">
        <v>156</v>
      </c>
      <c r="P4" s="319"/>
      <c r="Q4" s="314" t="s">
        <v>157</v>
      </c>
      <c r="R4" s="314"/>
      <c r="S4" s="314"/>
      <c r="T4" s="315"/>
      <c r="U4" s="314" t="s">
        <v>105</v>
      </c>
      <c r="V4" s="314"/>
      <c r="W4" s="316" t="s">
        <v>99</v>
      </c>
      <c r="X4" s="317"/>
      <c r="Y4" s="317"/>
      <c r="Z4" s="319"/>
      <c r="AA4" s="316" t="s">
        <v>100</v>
      </c>
      <c r="AB4" s="317"/>
      <c r="AC4" s="317"/>
      <c r="AD4" s="317"/>
      <c r="AE4" s="317"/>
      <c r="AF4" s="317"/>
      <c r="AG4" s="317"/>
      <c r="AJ4" s="19"/>
    </row>
    <row r="5" spans="1:44" ht="48.75" customHeight="1" x14ac:dyDescent="0.35">
      <c r="A5" s="19"/>
      <c r="B5" s="19"/>
      <c r="C5" s="62"/>
      <c r="D5" s="88"/>
      <c r="E5" s="20">
        <v>2018</v>
      </c>
      <c r="F5" s="20">
        <v>2019</v>
      </c>
      <c r="G5" s="20">
        <v>2021</v>
      </c>
      <c r="H5" s="20">
        <v>2022</v>
      </c>
      <c r="I5" s="20">
        <v>2023</v>
      </c>
      <c r="J5" s="20">
        <v>2024</v>
      </c>
      <c r="K5" s="270">
        <v>2025</v>
      </c>
      <c r="L5" s="13" t="s">
        <v>106</v>
      </c>
      <c r="M5" s="13" t="s">
        <v>107</v>
      </c>
      <c r="N5" s="13" t="s">
        <v>108</v>
      </c>
      <c r="O5" s="258">
        <v>2024</v>
      </c>
      <c r="P5" s="270">
        <v>2025</v>
      </c>
      <c r="Q5" s="20" t="s">
        <v>158</v>
      </c>
      <c r="R5" s="20" t="s">
        <v>159</v>
      </c>
      <c r="S5" s="20" t="s">
        <v>160</v>
      </c>
      <c r="T5" s="20" t="s">
        <v>161</v>
      </c>
      <c r="U5" s="46" t="s">
        <v>111</v>
      </c>
      <c r="V5" s="13" t="s">
        <v>112</v>
      </c>
      <c r="W5" s="258">
        <v>2022</v>
      </c>
      <c r="X5" s="20">
        <v>2023</v>
      </c>
      <c r="Y5" s="20">
        <v>2024</v>
      </c>
      <c r="Z5" s="97">
        <v>2025</v>
      </c>
      <c r="AA5" s="258">
        <v>2018</v>
      </c>
      <c r="AB5" s="20">
        <v>2019</v>
      </c>
      <c r="AC5" s="20">
        <v>2021</v>
      </c>
      <c r="AD5" s="20">
        <v>2022</v>
      </c>
      <c r="AE5" s="20">
        <v>2023</v>
      </c>
      <c r="AF5" s="20">
        <v>2024</v>
      </c>
      <c r="AG5" s="20">
        <v>2025</v>
      </c>
      <c r="AJ5" s="20"/>
    </row>
    <row r="6" spans="1:44" ht="15" customHeight="1" x14ac:dyDescent="0.35">
      <c r="A6" s="19"/>
      <c r="B6" s="19"/>
      <c r="C6" s="185" t="s">
        <v>143</v>
      </c>
      <c r="D6" s="186" t="s">
        <v>162</v>
      </c>
      <c r="E6" s="187">
        <v>4.25</v>
      </c>
      <c r="F6" s="188">
        <v>4.25</v>
      </c>
      <c r="G6" s="188">
        <v>5.25</v>
      </c>
      <c r="H6" s="188">
        <v>4.6151176860443064</v>
      </c>
      <c r="I6" s="188">
        <v>5.3037716562855932</v>
      </c>
      <c r="J6" s="188" t="s">
        <v>115</v>
      </c>
      <c r="K6" s="189">
        <v>5.1708800000000004</v>
      </c>
      <c r="L6" s="190">
        <f>I6/H6-1</f>
        <v>0.14921699013737255</v>
      </c>
      <c r="M6" s="191" t="s">
        <v>115</v>
      </c>
      <c r="N6" s="191" t="s">
        <v>115</v>
      </c>
      <c r="O6" s="294" t="s">
        <v>115</v>
      </c>
      <c r="P6" s="192">
        <v>0.35009064321524702</v>
      </c>
      <c r="Q6" s="193" t="s">
        <v>115</v>
      </c>
      <c r="R6" s="193" t="s">
        <v>115</v>
      </c>
      <c r="S6" s="193">
        <f>$K6-1.96*$P6</f>
        <v>4.4847023392981162</v>
      </c>
      <c r="T6" s="193">
        <f>$K6+1.96*$P6</f>
        <v>5.8570576607018845</v>
      </c>
      <c r="U6" s="194" t="s">
        <v>115</v>
      </c>
      <c r="V6" s="195" t="s">
        <v>115</v>
      </c>
      <c r="W6" s="187">
        <v>4.5</v>
      </c>
      <c r="X6" s="188">
        <v>5</v>
      </c>
      <c r="Y6" s="196" t="s">
        <v>115</v>
      </c>
      <c r="Z6" s="192">
        <v>5</v>
      </c>
      <c r="AA6" s="197">
        <v>22</v>
      </c>
      <c r="AB6" s="198">
        <v>21</v>
      </c>
      <c r="AC6" s="199">
        <v>13</v>
      </c>
      <c r="AD6" s="198">
        <v>14</v>
      </c>
      <c r="AE6" s="200">
        <v>11</v>
      </c>
      <c r="AF6" s="200">
        <v>6</v>
      </c>
      <c r="AG6" s="201">
        <v>10</v>
      </c>
      <c r="AJ6" s="26"/>
      <c r="AO6" s="26"/>
      <c r="AR6" s="26"/>
    </row>
    <row r="7" spans="1:44" ht="15" customHeight="1" x14ac:dyDescent="0.35">
      <c r="A7" s="19"/>
      <c r="B7" s="19"/>
      <c r="C7" s="185" t="s">
        <v>143</v>
      </c>
      <c r="D7" s="186" t="s">
        <v>163</v>
      </c>
      <c r="E7" s="202">
        <v>4.25</v>
      </c>
      <c r="F7" s="202">
        <v>4.5</v>
      </c>
      <c r="G7" s="202">
        <v>5</v>
      </c>
      <c r="H7" s="202">
        <v>4.9276767283610283</v>
      </c>
      <c r="I7" s="202">
        <v>4.9858384368421182</v>
      </c>
      <c r="J7" s="202">
        <v>5.5067962961580976</v>
      </c>
      <c r="K7" s="111">
        <v>6.1369499999999997</v>
      </c>
      <c r="L7" s="295">
        <f>I7/H7-1</f>
        <v>1.1803069009446832E-2</v>
      </c>
      <c r="M7" s="203">
        <v>0.10448751316657967</v>
      </c>
      <c r="N7" s="203">
        <f>K7/J7-1</f>
        <v>0.11443199819857841</v>
      </c>
      <c r="O7" s="227">
        <v>0.15191863186545901</v>
      </c>
      <c r="P7" s="111">
        <v>0.29310950939707098</v>
      </c>
      <c r="Q7" s="204">
        <f t="shared" ref="Q7:Q70" si="0">$J7-1.96*$O7</f>
        <v>5.2090357777017982</v>
      </c>
      <c r="R7" s="205">
        <f t="shared" ref="R7:R70" si="1">$J7+1.96*$O7</f>
        <v>5.8045568146143971</v>
      </c>
      <c r="S7" s="205">
        <f t="shared" ref="S7:S37" si="2">$K7-1.96*$P7</f>
        <v>5.5624553615817405</v>
      </c>
      <c r="T7" s="205">
        <f t="shared" ref="T7:T37" si="3">$K7+1.96*$P7</f>
        <v>6.7114446384182589</v>
      </c>
      <c r="U7" s="296">
        <v>6.0000000000000001E-3</v>
      </c>
      <c r="V7" s="101">
        <v>1.9E-2</v>
      </c>
      <c r="W7" s="260">
        <v>4.5</v>
      </c>
      <c r="X7" s="202">
        <v>5</v>
      </c>
      <c r="Y7" s="202">
        <v>5.5</v>
      </c>
      <c r="Z7" s="228">
        <v>5.5</v>
      </c>
      <c r="AA7" s="292">
        <v>70</v>
      </c>
      <c r="AB7" s="206">
        <v>91</v>
      </c>
      <c r="AC7" s="207">
        <v>82</v>
      </c>
      <c r="AD7" s="206">
        <v>60</v>
      </c>
      <c r="AE7" s="178">
        <v>52</v>
      </c>
      <c r="AF7" s="178">
        <v>32</v>
      </c>
      <c r="AG7" s="103">
        <v>35</v>
      </c>
      <c r="AJ7" s="26"/>
      <c r="AO7" s="26"/>
      <c r="AR7" s="26"/>
    </row>
    <row r="8" spans="1:44" ht="15" customHeight="1" x14ac:dyDescent="0.35">
      <c r="A8" s="19"/>
      <c r="B8" s="19"/>
      <c r="C8" s="185" t="s">
        <v>143</v>
      </c>
      <c r="D8" s="186" t="s">
        <v>164</v>
      </c>
      <c r="E8" s="202">
        <v>4.5</v>
      </c>
      <c r="F8" s="202">
        <v>4.75</v>
      </c>
      <c r="G8" s="202">
        <v>5.25</v>
      </c>
      <c r="H8" s="202">
        <v>5.6841505291398207</v>
      </c>
      <c r="I8" s="202">
        <v>5.5039583287925744</v>
      </c>
      <c r="J8" s="202">
        <v>6.2804603966741732</v>
      </c>
      <c r="K8" s="111">
        <v>6.7011700000000003</v>
      </c>
      <c r="L8" s="295">
        <f>I8/H8-1</f>
        <v>-3.1700814294676083E-2</v>
      </c>
      <c r="M8" s="203">
        <v>0.14108065895403366</v>
      </c>
      <c r="N8" s="203">
        <f>K8/J8-1</f>
        <v>6.6987064124887086E-2</v>
      </c>
      <c r="O8" s="227">
        <v>0.56964661123766702</v>
      </c>
      <c r="P8" s="111">
        <v>0.599591210713044</v>
      </c>
      <c r="Q8" s="204">
        <f t="shared" si="0"/>
        <v>5.1639530386483461</v>
      </c>
      <c r="R8" s="205">
        <f t="shared" si="1"/>
        <v>7.3969677547000003</v>
      </c>
      <c r="S8" s="205">
        <f t="shared" si="2"/>
        <v>5.5259712270024339</v>
      </c>
      <c r="T8" s="205">
        <f t="shared" si="3"/>
        <v>7.8763687729975667</v>
      </c>
      <c r="U8" s="296">
        <v>0.308</v>
      </c>
      <c r="V8" s="101">
        <v>0.246</v>
      </c>
      <c r="W8" s="260">
        <v>5.3</v>
      </c>
      <c r="X8" s="202">
        <v>4.5</v>
      </c>
      <c r="Y8" s="202">
        <v>5</v>
      </c>
      <c r="Z8" s="228">
        <v>6.5</v>
      </c>
      <c r="AA8" s="292">
        <v>17</v>
      </c>
      <c r="AB8" s="206">
        <v>25</v>
      </c>
      <c r="AC8" s="207">
        <v>23</v>
      </c>
      <c r="AD8" s="206">
        <v>23</v>
      </c>
      <c r="AE8" s="178">
        <v>21</v>
      </c>
      <c r="AF8" s="178">
        <v>14</v>
      </c>
      <c r="AG8" s="103">
        <v>15</v>
      </c>
      <c r="AJ8" s="26"/>
      <c r="AO8" s="26"/>
      <c r="AR8" s="26"/>
    </row>
    <row r="9" spans="1:44" ht="15" customHeight="1" x14ac:dyDescent="0.35">
      <c r="A9" s="19"/>
      <c r="B9" s="19"/>
      <c r="C9" s="185" t="s">
        <v>143</v>
      </c>
      <c r="D9" s="186" t="s">
        <v>165</v>
      </c>
      <c r="E9" s="202">
        <v>4.75</v>
      </c>
      <c r="F9" s="202">
        <v>4</v>
      </c>
      <c r="G9" s="202">
        <v>5</v>
      </c>
      <c r="H9" s="202">
        <v>5.0153936132302297</v>
      </c>
      <c r="I9" s="202">
        <v>5.6024242574993526</v>
      </c>
      <c r="J9" s="202" t="s">
        <v>115</v>
      </c>
      <c r="K9" s="111">
        <v>5.5829000000000004</v>
      </c>
      <c r="L9" s="295">
        <f>I9/H9-1</f>
        <v>0.11704577736841637</v>
      </c>
      <c r="M9" s="203" t="s">
        <v>115</v>
      </c>
      <c r="N9" s="203" t="s">
        <v>115</v>
      </c>
      <c r="O9" s="294" t="s">
        <v>115</v>
      </c>
      <c r="P9" s="111">
        <v>0.29734020241721398</v>
      </c>
      <c r="Q9" s="204" t="s">
        <v>115</v>
      </c>
      <c r="R9" s="205" t="s">
        <v>115</v>
      </c>
      <c r="S9" s="205">
        <f t="shared" si="2"/>
        <v>5.0001132032622611</v>
      </c>
      <c r="T9" s="205">
        <f t="shared" si="3"/>
        <v>6.1656867967377398</v>
      </c>
      <c r="U9" s="296" t="s">
        <v>115</v>
      </c>
      <c r="V9" s="101" t="s">
        <v>115</v>
      </c>
      <c r="W9" s="260">
        <v>5</v>
      </c>
      <c r="X9" s="202">
        <v>5.5</v>
      </c>
      <c r="Y9" s="208" t="s">
        <v>115</v>
      </c>
      <c r="Z9" s="228">
        <v>5.5</v>
      </c>
      <c r="AA9" s="292">
        <v>17</v>
      </c>
      <c r="AB9" s="206">
        <v>17</v>
      </c>
      <c r="AC9" s="207">
        <v>13</v>
      </c>
      <c r="AD9" s="206">
        <v>14</v>
      </c>
      <c r="AE9" s="178">
        <v>11</v>
      </c>
      <c r="AF9" s="178">
        <v>6</v>
      </c>
      <c r="AG9" s="103">
        <v>10</v>
      </c>
      <c r="AJ9" s="26"/>
      <c r="AO9" s="26"/>
      <c r="AR9" s="26"/>
    </row>
    <row r="10" spans="1:44" ht="15" customHeight="1" x14ac:dyDescent="0.35">
      <c r="A10" s="19"/>
      <c r="B10" s="19"/>
      <c r="C10" s="185" t="s">
        <v>143</v>
      </c>
      <c r="D10" s="186" t="s">
        <v>166</v>
      </c>
      <c r="E10" s="202">
        <v>4</v>
      </c>
      <c r="F10" s="202">
        <v>4.5</v>
      </c>
      <c r="G10" s="202">
        <v>4.5</v>
      </c>
      <c r="H10" s="202">
        <v>4.8623061220851378</v>
      </c>
      <c r="I10" s="202" t="s">
        <v>115</v>
      </c>
      <c r="J10" s="202" t="s">
        <v>115</v>
      </c>
      <c r="K10" s="111" t="s">
        <v>115</v>
      </c>
      <c r="L10" s="295" t="s">
        <v>115</v>
      </c>
      <c r="M10" s="203" t="s">
        <v>115</v>
      </c>
      <c r="N10" s="203" t="s">
        <v>115</v>
      </c>
      <c r="O10" s="294" t="s">
        <v>115</v>
      </c>
      <c r="P10" s="111" t="s">
        <v>115</v>
      </c>
      <c r="Q10" s="204" t="s">
        <v>115</v>
      </c>
      <c r="R10" s="205" t="s">
        <v>115</v>
      </c>
      <c r="S10" s="205" t="s">
        <v>115</v>
      </c>
      <c r="T10" s="205" t="s">
        <v>115</v>
      </c>
      <c r="U10" s="297" t="s">
        <v>115</v>
      </c>
      <c r="V10" s="208" t="s">
        <v>115</v>
      </c>
      <c r="W10" s="260">
        <v>4.5</v>
      </c>
      <c r="X10" s="202" t="s">
        <v>115</v>
      </c>
      <c r="Y10" s="208" t="s">
        <v>115</v>
      </c>
      <c r="Z10" s="228" t="s">
        <v>115</v>
      </c>
      <c r="AA10" s="292">
        <v>15</v>
      </c>
      <c r="AB10" s="206">
        <v>19</v>
      </c>
      <c r="AC10" s="207">
        <v>14</v>
      </c>
      <c r="AD10" s="206">
        <v>16</v>
      </c>
      <c r="AE10" s="178">
        <v>9</v>
      </c>
      <c r="AF10" s="178">
        <v>7</v>
      </c>
      <c r="AG10" s="103">
        <v>7</v>
      </c>
      <c r="AJ10" s="26"/>
      <c r="AO10" s="26"/>
      <c r="AR10" s="26"/>
    </row>
    <row r="11" spans="1:44" ht="15" customHeight="1" x14ac:dyDescent="0.35">
      <c r="A11" s="19"/>
      <c r="B11" s="19"/>
      <c r="C11" s="185" t="s">
        <v>143</v>
      </c>
      <c r="D11" s="186" t="s">
        <v>167</v>
      </c>
      <c r="E11" s="202">
        <v>4.25</v>
      </c>
      <c r="F11" s="202">
        <v>4.75</v>
      </c>
      <c r="G11" s="202">
        <v>4.75</v>
      </c>
      <c r="H11" s="202">
        <v>4.7701444175805543</v>
      </c>
      <c r="I11" s="202">
        <v>5.4470549100148213</v>
      </c>
      <c r="J11" s="202">
        <v>5.5754746043324062</v>
      </c>
      <c r="K11" s="111">
        <v>6.2189399999999999</v>
      </c>
      <c r="L11" s="295">
        <f t="shared" ref="L11:L43" si="4">I11/H11-1</f>
        <v>0.14190566011785455</v>
      </c>
      <c r="M11" s="203">
        <v>2.3575986737617738E-2</v>
      </c>
      <c r="N11" s="203">
        <f t="shared" ref="N11:N72" si="5">K11/J11-1</f>
        <v>0.11540997696726851</v>
      </c>
      <c r="O11" s="227">
        <v>0.23990452157440001</v>
      </c>
      <c r="P11" s="111">
        <v>0.28329216137048302</v>
      </c>
      <c r="Q11" s="204">
        <f t="shared" si="0"/>
        <v>5.105261742046582</v>
      </c>
      <c r="R11" s="205">
        <f t="shared" si="1"/>
        <v>6.0456874666182303</v>
      </c>
      <c r="S11" s="205">
        <f t="shared" si="2"/>
        <v>5.6636873637138532</v>
      </c>
      <c r="T11" s="205">
        <f t="shared" si="3"/>
        <v>6.7741926362861467</v>
      </c>
      <c r="U11" s="296">
        <v>0.71899999999999997</v>
      </c>
      <c r="V11" s="101">
        <v>0.80800000000000005</v>
      </c>
      <c r="W11" s="260">
        <v>4.5</v>
      </c>
      <c r="X11" s="202">
        <v>5</v>
      </c>
      <c r="Y11" s="202">
        <v>5.5</v>
      </c>
      <c r="Z11" s="228">
        <v>6</v>
      </c>
      <c r="AA11" s="292">
        <v>37</v>
      </c>
      <c r="AB11" s="206">
        <v>51</v>
      </c>
      <c r="AC11" s="207">
        <v>39</v>
      </c>
      <c r="AD11" s="206">
        <v>32</v>
      </c>
      <c r="AE11" s="178">
        <v>33</v>
      </c>
      <c r="AF11" s="178">
        <v>22</v>
      </c>
      <c r="AG11" s="103">
        <v>31</v>
      </c>
      <c r="AJ11" s="26"/>
      <c r="AO11" s="26"/>
      <c r="AR11" s="26"/>
    </row>
    <row r="12" spans="1:44" ht="15" customHeight="1" x14ac:dyDescent="0.35">
      <c r="A12" s="19"/>
      <c r="B12" s="19"/>
      <c r="C12" s="185" t="s">
        <v>143</v>
      </c>
      <c r="D12" s="186" t="s">
        <v>168</v>
      </c>
      <c r="E12" s="202">
        <v>4.5</v>
      </c>
      <c r="F12" s="202">
        <v>4.75</v>
      </c>
      <c r="G12" s="202">
        <v>4.75</v>
      </c>
      <c r="H12" s="202">
        <v>5.0759198940918235</v>
      </c>
      <c r="I12" s="202">
        <v>5.4533460646603551</v>
      </c>
      <c r="J12" s="202">
        <v>6.2293714042782691</v>
      </c>
      <c r="K12" s="111">
        <v>6.9799899999999999</v>
      </c>
      <c r="L12" s="295">
        <f t="shared" si="4"/>
        <v>7.4356210981154636E-2</v>
      </c>
      <c r="M12" s="203">
        <v>0.14230260291875441</v>
      </c>
      <c r="N12" s="203">
        <f t="shared" si="5"/>
        <v>0.12049668369527833</v>
      </c>
      <c r="O12" s="227">
        <v>0.348388500408151</v>
      </c>
      <c r="P12" s="111">
        <v>0.47913506802734102</v>
      </c>
      <c r="Q12" s="204">
        <f t="shared" si="0"/>
        <v>5.5465299434782933</v>
      </c>
      <c r="R12" s="205">
        <f t="shared" si="1"/>
        <v>6.9122128650782448</v>
      </c>
      <c r="S12" s="205">
        <f t="shared" si="2"/>
        <v>6.0408852666664119</v>
      </c>
      <c r="T12" s="205">
        <f t="shared" si="3"/>
        <v>7.9190947333335879</v>
      </c>
      <c r="U12" s="296">
        <v>5.3999999999999999E-2</v>
      </c>
      <c r="V12" s="101">
        <v>0.109</v>
      </c>
      <c r="W12" s="260">
        <v>5</v>
      </c>
      <c r="X12" s="202">
        <v>5</v>
      </c>
      <c r="Y12" s="202">
        <v>5.5</v>
      </c>
      <c r="Z12" s="228">
        <v>6.3</v>
      </c>
      <c r="AA12" s="292">
        <v>36</v>
      </c>
      <c r="AB12" s="206">
        <v>36</v>
      </c>
      <c r="AC12" s="207">
        <v>32</v>
      </c>
      <c r="AD12" s="206">
        <v>28</v>
      </c>
      <c r="AE12" s="178">
        <v>27</v>
      </c>
      <c r="AF12" s="178">
        <v>18</v>
      </c>
      <c r="AG12" s="103">
        <v>17</v>
      </c>
      <c r="AJ12" s="26"/>
      <c r="AO12" s="26"/>
      <c r="AR12" s="26"/>
    </row>
    <row r="13" spans="1:44" ht="15" customHeight="1" x14ac:dyDescent="0.35">
      <c r="A13" s="19"/>
      <c r="B13" s="19"/>
      <c r="C13" s="185" t="s">
        <v>143</v>
      </c>
      <c r="D13" s="186" t="s">
        <v>169</v>
      </c>
      <c r="E13" s="202">
        <v>4.25</v>
      </c>
      <c r="F13" s="202">
        <v>4.75</v>
      </c>
      <c r="G13" s="202">
        <v>5</v>
      </c>
      <c r="H13" s="202">
        <v>5.0073463255432005</v>
      </c>
      <c r="I13" s="202">
        <v>5.4052616388064036</v>
      </c>
      <c r="J13" s="202">
        <v>4.9730933156161212</v>
      </c>
      <c r="K13" s="111">
        <v>5.7282299999999999</v>
      </c>
      <c r="L13" s="295">
        <f t="shared" si="4"/>
        <v>7.9466305582535757E-2</v>
      </c>
      <c r="M13" s="203">
        <v>-7.995326629289945E-2</v>
      </c>
      <c r="N13" s="203">
        <f t="shared" si="5"/>
        <v>0.15184446308551203</v>
      </c>
      <c r="O13" s="227">
        <v>0.23872493815214599</v>
      </c>
      <c r="P13" s="111">
        <v>0.19437199242985301</v>
      </c>
      <c r="Q13" s="204">
        <f t="shared" si="0"/>
        <v>4.5051924368379153</v>
      </c>
      <c r="R13" s="205">
        <f t="shared" si="1"/>
        <v>5.4409941943943272</v>
      </c>
      <c r="S13" s="205">
        <f t="shared" si="2"/>
        <v>5.347260894837488</v>
      </c>
      <c r="T13" s="205">
        <f t="shared" si="3"/>
        <v>6.1091991051625119</v>
      </c>
      <c r="U13" s="296">
        <v>0.16300000000000001</v>
      </c>
      <c r="V13" s="101">
        <v>8.6000000000000007E-2</v>
      </c>
      <c r="W13" s="260">
        <v>4.75</v>
      </c>
      <c r="X13" s="202">
        <v>5</v>
      </c>
      <c r="Y13" s="202">
        <v>4.5</v>
      </c>
      <c r="Z13" s="228">
        <v>5.5</v>
      </c>
      <c r="AA13" s="292">
        <v>55</v>
      </c>
      <c r="AB13" s="206">
        <v>63</v>
      </c>
      <c r="AC13" s="207">
        <v>56</v>
      </c>
      <c r="AD13" s="206">
        <v>50</v>
      </c>
      <c r="AE13" s="178">
        <v>32</v>
      </c>
      <c r="AF13" s="178">
        <v>31</v>
      </c>
      <c r="AG13" s="103">
        <v>30</v>
      </c>
      <c r="AJ13" s="26"/>
      <c r="AO13" s="26"/>
      <c r="AR13" s="26"/>
    </row>
    <row r="14" spans="1:44" ht="15" customHeight="1" x14ac:dyDescent="0.35">
      <c r="A14" s="19"/>
      <c r="B14" s="19"/>
      <c r="C14" s="185" t="s">
        <v>143</v>
      </c>
      <c r="D14" s="186" t="s">
        <v>170</v>
      </c>
      <c r="E14" s="202">
        <v>4</v>
      </c>
      <c r="F14" s="202">
        <v>5</v>
      </c>
      <c r="G14" s="202">
        <v>4.75</v>
      </c>
      <c r="H14" s="202">
        <v>4.9365831102689635</v>
      </c>
      <c r="I14" s="202">
        <v>5.2729537321436517</v>
      </c>
      <c r="J14" s="202">
        <v>6.1409897778223703</v>
      </c>
      <c r="K14" s="111">
        <v>6.2737999999999996</v>
      </c>
      <c r="L14" s="295">
        <f t="shared" si="4"/>
        <v>6.8138348805467874E-2</v>
      </c>
      <c r="M14" s="203">
        <v>0.16462045558776972</v>
      </c>
      <c r="N14" s="203">
        <f t="shared" si="5"/>
        <v>2.1626843063191847E-2</v>
      </c>
      <c r="O14" s="227">
        <v>0.699867385214753</v>
      </c>
      <c r="P14" s="111">
        <v>1.0896166275589201</v>
      </c>
      <c r="Q14" s="204">
        <f t="shared" si="0"/>
        <v>4.7692497028014547</v>
      </c>
      <c r="R14" s="205">
        <f t="shared" si="1"/>
        <v>7.512729852843286</v>
      </c>
      <c r="S14" s="205">
        <f t="shared" si="2"/>
        <v>4.1381514099845162</v>
      </c>
      <c r="T14" s="205">
        <f t="shared" si="3"/>
        <v>8.4094485900154829</v>
      </c>
      <c r="U14" s="296">
        <v>0.26</v>
      </c>
      <c r="V14" s="101">
        <v>0.53200000000000003</v>
      </c>
      <c r="W14" s="260">
        <v>4.5</v>
      </c>
      <c r="X14" s="202">
        <v>5</v>
      </c>
      <c r="Y14" s="202">
        <v>5.5</v>
      </c>
      <c r="Z14" s="228">
        <v>6</v>
      </c>
      <c r="AA14" s="292">
        <v>32</v>
      </c>
      <c r="AB14" s="206">
        <v>41</v>
      </c>
      <c r="AC14" s="207">
        <v>26</v>
      </c>
      <c r="AD14" s="206">
        <v>18</v>
      </c>
      <c r="AE14" s="178">
        <v>23</v>
      </c>
      <c r="AF14" s="178">
        <v>15</v>
      </c>
      <c r="AG14" s="103">
        <v>15</v>
      </c>
      <c r="AJ14" s="26"/>
      <c r="AO14" s="26"/>
      <c r="AR14" s="26"/>
    </row>
    <row r="15" spans="1:44" ht="15" customHeight="1" x14ac:dyDescent="0.35">
      <c r="A15" s="19"/>
      <c r="B15" s="19"/>
      <c r="C15" s="185" t="s">
        <v>143</v>
      </c>
      <c r="D15" s="186" t="s">
        <v>171</v>
      </c>
      <c r="E15" s="202">
        <v>4.75</v>
      </c>
      <c r="F15" s="202">
        <v>6</v>
      </c>
      <c r="G15" s="202">
        <v>4.75</v>
      </c>
      <c r="H15" s="202">
        <v>5.0315691888661114</v>
      </c>
      <c r="I15" s="202">
        <v>5.456463578529255</v>
      </c>
      <c r="J15" s="202" t="s">
        <v>115</v>
      </c>
      <c r="K15" s="111">
        <v>7.3278499999999998</v>
      </c>
      <c r="L15" s="295">
        <f t="shared" si="4"/>
        <v>8.4445701472882995E-2</v>
      </c>
      <c r="M15" s="203" t="s">
        <v>115</v>
      </c>
      <c r="N15" s="203" t="s">
        <v>115</v>
      </c>
      <c r="O15" s="294" t="s">
        <v>115</v>
      </c>
      <c r="P15" s="111">
        <v>0.79520003596301403</v>
      </c>
      <c r="Q15" s="204" t="s">
        <v>115</v>
      </c>
      <c r="R15" s="205" t="s">
        <v>115</v>
      </c>
      <c r="S15" s="205">
        <f t="shared" si="2"/>
        <v>5.7692579295124924</v>
      </c>
      <c r="T15" s="205">
        <f t="shared" si="3"/>
        <v>8.886442070487508</v>
      </c>
      <c r="U15" s="296" t="s">
        <v>115</v>
      </c>
      <c r="V15" s="101" t="s">
        <v>115</v>
      </c>
      <c r="W15" s="260">
        <v>5</v>
      </c>
      <c r="X15" s="202">
        <v>5</v>
      </c>
      <c r="Y15" s="208" t="s">
        <v>115</v>
      </c>
      <c r="Z15" s="228">
        <v>7</v>
      </c>
      <c r="AA15" s="292">
        <v>23</v>
      </c>
      <c r="AB15" s="206">
        <v>22</v>
      </c>
      <c r="AC15" s="207">
        <v>10</v>
      </c>
      <c r="AD15" s="206">
        <v>14</v>
      </c>
      <c r="AE15" s="178">
        <v>12</v>
      </c>
      <c r="AF15" s="178">
        <v>6</v>
      </c>
      <c r="AG15" s="103">
        <v>10</v>
      </c>
      <c r="AJ15" s="26"/>
      <c r="AO15" s="26"/>
      <c r="AR15" s="26"/>
    </row>
    <row r="16" spans="1:44" ht="15" customHeight="1" x14ac:dyDescent="0.35">
      <c r="A16" s="19"/>
      <c r="B16" s="19"/>
      <c r="C16" s="185" t="s">
        <v>143</v>
      </c>
      <c r="D16" s="186" t="s">
        <v>172</v>
      </c>
      <c r="E16" s="202">
        <v>4.25</v>
      </c>
      <c r="F16" s="202">
        <v>4.75</v>
      </c>
      <c r="G16" s="202">
        <v>5.75</v>
      </c>
      <c r="H16" s="202">
        <v>4.9197287042307352</v>
      </c>
      <c r="I16" s="202">
        <v>5.3634559412353404</v>
      </c>
      <c r="J16" s="202">
        <v>5.6017322374066776</v>
      </c>
      <c r="K16" s="111">
        <v>7.5555700000000003</v>
      </c>
      <c r="L16" s="295">
        <f t="shared" si="4"/>
        <v>9.0193436199646593E-2</v>
      </c>
      <c r="M16" s="203">
        <v>4.4425888602798169E-2</v>
      </c>
      <c r="N16" s="203">
        <f t="shared" si="5"/>
        <v>0.34879170938342674</v>
      </c>
      <c r="O16" s="227">
        <v>0.51226391945952998</v>
      </c>
      <c r="P16" s="111">
        <v>1.3284858541153499</v>
      </c>
      <c r="Q16" s="204">
        <f t="shared" si="0"/>
        <v>4.5976949552659985</v>
      </c>
      <c r="R16" s="205">
        <f t="shared" si="1"/>
        <v>6.6057695195473567</v>
      </c>
      <c r="S16" s="205">
        <f t="shared" si="2"/>
        <v>4.9517377259339144</v>
      </c>
      <c r="T16" s="205">
        <f t="shared" si="3"/>
        <v>10.159402274066085</v>
      </c>
      <c r="U16" s="296">
        <v>0.69700000000000006</v>
      </c>
      <c r="V16" s="101">
        <v>0.96</v>
      </c>
      <c r="W16" s="260">
        <v>4.5</v>
      </c>
      <c r="X16" s="202">
        <v>5</v>
      </c>
      <c r="Y16" s="202">
        <v>5</v>
      </c>
      <c r="Z16" s="228">
        <v>5</v>
      </c>
      <c r="AA16" s="292">
        <v>34</v>
      </c>
      <c r="AB16" s="206">
        <v>30</v>
      </c>
      <c r="AC16" s="207">
        <v>28</v>
      </c>
      <c r="AD16" s="206">
        <v>27</v>
      </c>
      <c r="AE16" s="178">
        <v>24</v>
      </c>
      <c r="AF16" s="178">
        <v>13</v>
      </c>
      <c r="AG16" s="103">
        <v>25</v>
      </c>
      <c r="AJ16" s="26"/>
      <c r="AO16" s="26"/>
      <c r="AR16" s="26"/>
    </row>
    <row r="17" spans="1:44" ht="15" customHeight="1" x14ac:dyDescent="0.35">
      <c r="A17" s="165"/>
      <c r="B17" s="165"/>
      <c r="C17" s="185" t="s">
        <v>143</v>
      </c>
      <c r="D17" s="186" t="s">
        <v>173</v>
      </c>
      <c r="E17" s="202">
        <v>4</v>
      </c>
      <c r="F17" s="202">
        <v>4</v>
      </c>
      <c r="G17" s="202">
        <v>4.5</v>
      </c>
      <c r="H17" s="202">
        <v>4.6751156400359202</v>
      </c>
      <c r="I17" s="202">
        <v>5.0392189342745413</v>
      </c>
      <c r="J17" s="202">
        <v>5.704774724193431</v>
      </c>
      <c r="K17" s="111">
        <v>5.8871799999999999</v>
      </c>
      <c r="L17" s="295">
        <f t="shared" si="4"/>
        <v>7.7881131136217974E-2</v>
      </c>
      <c r="M17" s="203">
        <v>0.13207518835748</v>
      </c>
      <c r="N17" s="203">
        <f t="shared" si="5"/>
        <v>3.1974141771629494E-2</v>
      </c>
      <c r="O17" s="227">
        <v>0.37389339812024702</v>
      </c>
      <c r="P17" s="111">
        <v>0.41276814044833299</v>
      </c>
      <c r="Q17" s="204">
        <f t="shared" si="0"/>
        <v>4.971943663877747</v>
      </c>
      <c r="R17" s="205">
        <f t="shared" si="1"/>
        <v>6.437605784509115</v>
      </c>
      <c r="S17" s="205">
        <f t="shared" si="2"/>
        <v>5.0781544447212674</v>
      </c>
      <c r="T17" s="205">
        <f t="shared" si="3"/>
        <v>6.6962055552787323</v>
      </c>
      <c r="U17" s="296">
        <v>0.122</v>
      </c>
      <c r="V17" s="101">
        <v>0.184</v>
      </c>
      <c r="W17" s="260">
        <v>4.5</v>
      </c>
      <c r="X17" s="202">
        <v>4.8</v>
      </c>
      <c r="Y17" s="202">
        <v>5.25</v>
      </c>
      <c r="Z17" s="228">
        <v>6</v>
      </c>
      <c r="AA17" s="292">
        <v>30</v>
      </c>
      <c r="AB17" s="206">
        <v>39</v>
      </c>
      <c r="AC17" s="207">
        <v>29</v>
      </c>
      <c r="AD17" s="206">
        <v>29</v>
      </c>
      <c r="AE17" s="178">
        <v>28</v>
      </c>
      <c r="AF17" s="178">
        <v>16</v>
      </c>
      <c r="AG17" s="103">
        <v>16</v>
      </c>
      <c r="AJ17" s="26"/>
      <c r="AO17" s="26"/>
      <c r="AR17" s="26"/>
    </row>
    <row r="18" spans="1:44" ht="15" customHeight="1" x14ac:dyDescent="0.35">
      <c r="A18" s="165"/>
      <c r="B18" s="165"/>
      <c r="C18" s="185" t="s">
        <v>144</v>
      </c>
      <c r="D18" s="186" t="s">
        <v>174</v>
      </c>
      <c r="E18" s="202">
        <v>4.5</v>
      </c>
      <c r="F18" s="202">
        <v>4.5</v>
      </c>
      <c r="G18" s="202">
        <v>5.5</v>
      </c>
      <c r="H18" s="202">
        <v>5.0007101260678306</v>
      </c>
      <c r="I18" s="202">
        <v>5.1829126315939034</v>
      </c>
      <c r="J18" s="202" t="s">
        <v>115</v>
      </c>
      <c r="K18" s="111">
        <v>6.0603499999999997</v>
      </c>
      <c r="L18" s="295">
        <f t="shared" si="4"/>
        <v>3.6435326370205523E-2</v>
      </c>
      <c r="M18" s="203" t="s">
        <v>115</v>
      </c>
      <c r="N18" s="203" t="s">
        <v>115</v>
      </c>
      <c r="O18" s="294" t="s">
        <v>115</v>
      </c>
      <c r="P18" s="111">
        <v>0.24021246783033601</v>
      </c>
      <c r="Q18" s="204" t="s">
        <v>115</v>
      </c>
      <c r="R18" s="205" t="s">
        <v>115</v>
      </c>
      <c r="S18" s="205">
        <f t="shared" si="2"/>
        <v>5.5895335630525409</v>
      </c>
      <c r="T18" s="205">
        <f t="shared" si="3"/>
        <v>6.5311664369474585</v>
      </c>
      <c r="U18" s="296" t="s">
        <v>115</v>
      </c>
      <c r="V18" s="101" t="s">
        <v>115</v>
      </c>
      <c r="W18" s="260">
        <v>4.5</v>
      </c>
      <c r="X18" s="202">
        <v>5</v>
      </c>
      <c r="Y18" s="208" t="s">
        <v>115</v>
      </c>
      <c r="Z18" s="228">
        <v>6</v>
      </c>
      <c r="AA18" s="292">
        <v>30</v>
      </c>
      <c r="AB18" s="206">
        <v>18</v>
      </c>
      <c r="AC18" s="207">
        <v>18</v>
      </c>
      <c r="AD18" s="206">
        <v>23</v>
      </c>
      <c r="AE18" s="178">
        <v>12</v>
      </c>
      <c r="AF18" s="178">
        <v>7</v>
      </c>
      <c r="AG18" s="103">
        <v>20</v>
      </c>
      <c r="AJ18" s="26"/>
      <c r="AO18" s="26"/>
      <c r="AR18" s="26"/>
    </row>
    <row r="19" spans="1:44" ht="15" customHeight="1" x14ac:dyDescent="0.35">
      <c r="A19" s="165"/>
      <c r="B19" s="165"/>
      <c r="C19" s="185" t="s">
        <v>144</v>
      </c>
      <c r="D19" s="186" t="s">
        <v>175</v>
      </c>
      <c r="E19" s="202">
        <v>4</v>
      </c>
      <c r="F19" s="202">
        <v>4</v>
      </c>
      <c r="G19" s="202">
        <v>4.25</v>
      </c>
      <c r="H19" s="202">
        <v>4.7266765291695938</v>
      </c>
      <c r="I19" s="202">
        <v>5.0415143485196809</v>
      </c>
      <c r="J19" s="202" t="s">
        <v>115</v>
      </c>
      <c r="K19" s="111">
        <v>6.5795899999999996</v>
      </c>
      <c r="L19" s="295">
        <f t="shared" si="4"/>
        <v>6.6608708551799234E-2</v>
      </c>
      <c r="M19" s="203" t="s">
        <v>115</v>
      </c>
      <c r="N19" s="203" t="s">
        <v>115</v>
      </c>
      <c r="O19" s="294" t="s">
        <v>115</v>
      </c>
      <c r="P19" s="111">
        <v>1.05285016965704</v>
      </c>
      <c r="Q19" s="204" t="s">
        <v>115</v>
      </c>
      <c r="R19" s="205" t="s">
        <v>115</v>
      </c>
      <c r="S19" s="205">
        <f t="shared" si="2"/>
        <v>4.5160036674722015</v>
      </c>
      <c r="T19" s="205">
        <f t="shared" si="3"/>
        <v>8.6431763325277977</v>
      </c>
      <c r="U19" s="296" t="s">
        <v>115</v>
      </c>
      <c r="V19" s="101" t="s">
        <v>115</v>
      </c>
      <c r="W19" s="260">
        <v>4.75</v>
      </c>
      <c r="X19" s="202">
        <v>5</v>
      </c>
      <c r="Y19" s="208" t="s">
        <v>115</v>
      </c>
      <c r="Z19" s="228">
        <v>6</v>
      </c>
      <c r="AA19" s="292">
        <v>30</v>
      </c>
      <c r="AB19" s="206">
        <v>24</v>
      </c>
      <c r="AC19" s="207">
        <v>25</v>
      </c>
      <c r="AD19" s="206">
        <v>15</v>
      </c>
      <c r="AE19" s="178">
        <v>16</v>
      </c>
      <c r="AF19" s="178">
        <v>8</v>
      </c>
      <c r="AG19" s="103">
        <v>12</v>
      </c>
      <c r="AJ19" s="26"/>
      <c r="AO19" s="26"/>
      <c r="AR19" s="26"/>
    </row>
    <row r="20" spans="1:44" ht="15" customHeight="1" x14ac:dyDescent="0.35">
      <c r="A20" s="165"/>
      <c r="B20" s="165"/>
      <c r="C20" s="185" t="s">
        <v>144</v>
      </c>
      <c r="D20" s="186" t="s">
        <v>176</v>
      </c>
      <c r="E20" s="202">
        <v>4.5</v>
      </c>
      <c r="F20" s="202">
        <v>5</v>
      </c>
      <c r="G20" s="202">
        <v>6.5</v>
      </c>
      <c r="H20" s="202">
        <v>5.1634613259516868</v>
      </c>
      <c r="I20" s="202">
        <v>5.3734264208127662</v>
      </c>
      <c r="J20" s="202">
        <v>6.2121072769715466</v>
      </c>
      <c r="K20" s="111">
        <v>6.5987799999999996</v>
      </c>
      <c r="L20" s="295">
        <f t="shared" si="4"/>
        <v>4.0663632708119568E-2</v>
      </c>
      <c r="M20" s="203">
        <v>0.15607934127660839</v>
      </c>
      <c r="N20" s="203">
        <f t="shared" si="5"/>
        <v>6.2245016994773916E-2</v>
      </c>
      <c r="O20" s="227">
        <v>0.57166187075074804</v>
      </c>
      <c r="P20" s="111">
        <v>0.47739763377322197</v>
      </c>
      <c r="Q20" s="204">
        <f t="shared" si="0"/>
        <v>5.0916500103000804</v>
      </c>
      <c r="R20" s="205">
        <f t="shared" si="1"/>
        <v>7.3325645436430129</v>
      </c>
      <c r="S20" s="205">
        <f t="shared" si="2"/>
        <v>5.6630806378044847</v>
      </c>
      <c r="T20" s="205">
        <f t="shared" si="3"/>
        <v>7.5344793621955146</v>
      </c>
      <c r="U20" s="296">
        <v>0.17299999999999999</v>
      </c>
      <c r="V20" s="101">
        <v>0.28199999999999997</v>
      </c>
      <c r="W20" s="260">
        <v>4.95</v>
      </c>
      <c r="X20" s="202">
        <v>5</v>
      </c>
      <c r="Y20" s="202">
        <v>6</v>
      </c>
      <c r="Z20" s="228">
        <v>6</v>
      </c>
      <c r="AA20" s="292">
        <v>49</v>
      </c>
      <c r="AB20" s="206">
        <v>54</v>
      </c>
      <c r="AC20" s="207">
        <v>55</v>
      </c>
      <c r="AD20" s="206">
        <v>43</v>
      </c>
      <c r="AE20" s="178">
        <v>30</v>
      </c>
      <c r="AF20" s="178">
        <v>22</v>
      </c>
      <c r="AG20" s="103">
        <v>19</v>
      </c>
      <c r="AJ20" s="26"/>
      <c r="AO20" s="26"/>
      <c r="AR20" s="26"/>
    </row>
    <row r="21" spans="1:44" ht="15" customHeight="1" x14ac:dyDescent="0.35">
      <c r="A21" s="165"/>
      <c r="B21" s="165"/>
      <c r="C21" s="185" t="s">
        <v>144</v>
      </c>
      <c r="D21" s="186" t="s">
        <v>177</v>
      </c>
      <c r="E21" s="202">
        <v>4.25</v>
      </c>
      <c r="F21" s="202">
        <v>5</v>
      </c>
      <c r="G21" s="202">
        <v>5.75</v>
      </c>
      <c r="H21" s="202">
        <v>5.0552881043957756</v>
      </c>
      <c r="I21" s="202">
        <v>5.1275693796216713</v>
      </c>
      <c r="J21" s="202">
        <v>6.0679065355299828</v>
      </c>
      <c r="K21" s="111">
        <v>7.0198999999999998</v>
      </c>
      <c r="L21" s="295">
        <f t="shared" si="4"/>
        <v>1.4298151506547008E-2</v>
      </c>
      <c r="M21" s="203">
        <v>0.18338848025059629</v>
      </c>
      <c r="N21" s="203">
        <f t="shared" si="5"/>
        <v>0.15688993541606489</v>
      </c>
      <c r="O21" s="227">
        <v>0.56827256362078504</v>
      </c>
      <c r="P21" s="111">
        <v>0.72198852459055296</v>
      </c>
      <c r="Q21" s="204">
        <f t="shared" si="0"/>
        <v>4.9540923108332446</v>
      </c>
      <c r="R21" s="205">
        <f t="shared" si="1"/>
        <v>7.181720760226721</v>
      </c>
      <c r="S21" s="205">
        <f t="shared" si="2"/>
        <v>5.6048024918025163</v>
      </c>
      <c r="T21" s="205">
        <f t="shared" si="3"/>
        <v>8.4349975081974833</v>
      </c>
      <c r="U21" s="296">
        <v>0.127</v>
      </c>
      <c r="V21" s="101">
        <v>0.22700000000000001</v>
      </c>
      <c r="W21" s="260">
        <v>5</v>
      </c>
      <c r="X21" s="202">
        <v>5</v>
      </c>
      <c r="Y21" s="202">
        <v>5</v>
      </c>
      <c r="Z21" s="228">
        <v>7</v>
      </c>
      <c r="AA21" s="292">
        <v>27</v>
      </c>
      <c r="AB21" s="206">
        <v>28</v>
      </c>
      <c r="AC21" s="207">
        <v>32</v>
      </c>
      <c r="AD21" s="206">
        <v>27</v>
      </c>
      <c r="AE21" s="178">
        <v>19</v>
      </c>
      <c r="AF21" s="178">
        <v>12</v>
      </c>
      <c r="AG21" s="103">
        <v>10</v>
      </c>
      <c r="AJ21" s="26"/>
      <c r="AO21" s="26"/>
      <c r="AR21" s="26"/>
    </row>
    <row r="22" spans="1:44" ht="15" customHeight="1" x14ac:dyDescent="0.35">
      <c r="A22" s="165"/>
      <c r="B22" s="165"/>
      <c r="C22" s="185" t="s">
        <v>144</v>
      </c>
      <c r="D22" s="186" t="s">
        <v>178</v>
      </c>
      <c r="E22" s="202">
        <v>4.75</v>
      </c>
      <c r="F22" s="202">
        <v>4.75</v>
      </c>
      <c r="G22" s="202">
        <v>4.75</v>
      </c>
      <c r="H22" s="202">
        <v>5.0411612307760398</v>
      </c>
      <c r="I22" s="202">
        <v>5.5642781186004644</v>
      </c>
      <c r="J22" s="202">
        <v>6.0850042180359836</v>
      </c>
      <c r="K22" s="111">
        <v>6.95275</v>
      </c>
      <c r="L22" s="295">
        <f t="shared" si="4"/>
        <v>0.10376912458796639</v>
      </c>
      <c r="M22" s="203">
        <v>9.3583765645145922E-2</v>
      </c>
      <c r="N22" s="203">
        <f t="shared" si="5"/>
        <v>0.14260397378066125</v>
      </c>
      <c r="O22" s="227">
        <v>0.23163611388521599</v>
      </c>
      <c r="P22" s="111">
        <v>0.35312005246677602</v>
      </c>
      <c r="Q22" s="204">
        <f t="shared" si="0"/>
        <v>5.6309974348209604</v>
      </c>
      <c r="R22" s="205">
        <f t="shared" si="1"/>
        <v>6.5390110012510068</v>
      </c>
      <c r="S22" s="205">
        <f t="shared" si="2"/>
        <v>6.260634697165119</v>
      </c>
      <c r="T22" s="205">
        <f t="shared" si="3"/>
        <v>7.644865302834881</v>
      </c>
      <c r="U22" s="296">
        <v>6.3E-2</v>
      </c>
      <c r="V22" s="101">
        <v>0.19900000000000001</v>
      </c>
      <c r="W22" s="260">
        <v>5</v>
      </c>
      <c r="X22" s="202">
        <v>5.58</v>
      </c>
      <c r="Y22" s="202">
        <v>6</v>
      </c>
      <c r="Z22" s="228">
        <v>6.86</v>
      </c>
      <c r="AA22" s="292">
        <v>84</v>
      </c>
      <c r="AB22" s="206">
        <v>87</v>
      </c>
      <c r="AC22" s="207">
        <v>96</v>
      </c>
      <c r="AD22" s="206">
        <v>71</v>
      </c>
      <c r="AE22" s="178">
        <v>57</v>
      </c>
      <c r="AF22" s="178">
        <v>40</v>
      </c>
      <c r="AG22" s="103">
        <v>40</v>
      </c>
      <c r="AJ22" s="26"/>
      <c r="AO22" s="26"/>
      <c r="AR22" s="26"/>
    </row>
    <row r="23" spans="1:44" ht="15" customHeight="1" x14ac:dyDescent="0.35">
      <c r="A23" s="165"/>
      <c r="B23" s="165"/>
      <c r="C23" s="185" t="s">
        <v>144</v>
      </c>
      <c r="D23" s="186" t="s">
        <v>179</v>
      </c>
      <c r="E23" s="202">
        <v>4.5</v>
      </c>
      <c r="F23" s="202">
        <v>4.5</v>
      </c>
      <c r="G23" s="202">
        <v>4.75</v>
      </c>
      <c r="H23" s="202">
        <v>5.2267773881835433</v>
      </c>
      <c r="I23" s="202">
        <v>5.4985738039371483</v>
      </c>
      <c r="J23" s="202">
        <v>5.6056014832920811</v>
      </c>
      <c r="K23" s="111">
        <v>6.0499499999999999</v>
      </c>
      <c r="L23" s="295">
        <f t="shared" si="4"/>
        <v>5.2000763676691042E-2</v>
      </c>
      <c r="M23" s="203">
        <v>1.9464625404918223E-2</v>
      </c>
      <c r="N23" s="203">
        <f t="shared" si="5"/>
        <v>7.9268659756198012E-2</v>
      </c>
      <c r="O23" s="227">
        <v>0.15762337141086899</v>
      </c>
      <c r="P23" s="111">
        <v>0.15855436591616701</v>
      </c>
      <c r="Q23" s="204">
        <f t="shared" si="0"/>
        <v>5.2966596753267776</v>
      </c>
      <c r="R23" s="205">
        <f t="shared" si="1"/>
        <v>5.9145432912573845</v>
      </c>
      <c r="S23" s="205">
        <f t="shared" si="2"/>
        <v>5.7391834428043129</v>
      </c>
      <c r="T23" s="205">
        <f t="shared" si="3"/>
        <v>6.360716557195687</v>
      </c>
      <c r="U23" s="296">
        <v>0.67</v>
      </c>
      <c r="V23" s="101">
        <v>0.77500000000000002</v>
      </c>
      <c r="W23" s="260">
        <v>5</v>
      </c>
      <c r="X23" s="202">
        <v>5.2</v>
      </c>
      <c r="Y23" s="202">
        <v>5.5</v>
      </c>
      <c r="Z23" s="228">
        <v>6</v>
      </c>
      <c r="AA23" s="292">
        <v>66</v>
      </c>
      <c r="AB23" s="206">
        <v>69</v>
      </c>
      <c r="AC23" s="207">
        <v>68</v>
      </c>
      <c r="AD23" s="206">
        <v>60</v>
      </c>
      <c r="AE23" s="178">
        <v>53</v>
      </c>
      <c r="AF23" s="178">
        <v>40</v>
      </c>
      <c r="AG23" s="103">
        <v>46</v>
      </c>
      <c r="AJ23" s="26"/>
      <c r="AO23" s="26"/>
      <c r="AR23" s="26"/>
    </row>
    <row r="24" spans="1:44" ht="15" customHeight="1" x14ac:dyDescent="0.35">
      <c r="A24" s="165"/>
      <c r="B24" s="165"/>
      <c r="C24" s="185" t="s">
        <v>144</v>
      </c>
      <c r="D24" s="186" t="s">
        <v>180</v>
      </c>
      <c r="E24" s="202">
        <v>5</v>
      </c>
      <c r="F24" s="202">
        <v>4.5</v>
      </c>
      <c r="G24" s="202">
        <v>4.5</v>
      </c>
      <c r="H24" s="202">
        <v>4.9046903058608367</v>
      </c>
      <c r="I24" s="202">
        <v>5.6090092828207663</v>
      </c>
      <c r="J24" s="202" t="s">
        <v>115</v>
      </c>
      <c r="K24" s="111">
        <v>6.8103400000000001</v>
      </c>
      <c r="L24" s="295">
        <f t="shared" si="4"/>
        <v>0.14360111098519446</v>
      </c>
      <c r="M24" s="203" t="s">
        <v>115</v>
      </c>
      <c r="N24" s="203" t="s">
        <v>115</v>
      </c>
      <c r="O24" s="294" t="s">
        <v>115</v>
      </c>
      <c r="P24" s="111">
        <v>0.81587840199318795</v>
      </c>
      <c r="Q24" s="204" t="s">
        <v>115</v>
      </c>
      <c r="R24" s="205" t="s">
        <v>115</v>
      </c>
      <c r="S24" s="205">
        <f t="shared" si="2"/>
        <v>5.2112183320933516</v>
      </c>
      <c r="T24" s="205">
        <f t="shared" si="3"/>
        <v>8.4094616679066476</v>
      </c>
      <c r="U24" s="296" t="s">
        <v>115</v>
      </c>
      <c r="V24" s="101" t="s">
        <v>115</v>
      </c>
      <c r="W24" s="260">
        <v>5</v>
      </c>
      <c r="X24" s="202">
        <v>5</v>
      </c>
      <c r="Y24" s="208" t="s">
        <v>115</v>
      </c>
      <c r="Z24" s="228">
        <v>6.7</v>
      </c>
      <c r="AA24" s="292">
        <v>19</v>
      </c>
      <c r="AB24" s="206">
        <v>22</v>
      </c>
      <c r="AC24" s="207">
        <v>21</v>
      </c>
      <c r="AD24" s="206">
        <v>14</v>
      </c>
      <c r="AE24" s="178">
        <v>15</v>
      </c>
      <c r="AF24" s="178">
        <v>8</v>
      </c>
      <c r="AG24" s="103">
        <v>11</v>
      </c>
      <c r="AJ24" s="26"/>
      <c r="AO24" s="26"/>
      <c r="AR24" s="26"/>
    </row>
    <row r="25" spans="1:44" ht="15" customHeight="1" x14ac:dyDescent="0.35">
      <c r="A25" s="165"/>
      <c r="B25" s="165"/>
      <c r="C25" s="30" t="s">
        <v>144</v>
      </c>
      <c r="D25" s="86" t="s">
        <v>181</v>
      </c>
      <c r="E25" s="202">
        <v>6.5</v>
      </c>
      <c r="F25" s="202">
        <v>4.25</v>
      </c>
      <c r="G25" s="202">
        <v>6.5</v>
      </c>
      <c r="H25" s="202">
        <v>4.7263623867356674</v>
      </c>
      <c r="I25" s="202">
        <v>5.470587075588095</v>
      </c>
      <c r="J25" s="202" t="s">
        <v>115</v>
      </c>
      <c r="K25" s="111">
        <v>6.8160699999999999</v>
      </c>
      <c r="L25" s="295">
        <f t="shared" si="4"/>
        <v>0.15746246858706003</v>
      </c>
      <c r="M25" s="203" t="s">
        <v>115</v>
      </c>
      <c r="N25" s="203" t="s">
        <v>115</v>
      </c>
      <c r="O25" s="294" t="s">
        <v>115</v>
      </c>
      <c r="P25" s="111">
        <v>0.42596606977639501</v>
      </c>
      <c r="Q25" s="204" t="s">
        <v>115</v>
      </c>
      <c r="R25" s="205" t="s">
        <v>115</v>
      </c>
      <c r="S25" s="205">
        <f t="shared" si="2"/>
        <v>5.9811765032382658</v>
      </c>
      <c r="T25" s="205">
        <f t="shared" si="3"/>
        <v>7.6509634967617339</v>
      </c>
      <c r="U25" s="296" t="s">
        <v>115</v>
      </c>
      <c r="V25" s="101" t="s">
        <v>115</v>
      </c>
      <c r="W25" s="260">
        <v>4.5199999999999996</v>
      </c>
      <c r="X25" s="202">
        <v>5.35</v>
      </c>
      <c r="Y25" s="208" t="s">
        <v>115</v>
      </c>
      <c r="Z25" s="228">
        <v>6.59</v>
      </c>
      <c r="AA25" s="292">
        <v>17</v>
      </c>
      <c r="AB25" s="206">
        <v>20</v>
      </c>
      <c r="AC25" s="207">
        <v>19</v>
      </c>
      <c r="AD25" s="206">
        <v>14</v>
      </c>
      <c r="AE25" s="178">
        <v>12</v>
      </c>
      <c r="AF25" s="178">
        <v>5</v>
      </c>
      <c r="AG25" s="103">
        <v>11</v>
      </c>
      <c r="AJ25" s="26"/>
      <c r="AO25" s="26"/>
      <c r="AR25" s="26"/>
    </row>
    <row r="26" spans="1:44" ht="15" customHeight="1" x14ac:dyDescent="0.35">
      <c r="A26" s="165"/>
      <c r="B26" s="165"/>
      <c r="C26" s="30" t="s">
        <v>144</v>
      </c>
      <c r="D26" s="86" t="s">
        <v>182</v>
      </c>
      <c r="E26" s="202">
        <v>4.5</v>
      </c>
      <c r="F26" s="202">
        <v>4.5</v>
      </c>
      <c r="G26" s="202">
        <v>4.5</v>
      </c>
      <c r="H26" s="202">
        <v>5.2334131453127579</v>
      </c>
      <c r="I26" s="202">
        <v>5.4141047943160521</v>
      </c>
      <c r="J26" s="202">
        <v>5.6546617277523916</v>
      </c>
      <c r="K26" s="111">
        <v>6.0051600000000001</v>
      </c>
      <c r="L26" s="295">
        <f t="shared" si="4"/>
        <v>3.4526540134735662E-2</v>
      </c>
      <c r="M26" s="203">
        <v>4.4431525169015273E-2</v>
      </c>
      <c r="N26" s="203">
        <f>K26/J26-1</f>
        <v>6.1983950432862533E-2</v>
      </c>
      <c r="O26" s="227">
        <v>0.107893878027157</v>
      </c>
      <c r="P26" s="111">
        <v>0.11839571249856</v>
      </c>
      <c r="Q26" s="204">
        <f t="shared" si="0"/>
        <v>5.4431897268191642</v>
      </c>
      <c r="R26" s="205">
        <f t="shared" si="1"/>
        <v>5.866133728685619</v>
      </c>
      <c r="S26" s="205">
        <f t="shared" si="2"/>
        <v>5.7731044035028223</v>
      </c>
      <c r="T26" s="205">
        <f t="shared" si="3"/>
        <v>6.2372155964971778</v>
      </c>
      <c r="U26" s="296">
        <v>0.28799999999999998</v>
      </c>
      <c r="V26" s="101">
        <v>6.9000000000000006E-2</v>
      </c>
      <c r="W26" s="260">
        <v>4.5</v>
      </c>
      <c r="X26" s="202">
        <v>5</v>
      </c>
      <c r="Y26" s="202">
        <v>5.3</v>
      </c>
      <c r="Z26" s="228">
        <v>5.8</v>
      </c>
      <c r="AA26" s="292">
        <v>208</v>
      </c>
      <c r="AB26" s="206">
        <v>209</v>
      </c>
      <c r="AC26" s="207">
        <v>223</v>
      </c>
      <c r="AD26" s="206">
        <v>178</v>
      </c>
      <c r="AE26" s="178">
        <v>159</v>
      </c>
      <c r="AF26" s="178">
        <v>182</v>
      </c>
      <c r="AG26" s="103">
        <v>180</v>
      </c>
      <c r="AJ26" s="26"/>
      <c r="AO26" s="26"/>
      <c r="AR26" s="26"/>
    </row>
    <row r="27" spans="1:44" ht="15" customHeight="1" x14ac:dyDescent="0.35">
      <c r="A27" s="165"/>
      <c r="B27" s="165"/>
      <c r="C27" s="30" t="s">
        <v>144</v>
      </c>
      <c r="D27" s="86" t="s">
        <v>183</v>
      </c>
      <c r="E27" s="202">
        <v>5.25</v>
      </c>
      <c r="F27" s="202">
        <v>4.75</v>
      </c>
      <c r="G27" s="202">
        <v>5.25</v>
      </c>
      <c r="H27" s="202">
        <v>4.8214153311082377</v>
      </c>
      <c r="I27" s="202">
        <v>5.0557128896522618</v>
      </c>
      <c r="J27" s="202">
        <v>5.0935942456459706</v>
      </c>
      <c r="K27" s="111">
        <v>5.6636199999999999</v>
      </c>
      <c r="L27" s="295">
        <f t="shared" si="4"/>
        <v>4.8595182628700995E-2</v>
      </c>
      <c r="M27" s="203">
        <v>7.4927822881798445E-3</v>
      </c>
      <c r="N27" s="203">
        <f t="shared" si="5"/>
        <v>0.11191031850275279</v>
      </c>
      <c r="O27" s="227">
        <v>0.19828964702711799</v>
      </c>
      <c r="P27" s="111">
        <v>0.16080068257210001</v>
      </c>
      <c r="Q27" s="204">
        <f t="shared" si="0"/>
        <v>4.7049465374728197</v>
      </c>
      <c r="R27" s="205">
        <f t="shared" si="1"/>
        <v>5.4822419538191216</v>
      </c>
      <c r="S27" s="205">
        <f t="shared" si="2"/>
        <v>5.348450662158684</v>
      </c>
      <c r="T27" s="205">
        <f t="shared" si="3"/>
        <v>5.9787893378413157</v>
      </c>
      <c r="U27" s="296">
        <v>0.879</v>
      </c>
      <c r="V27" s="101">
        <v>0.8</v>
      </c>
      <c r="W27" s="260">
        <v>4.5</v>
      </c>
      <c r="X27" s="202">
        <v>5</v>
      </c>
      <c r="Y27" s="202">
        <v>5</v>
      </c>
      <c r="Z27" s="228">
        <v>5.5</v>
      </c>
      <c r="AA27" s="292">
        <v>58</v>
      </c>
      <c r="AB27" s="206">
        <v>69</v>
      </c>
      <c r="AC27" s="207">
        <v>59</v>
      </c>
      <c r="AD27" s="206">
        <v>51</v>
      </c>
      <c r="AE27" s="178">
        <v>50</v>
      </c>
      <c r="AF27" s="178">
        <v>29</v>
      </c>
      <c r="AG27" s="103">
        <v>33</v>
      </c>
      <c r="AJ27" s="26"/>
      <c r="AO27" s="26"/>
      <c r="AR27" s="26"/>
    </row>
    <row r="28" spans="1:44" ht="15" customHeight="1" x14ac:dyDescent="0.35">
      <c r="A28" s="165"/>
      <c r="B28" s="165"/>
      <c r="C28" s="30" t="s">
        <v>144</v>
      </c>
      <c r="D28" s="86" t="s">
        <v>184</v>
      </c>
      <c r="E28" s="202">
        <v>5.25</v>
      </c>
      <c r="F28" s="202">
        <v>5.25</v>
      </c>
      <c r="G28" s="202">
        <v>5.75</v>
      </c>
      <c r="H28" s="202">
        <v>5.8228203177052285</v>
      </c>
      <c r="I28" s="202">
        <v>6.0136982444952656</v>
      </c>
      <c r="J28" s="202">
        <v>6.5663362446443534</v>
      </c>
      <c r="K28" s="111">
        <v>7.4598500000000003</v>
      </c>
      <c r="L28" s="295">
        <f t="shared" si="4"/>
        <v>3.27810092661871E-2</v>
      </c>
      <c r="M28" s="203">
        <v>9.1896529835854945E-2</v>
      </c>
      <c r="N28" s="203">
        <f t="shared" si="5"/>
        <v>0.1360749316004668</v>
      </c>
      <c r="O28" s="227">
        <v>0.349471682123424</v>
      </c>
      <c r="P28" s="111">
        <v>0.38969529435650102</v>
      </c>
      <c r="Q28" s="204">
        <f t="shared" si="0"/>
        <v>5.8813717476824428</v>
      </c>
      <c r="R28" s="205">
        <f t="shared" si="1"/>
        <v>7.251300741606264</v>
      </c>
      <c r="S28" s="205">
        <f t="shared" si="2"/>
        <v>6.6960472230612584</v>
      </c>
      <c r="T28" s="205">
        <f t="shared" si="3"/>
        <v>8.2236527769387422</v>
      </c>
      <c r="U28" s="296">
        <v>0.17199999999999999</v>
      </c>
      <c r="V28" s="101">
        <v>0.40300000000000002</v>
      </c>
      <c r="W28" s="260">
        <v>5.49</v>
      </c>
      <c r="X28" s="202">
        <v>6</v>
      </c>
      <c r="Y28" s="202">
        <v>6</v>
      </c>
      <c r="Z28" s="228">
        <v>7</v>
      </c>
      <c r="AA28" s="292">
        <v>71</v>
      </c>
      <c r="AB28" s="206">
        <v>50</v>
      </c>
      <c r="AC28" s="207">
        <v>59</v>
      </c>
      <c r="AD28" s="206">
        <v>57</v>
      </c>
      <c r="AE28" s="178">
        <v>43</v>
      </c>
      <c r="AF28" s="178">
        <v>33</v>
      </c>
      <c r="AG28" s="103">
        <v>47</v>
      </c>
      <c r="AJ28" s="26"/>
      <c r="AO28" s="26"/>
      <c r="AR28" s="26"/>
    </row>
    <row r="29" spans="1:44" ht="15" customHeight="1" x14ac:dyDescent="0.35">
      <c r="A29" s="165"/>
      <c r="B29" s="165"/>
      <c r="C29" s="30" t="s">
        <v>144</v>
      </c>
      <c r="D29" s="86" t="s">
        <v>185</v>
      </c>
      <c r="E29" s="202">
        <v>4.5</v>
      </c>
      <c r="F29" s="202">
        <v>4.25</v>
      </c>
      <c r="G29" s="202">
        <v>4.5</v>
      </c>
      <c r="H29" s="202">
        <v>4.4797021693044243</v>
      </c>
      <c r="I29" s="202">
        <v>5.2394882604270974</v>
      </c>
      <c r="J29" s="202">
        <v>5.8852001437344423</v>
      </c>
      <c r="K29" s="111">
        <v>5.7121500000000003</v>
      </c>
      <c r="L29" s="295">
        <f t="shared" si="4"/>
        <v>0.16960638506926617</v>
      </c>
      <c r="M29" s="203">
        <v>0.12323949424303304</v>
      </c>
      <c r="N29" s="203">
        <f>K29/J29-1</f>
        <v>-2.940429203901862E-2</v>
      </c>
      <c r="O29" s="227">
        <v>0.41931001371718701</v>
      </c>
      <c r="P29" s="111">
        <v>0.31381509212882402</v>
      </c>
      <c r="Q29" s="204">
        <f t="shared" si="0"/>
        <v>5.0633525168487559</v>
      </c>
      <c r="R29" s="205">
        <f t="shared" si="1"/>
        <v>6.7070477706201288</v>
      </c>
      <c r="S29" s="205">
        <f t="shared" si="2"/>
        <v>5.097072419427505</v>
      </c>
      <c r="T29" s="205">
        <f t="shared" si="3"/>
        <v>6.3272275805724956</v>
      </c>
      <c r="U29" s="296">
        <v>0.245</v>
      </c>
      <c r="V29" s="101">
        <v>0.214</v>
      </c>
      <c r="W29" s="260">
        <v>4.5</v>
      </c>
      <c r="X29" s="202">
        <v>5</v>
      </c>
      <c r="Y29" s="202">
        <v>6</v>
      </c>
      <c r="Z29" s="228">
        <v>5.5</v>
      </c>
      <c r="AA29" s="292">
        <v>32</v>
      </c>
      <c r="AB29" s="206">
        <v>41</v>
      </c>
      <c r="AC29" s="207">
        <v>44</v>
      </c>
      <c r="AD29" s="206">
        <v>21</v>
      </c>
      <c r="AE29" s="178">
        <v>29</v>
      </c>
      <c r="AF29" s="178">
        <v>15</v>
      </c>
      <c r="AG29" s="103">
        <v>15</v>
      </c>
      <c r="AJ29" s="26"/>
      <c r="AO29" s="26"/>
      <c r="AR29" s="26"/>
    </row>
    <row r="30" spans="1:44" ht="15" customHeight="1" x14ac:dyDescent="0.35">
      <c r="A30" s="165"/>
      <c r="B30" s="165"/>
      <c r="C30" s="30" t="s">
        <v>144</v>
      </c>
      <c r="D30" s="86" t="s">
        <v>186</v>
      </c>
      <c r="E30" s="202">
        <v>4</v>
      </c>
      <c r="F30" s="202">
        <v>4.25</v>
      </c>
      <c r="G30" s="202">
        <v>4.75</v>
      </c>
      <c r="H30" s="202">
        <v>4.8653789111975732</v>
      </c>
      <c r="I30" s="202">
        <v>4.9678233123038487</v>
      </c>
      <c r="J30" s="202">
        <v>5.4341951592395024</v>
      </c>
      <c r="K30" s="111">
        <v>5.9961000000000002</v>
      </c>
      <c r="L30" s="295">
        <f t="shared" si="4"/>
        <v>2.1055790921135076E-2</v>
      </c>
      <c r="M30" s="203">
        <v>9.3878509282040445E-2</v>
      </c>
      <c r="N30" s="203">
        <f t="shared" si="5"/>
        <v>0.10340166745854118</v>
      </c>
      <c r="O30" s="227">
        <v>0.255643789262259</v>
      </c>
      <c r="P30" s="111">
        <v>0.291228068859125</v>
      </c>
      <c r="Q30" s="204">
        <f t="shared" si="0"/>
        <v>4.9331333322854745</v>
      </c>
      <c r="R30" s="205">
        <f t="shared" si="1"/>
        <v>5.9352569861935303</v>
      </c>
      <c r="S30" s="205">
        <f t="shared" si="2"/>
        <v>5.4252929850361156</v>
      </c>
      <c r="T30" s="205">
        <f t="shared" si="3"/>
        <v>6.5669070149638848</v>
      </c>
      <c r="U30" s="296">
        <v>0.27</v>
      </c>
      <c r="V30" s="101">
        <v>0.25</v>
      </c>
      <c r="W30" s="260">
        <v>4.5</v>
      </c>
      <c r="X30" s="202">
        <v>5</v>
      </c>
      <c r="Y30" s="202">
        <v>5</v>
      </c>
      <c r="Z30" s="228">
        <v>5.75</v>
      </c>
      <c r="AA30" s="292">
        <v>50</v>
      </c>
      <c r="AB30" s="206">
        <v>51</v>
      </c>
      <c r="AC30" s="207">
        <v>52</v>
      </c>
      <c r="AD30" s="206">
        <v>35</v>
      </c>
      <c r="AE30" s="178">
        <v>20</v>
      </c>
      <c r="AF30" s="178">
        <v>25</v>
      </c>
      <c r="AG30" s="103">
        <v>28</v>
      </c>
      <c r="AJ30" s="26"/>
      <c r="AO30" s="26"/>
      <c r="AR30" s="26"/>
    </row>
    <row r="31" spans="1:44" ht="15" customHeight="1" x14ac:dyDescent="0.35">
      <c r="A31" s="165"/>
      <c r="B31" s="165"/>
      <c r="C31" s="30" t="s">
        <v>144</v>
      </c>
      <c r="D31" s="86" t="s">
        <v>187</v>
      </c>
      <c r="E31" s="202">
        <v>4.25</v>
      </c>
      <c r="F31" s="202">
        <v>4.25</v>
      </c>
      <c r="G31" s="202">
        <v>5.25</v>
      </c>
      <c r="H31" s="202">
        <v>4.763616145608272</v>
      </c>
      <c r="I31" s="202">
        <v>5.0941870989712141</v>
      </c>
      <c r="J31" s="202">
        <v>5.3728288453058841</v>
      </c>
      <c r="K31" s="111">
        <v>7.3818299999999999</v>
      </c>
      <c r="L31" s="295">
        <f t="shared" si="4"/>
        <v>6.9394960311339515E-2</v>
      </c>
      <c r="M31" s="203">
        <v>5.469798044734997E-2</v>
      </c>
      <c r="N31" s="203">
        <f t="shared" si="5"/>
        <v>0.37391869581874615</v>
      </c>
      <c r="O31" s="227">
        <v>0.34267072540232901</v>
      </c>
      <c r="P31" s="111">
        <v>0.532176148722178</v>
      </c>
      <c r="Q31" s="204">
        <f t="shared" si="0"/>
        <v>4.7011942235173194</v>
      </c>
      <c r="R31" s="205">
        <f t="shared" si="1"/>
        <v>6.0444634670944488</v>
      </c>
      <c r="S31" s="205">
        <f t="shared" si="2"/>
        <v>6.3387647485045306</v>
      </c>
      <c r="T31" s="205">
        <f t="shared" si="3"/>
        <v>8.4248952514954691</v>
      </c>
      <c r="U31" s="296">
        <v>0.51400000000000001</v>
      </c>
      <c r="V31" s="101">
        <v>0.65400000000000003</v>
      </c>
      <c r="W31" s="260">
        <v>4.3</v>
      </c>
      <c r="X31" s="202">
        <v>5</v>
      </c>
      <c r="Y31" s="202">
        <v>5</v>
      </c>
      <c r="Z31" s="228">
        <v>7.2</v>
      </c>
      <c r="AA31" s="292">
        <v>53</v>
      </c>
      <c r="AB31" s="206">
        <v>44</v>
      </c>
      <c r="AC31" s="207">
        <v>40</v>
      </c>
      <c r="AD31" s="206">
        <v>30</v>
      </c>
      <c r="AE31" s="178">
        <v>24</v>
      </c>
      <c r="AF31" s="178">
        <v>14</v>
      </c>
      <c r="AG31" s="103">
        <v>18</v>
      </c>
      <c r="AJ31" s="26"/>
      <c r="AO31" s="26"/>
      <c r="AR31" s="26"/>
    </row>
    <row r="32" spans="1:44" ht="15" customHeight="1" x14ac:dyDescent="0.35">
      <c r="A32" s="165"/>
      <c r="B32" s="165"/>
      <c r="C32" s="30" t="s">
        <v>144</v>
      </c>
      <c r="D32" s="86" t="s">
        <v>188</v>
      </c>
      <c r="E32" s="202">
        <v>5.5</v>
      </c>
      <c r="F32" s="202">
        <v>5</v>
      </c>
      <c r="G32" s="202">
        <v>6.5</v>
      </c>
      <c r="H32" s="202">
        <v>4.865619946902016</v>
      </c>
      <c r="I32" s="202">
        <v>5.2573336761063034</v>
      </c>
      <c r="J32" s="202">
        <v>6.8985434215446082</v>
      </c>
      <c r="K32" s="111">
        <v>6.3728499999999997</v>
      </c>
      <c r="L32" s="295">
        <f t="shared" si="4"/>
        <v>8.050643771585464E-2</v>
      </c>
      <c r="M32" s="203">
        <v>0.31217530530681881</v>
      </c>
      <c r="N32" s="203">
        <f t="shared" si="5"/>
        <v>-7.620353883731934E-2</v>
      </c>
      <c r="O32" s="227">
        <v>1.4289025361665399</v>
      </c>
      <c r="P32" s="111">
        <v>0.200971362423565</v>
      </c>
      <c r="Q32" s="204">
        <f t="shared" si="0"/>
        <v>4.09789445065819</v>
      </c>
      <c r="R32" s="205">
        <f t="shared" si="1"/>
        <v>9.6991923924310264</v>
      </c>
      <c r="S32" s="205">
        <f t="shared" si="2"/>
        <v>5.9789461296498123</v>
      </c>
      <c r="T32" s="205">
        <f t="shared" si="3"/>
        <v>6.7667538703501871</v>
      </c>
      <c r="U32" s="296">
        <v>0.26300000000000001</v>
      </c>
      <c r="V32" s="101">
        <v>0.26700000000000002</v>
      </c>
      <c r="W32" s="260">
        <v>4.75</v>
      </c>
      <c r="X32" s="202">
        <v>5.23</v>
      </c>
      <c r="Y32" s="202">
        <v>5.5</v>
      </c>
      <c r="Z32" s="228">
        <v>6.5</v>
      </c>
      <c r="AA32" s="292">
        <v>26</v>
      </c>
      <c r="AB32" s="206">
        <v>31</v>
      </c>
      <c r="AC32" s="207">
        <v>20</v>
      </c>
      <c r="AD32" s="206">
        <v>26</v>
      </c>
      <c r="AE32" s="178">
        <v>19</v>
      </c>
      <c r="AF32" s="178">
        <v>14</v>
      </c>
      <c r="AG32" s="103">
        <v>16</v>
      </c>
      <c r="AJ32" s="26"/>
      <c r="AO32" s="26"/>
      <c r="AR32" s="26"/>
    </row>
    <row r="33" spans="1:44" ht="15" customHeight="1" x14ac:dyDescent="0.35">
      <c r="A33" s="165"/>
      <c r="B33" s="165"/>
      <c r="C33" s="30" t="s">
        <v>144</v>
      </c>
      <c r="D33" s="86" t="s">
        <v>189</v>
      </c>
      <c r="E33" s="202">
        <v>4.25</v>
      </c>
      <c r="F33" s="202">
        <v>4.25</v>
      </c>
      <c r="G33" s="202">
        <v>5</v>
      </c>
      <c r="H33" s="202">
        <v>5.411857187419348</v>
      </c>
      <c r="I33" s="202">
        <v>5.4653660958084211</v>
      </c>
      <c r="J33" s="202">
        <v>5.9993351824162069</v>
      </c>
      <c r="K33" s="111">
        <v>6.0712799999999998</v>
      </c>
      <c r="L33" s="295">
        <f t="shared" si="4"/>
        <v>9.887346715922618E-3</v>
      </c>
      <c r="M33" s="203">
        <v>9.7700515802098709E-2</v>
      </c>
      <c r="N33" s="203">
        <f t="shared" si="5"/>
        <v>1.19921316939684E-2</v>
      </c>
      <c r="O33" s="227">
        <v>0.45008145898671997</v>
      </c>
      <c r="P33" s="111">
        <v>0.56869126540264503</v>
      </c>
      <c r="Q33" s="204">
        <f t="shared" si="0"/>
        <v>5.1171755228022358</v>
      </c>
      <c r="R33" s="205">
        <f t="shared" si="1"/>
        <v>6.881494842030178</v>
      </c>
      <c r="S33" s="205">
        <f t="shared" si="2"/>
        <v>4.9566451198108155</v>
      </c>
      <c r="T33" s="205">
        <f t="shared" si="3"/>
        <v>7.1859148801891841</v>
      </c>
      <c r="U33" s="296">
        <v>0.33300000000000002</v>
      </c>
      <c r="V33" s="101">
        <v>0.44500000000000001</v>
      </c>
      <c r="W33" s="260">
        <v>4.5</v>
      </c>
      <c r="X33" s="202">
        <v>5</v>
      </c>
      <c r="Y33" s="202">
        <v>5.55</v>
      </c>
      <c r="Z33" s="228">
        <v>5.5</v>
      </c>
      <c r="AA33" s="292">
        <v>27</v>
      </c>
      <c r="AB33" s="206">
        <v>24</v>
      </c>
      <c r="AC33" s="207">
        <v>22</v>
      </c>
      <c r="AD33" s="206">
        <v>17</v>
      </c>
      <c r="AE33" s="178">
        <v>14</v>
      </c>
      <c r="AF33" s="178">
        <v>11</v>
      </c>
      <c r="AG33" s="103">
        <v>10</v>
      </c>
      <c r="AJ33" s="26"/>
      <c r="AO33" s="26"/>
      <c r="AR33" s="26"/>
    </row>
    <row r="34" spans="1:44" ht="15" customHeight="1" x14ac:dyDescent="0.35">
      <c r="A34" s="165"/>
      <c r="B34" s="165"/>
      <c r="C34" s="30" t="s">
        <v>144</v>
      </c>
      <c r="D34" s="86" t="s">
        <v>190</v>
      </c>
      <c r="E34" s="202">
        <v>4.25</v>
      </c>
      <c r="F34" s="202">
        <v>4.5</v>
      </c>
      <c r="G34" s="202">
        <v>5.5</v>
      </c>
      <c r="H34" s="202">
        <v>4.8978048647363499</v>
      </c>
      <c r="I34" s="202">
        <v>5.5759217750543781</v>
      </c>
      <c r="J34" s="202">
        <v>5.6172237315771882</v>
      </c>
      <c r="K34" s="111">
        <v>6.31236</v>
      </c>
      <c r="L34" s="295">
        <f t="shared" si="4"/>
        <v>0.13845323140584775</v>
      </c>
      <c r="M34" s="203">
        <v>7.407197982508773E-3</v>
      </c>
      <c r="N34" s="203">
        <f t="shared" si="5"/>
        <v>0.12375086014735492</v>
      </c>
      <c r="O34" s="227">
        <v>0.267691512646901</v>
      </c>
      <c r="P34" s="111">
        <v>0.27385843837643398</v>
      </c>
      <c r="Q34" s="204">
        <f t="shared" si="0"/>
        <v>5.0925483667892619</v>
      </c>
      <c r="R34" s="205">
        <f t="shared" si="1"/>
        <v>6.1418990963651146</v>
      </c>
      <c r="S34" s="205">
        <f t="shared" si="2"/>
        <v>5.7755974607821896</v>
      </c>
      <c r="T34" s="205">
        <f t="shared" si="3"/>
        <v>6.8491225392178103</v>
      </c>
      <c r="U34" s="296">
        <v>0.91400000000000003</v>
      </c>
      <c r="V34" s="101">
        <v>0.96599999999999997</v>
      </c>
      <c r="W34" s="260">
        <v>4.75</v>
      </c>
      <c r="X34" s="202">
        <v>5</v>
      </c>
      <c r="Y34" s="202">
        <v>5.3</v>
      </c>
      <c r="Z34" s="228">
        <v>6</v>
      </c>
      <c r="AA34" s="292">
        <v>78</v>
      </c>
      <c r="AB34" s="206">
        <v>70</v>
      </c>
      <c r="AC34" s="207">
        <v>62</v>
      </c>
      <c r="AD34" s="206">
        <v>67</v>
      </c>
      <c r="AE34" s="178">
        <v>42</v>
      </c>
      <c r="AF34" s="178">
        <v>27</v>
      </c>
      <c r="AG34" s="103">
        <v>39</v>
      </c>
      <c r="AJ34" s="26"/>
      <c r="AO34" s="26"/>
      <c r="AR34" s="26"/>
    </row>
    <row r="35" spans="1:44" ht="15" customHeight="1" x14ac:dyDescent="0.35">
      <c r="A35" s="165"/>
      <c r="B35" s="165"/>
      <c r="C35" s="30" t="s">
        <v>144</v>
      </c>
      <c r="D35" s="86" t="s">
        <v>191</v>
      </c>
      <c r="E35" s="202">
        <v>4</v>
      </c>
      <c r="F35" s="202">
        <v>4.25</v>
      </c>
      <c r="G35" s="202">
        <v>4.5</v>
      </c>
      <c r="H35" s="202">
        <v>4.8061562511768576</v>
      </c>
      <c r="I35" s="202">
        <v>5.5528459749262327</v>
      </c>
      <c r="J35" s="202">
        <v>5.4362249271620771</v>
      </c>
      <c r="K35" s="111">
        <v>6.0311500000000002</v>
      </c>
      <c r="L35" s="295">
        <f t="shared" si="4"/>
        <v>0.155361100373409</v>
      </c>
      <c r="M35" s="203">
        <v>-2.100203180328708E-2</v>
      </c>
      <c r="N35" s="203">
        <f t="shared" si="5"/>
        <v>0.10943717024389166</v>
      </c>
      <c r="O35" s="227">
        <v>0.27601946941230698</v>
      </c>
      <c r="P35" s="111">
        <v>0.515417867582456</v>
      </c>
      <c r="Q35" s="204">
        <f t="shared" si="0"/>
        <v>4.8952267671139555</v>
      </c>
      <c r="R35" s="205">
        <f t="shared" si="1"/>
        <v>5.9772230872101986</v>
      </c>
      <c r="S35" s="205">
        <f t="shared" si="2"/>
        <v>5.0209309795383863</v>
      </c>
      <c r="T35" s="205">
        <f t="shared" si="3"/>
        <v>7.0413690204616142</v>
      </c>
      <c r="U35" s="296">
        <v>0.76300000000000001</v>
      </c>
      <c r="V35" s="101">
        <v>0.56200000000000006</v>
      </c>
      <c r="W35" s="260">
        <v>4.5999999999999996</v>
      </c>
      <c r="X35" s="202">
        <v>5.2</v>
      </c>
      <c r="Y35" s="202">
        <v>5</v>
      </c>
      <c r="Z35" s="228">
        <v>5</v>
      </c>
      <c r="AA35" s="292">
        <v>65</v>
      </c>
      <c r="AB35" s="206">
        <v>63</v>
      </c>
      <c r="AC35" s="207">
        <v>35</v>
      </c>
      <c r="AD35" s="206">
        <v>35</v>
      </c>
      <c r="AE35" s="178">
        <v>23</v>
      </c>
      <c r="AF35" s="178">
        <v>17</v>
      </c>
      <c r="AG35" s="103">
        <v>14</v>
      </c>
      <c r="AJ35" s="26"/>
      <c r="AO35" s="26"/>
      <c r="AR35" s="26"/>
    </row>
    <row r="36" spans="1:44" ht="15" customHeight="1" x14ac:dyDescent="0.35">
      <c r="A36" s="165"/>
      <c r="B36" s="165"/>
      <c r="C36" s="30" t="s">
        <v>144</v>
      </c>
      <c r="D36" s="86" t="s">
        <v>192</v>
      </c>
      <c r="E36" s="202">
        <v>5</v>
      </c>
      <c r="F36" s="202">
        <v>5.25</v>
      </c>
      <c r="G36" s="202">
        <v>5.25</v>
      </c>
      <c r="H36" s="202">
        <v>6.0111400832864668</v>
      </c>
      <c r="I36" s="202">
        <v>5.3621638763459663</v>
      </c>
      <c r="J36" s="202">
        <v>6.0321883928224782</v>
      </c>
      <c r="K36" s="111">
        <v>6.8329000000000004</v>
      </c>
      <c r="L36" s="295">
        <f t="shared" si="4"/>
        <v>-0.1079622497477527</v>
      </c>
      <c r="M36" s="203">
        <v>0.12495412895383162</v>
      </c>
      <c r="N36" s="203">
        <f t="shared" si="5"/>
        <v>0.13273982094628622</v>
      </c>
      <c r="O36" s="227">
        <v>0.297091467979271</v>
      </c>
      <c r="P36" s="111">
        <v>0.90503963102039597</v>
      </c>
      <c r="Q36" s="204">
        <f t="shared" si="0"/>
        <v>5.4498891155831073</v>
      </c>
      <c r="R36" s="205">
        <f t="shared" si="1"/>
        <v>6.6144876700618491</v>
      </c>
      <c r="S36" s="205">
        <f t="shared" si="2"/>
        <v>5.0590223232000247</v>
      </c>
      <c r="T36" s="205">
        <f t="shared" si="3"/>
        <v>8.6067776767999771</v>
      </c>
      <c r="U36" s="296">
        <v>0.05</v>
      </c>
      <c r="V36" s="101">
        <v>0.125</v>
      </c>
      <c r="W36" s="260">
        <v>5</v>
      </c>
      <c r="X36" s="202">
        <v>5.3</v>
      </c>
      <c r="Y36" s="202">
        <v>6</v>
      </c>
      <c r="Z36" s="228">
        <v>6</v>
      </c>
      <c r="AA36" s="292">
        <v>77</v>
      </c>
      <c r="AB36" s="206">
        <v>56</v>
      </c>
      <c r="AC36" s="207">
        <v>51</v>
      </c>
      <c r="AD36" s="206">
        <v>52</v>
      </c>
      <c r="AE36" s="178">
        <v>33</v>
      </c>
      <c r="AF36" s="178">
        <v>19</v>
      </c>
      <c r="AG36" s="103">
        <v>22</v>
      </c>
      <c r="AJ36" s="26"/>
      <c r="AO36" s="26"/>
      <c r="AR36" s="26"/>
    </row>
    <row r="37" spans="1:44" ht="15" customHeight="1" x14ac:dyDescent="0.35">
      <c r="A37" s="165"/>
      <c r="B37" s="165"/>
      <c r="C37" s="30" t="s">
        <v>144</v>
      </c>
      <c r="D37" s="86" t="s">
        <v>193</v>
      </c>
      <c r="E37" s="202">
        <v>4.25</v>
      </c>
      <c r="F37" s="202">
        <v>5</v>
      </c>
      <c r="G37" s="202">
        <v>4.75</v>
      </c>
      <c r="H37" s="202">
        <v>4.6405610189510709</v>
      </c>
      <c r="I37" s="202">
        <v>5.2893724626623122</v>
      </c>
      <c r="J37" s="202">
        <v>5.9148273875398063</v>
      </c>
      <c r="K37" s="111">
        <v>5.9904299999999999</v>
      </c>
      <c r="L37" s="295">
        <f t="shared" si="4"/>
        <v>0.13981314782019516</v>
      </c>
      <c r="M37" s="203">
        <v>0.11824747251069589</v>
      </c>
      <c r="N37" s="203">
        <f t="shared" si="5"/>
        <v>1.2781879758563708E-2</v>
      </c>
      <c r="O37" s="227">
        <v>0.192746513646362</v>
      </c>
      <c r="P37" s="111">
        <v>0.26257689480872498</v>
      </c>
      <c r="Q37" s="204">
        <f t="shared" si="0"/>
        <v>5.5370442207929367</v>
      </c>
      <c r="R37" s="205">
        <f t="shared" si="1"/>
        <v>6.2926105542866759</v>
      </c>
      <c r="S37" s="205">
        <f t="shared" si="2"/>
        <v>5.4757792861748991</v>
      </c>
      <c r="T37" s="205">
        <f t="shared" si="3"/>
        <v>6.5050807138251008</v>
      </c>
      <c r="U37" s="296">
        <v>4.1000000000000002E-2</v>
      </c>
      <c r="V37" s="101">
        <v>4.2000000000000003E-2</v>
      </c>
      <c r="W37" s="260">
        <v>4.5</v>
      </c>
      <c r="X37" s="202">
        <v>5</v>
      </c>
      <c r="Y37" s="202">
        <v>6</v>
      </c>
      <c r="Z37" s="228">
        <v>6</v>
      </c>
      <c r="AA37" s="292">
        <v>51</v>
      </c>
      <c r="AB37" s="206">
        <v>56</v>
      </c>
      <c r="AC37" s="207">
        <v>35</v>
      </c>
      <c r="AD37" s="206">
        <v>31</v>
      </c>
      <c r="AE37" s="178">
        <v>31</v>
      </c>
      <c r="AF37" s="178">
        <v>22</v>
      </c>
      <c r="AG37" s="103">
        <v>24</v>
      </c>
      <c r="AJ37" s="26"/>
      <c r="AO37" s="26"/>
      <c r="AR37" s="26"/>
    </row>
    <row r="38" spans="1:44" ht="15" customHeight="1" x14ac:dyDescent="0.35">
      <c r="A38" s="165"/>
      <c r="B38" s="165"/>
      <c r="C38" s="30" t="s">
        <v>144</v>
      </c>
      <c r="D38" s="86" t="s">
        <v>194</v>
      </c>
      <c r="E38" s="202">
        <v>4.5</v>
      </c>
      <c r="F38" s="202">
        <v>4.75</v>
      </c>
      <c r="G38" s="202">
        <v>5</v>
      </c>
      <c r="H38" s="202">
        <v>4.6438355497339519</v>
      </c>
      <c r="I38" s="202">
        <v>4.7166011477338419</v>
      </c>
      <c r="J38" s="202">
        <v>5.1216073007810552</v>
      </c>
      <c r="K38" s="111">
        <v>5.7818100000000001</v>
      </c>
      <c r="L38" s="295">
        <f t="shared" si="4"/>
        <v>1.5669288289947847E-2</v>
      </c>
      <c r="M38" s="203">
        <v>8.5868221704903824E-2</v>
      </c>
      <c r="N38" s="203">
        <f t="shared" si="5"/>
        <v>0.12890537295162452</v>
      </c>
      <c r="O38" s="227">
        <v>0.20320597105789601</v>
      </c>
      <c r="P38" s="111">
        <v>0.25507995138853801</v>
      </c>
      <c r="Q38" s="204">
        <f t="shared" si="0"/>
        <v>4.7233235975075791</v>
      </c>
      <c r="R38" s="205">
        <f t="shared" si="1"/>
        <v>5.5198910040545313</v>
      </c>
      <c r="S38" s="205">
        <f t="shared" ref="S38:S69" si="6">$K38-1.96*$P38</f>
        <v>5.2818532952784656</v>
      </c>
      <c r="T38" s="205">
        <f t="shared" ref="T38:T69" si="7">$K38+1.96*$P38</f>
        <v>6.2817667047215346</v>
      </c>
      <c r="U38" s="296">
        <v>9.2999999999999999E-2</v>
      </c>
      <c r="V38" s="101">
        <v>0.17699999999999999</v>
      </c>
      <c r="W38" s="260">
        <v>4.5</v>
      </c>
      <c r="X38" s="202">
        <v>4.5</v>
      </c>
      <c r="Y38" s="202">
        <v>4.9000000000000004</v>
      </c>
      <c r="Z38" s="228">
        <v>5.5</v>
      </c>
      <c r="AA38" s="292">
        <v>48</v>
      </c>
      <c r="AB38" s="206">
        <v>59</v>
      </c>
      <c r="AC38" s="207">
        <v>63</v>
      </c>
      <c r="AD38" s="206">
        <v>41</v>
      </c>
      <c r="AE38" s="178">
        <v>46</v>
      </c>
      <c r="AF38" s="178">
        <v>24</v>
      </c>
      <c r="AG38" s="103">
        <v>32</v>
      </c>
      <c r="AJ38" s="26"/>
      <c r="AO38" s="26"/>
      <c r="AR38" s="26"/>
    </row>
    <row r="39" spans="1:44" ht="15" customHeight="1" x14ac:dyDescent="0.35">
      <c r="A39" s="165"/>
      <c r="B39" s="165"/>
      <c r="C39" s="30" t="s">
        <v>144</v>
      </c>
      <c r="D39" s="86" t="s">
        <v>195</v>
      </c>
      <c r="E39" s="202">
        <v>5</v>
      </c>
      <c r="F39" s="202">
        <v>4.5</v>
      </c>
      <c r="G39" s="202">
        <v>5</v>
      </c>
      <c r="H39" s="202">
        <v>4.6165748135225479</v>
      </c>
      <c r="I39" s="202">
        <v>5.1981894092892409</v>
      </c>
      <c r="J39" s="202">
        <v>5.3767853859406802</v>
      </c>
      <c r="K39" s="111">
        <v>6.2429399999999999</v>
      </c>
      <c r="L39" s="295">
        <f t="shared" si="4"/>
        <v>0.12598400746437988</v>
      </c>
      <c r="M39" s="203">
        <v>3.4357343026455656E-2</v>
      </c>
      <c r="N39" s="203">
        <f t="shared" si="5"/>
        <v>0.1610915355342537</v>
      </c>
      <c r="O39" s="227">
        <v>0.193062682792732</v>
      </c>
      <c r="P39" s="111">
        <v>0.387817648216156</v>
      </c>
      <c r="Q39" s="204">
        <f t="shared" si="0"/>
        <v>4.9983825276669256</v>
      </c>
      <c r="R39" s="205">
        <f t="shared" si="1"/>
        <v>5.7551882442144349</v>
      </c>
      <c r="S39" s="205">
        <f t="shared" si="6"/>
        <v>5.4828174094963344</v>
      </c>
      <c r="T39" s="205">
        <f t="shared" si="7"/>
        <v>7.0030625905036654</v>
      </c>
      <c r="U39" s="296">
        <v>0.42</v>
      </c>
      <c r="V39" s="101">
        <v>0.81500000000000006</v>
      </c>
      <c r="W39" s="260">
        <v>4.5999999999999996</v>
      </c>
      <c r="X39" s="202">
        <v>5.27</v>
      </c>
      <c r="Y39" s="202">
        <v>5.3</v>
      </c>
      <c r="Z39" s="228">
        <v>6</v>
      </c>
      <c r="AA39" s="292">
        <v>53</v>
      </c>
      <c r="AB39" s="206">
        <v>55</v>
      </c>
      <c r="AC39" s="207">
        <v>57</v>
      </c>
      <c r="AD39" s="206">
        <v>41</v>
      </c>
      <c r="AE39" s="178">
        <v>49</v>
      </c>
      <c r="AF39" s="178">
        <v>23</v>
      </c>
      <c r="AG39" s="103">
        <v>32</v>
      </c>
      <c r="AJ39" s="26"/>
      <c r="AO39" s="26"/>
      <c r="AR39" s="26"/>
    </row>
    <row r="40" spans="1:44" ht="15" customHeight="1" x14ac:dyDescent="0.35">
      <c r="A40" s="165"/>
      <c r="B40" s="165"/>
      <c r="C40" s="30" t="s">
        <v>144</v>
      </c>
      <c r="D40" s="86" t="s">
        <v>196</v>
      </c>
      <c r="E40" s="209" t="s">
        <v>95</v>
      </c>
      <c r="F40" s="209" t="s">
        <v>95</v>
      </c>
      <c r="G40" s="209" t="s">
        <v>95</v>
      </c>
      <c r="H40" s="209" t="s">
        <v>95</v>
      </c>
      <c r="I40" s="209" t="s">
        <v>95</v>
      </c>
      <c r="J40" s="202">
        <v>5.4247278052305905</v>
      </c>
      <c r="K40" s="111">
        <v>6.0634699999999997</v>
      </c>
      <c r="L40" s="295" t="s">
        <v>95</v>
      </c>
      <c r="M40" s="203" t="s">
        <v>95</v>
      </c>
      <c r="N40" s="203">
        <f t="shared" si="5"/>
        <v>0.11774640455757535</v>
      </c>
      <c r="O40" s="227">
        <v>0.20826704018603701</v>
      </c>
      <c r="P40" s="111">
        <v>0.32806137445915101</v>
      </c>
      <c r="Q40" s="204">
        <f t="shared" si="0"/>
        <v>5.0165244064659582</v>
      </c>
      <c r="R40" s="205">
        <f t="shared" si="1"/>
        <v>5.8329312039952228</v>
      </c>
      <c r="S40" s="205">
        <f t="shared" si="6"/>
        <v>5.4204697060600635</v>
      </c>
      <c r="T40" s="205">
        <f t="shared" si="7"/>
        <v>6.7064702939399359</v>
      </c>
      <c r="U40" s="296" t="s">
        <v>95</v>
      </c>
      <c r="V40" s="101" t="s">
        <v>95</v>
      </c>
      <c r="W40" s="260" t="s">
        <v>95</v>
      </c>
      <c r="X40" s="202" t="s">
        <v>95</v>
      </c>
      <c r="Y40" s="202">
        <v>5.5</v>
      </c>
      <c r="Z40" s="228">
        <v>6</v>
      </c>
      <c r="AA40" s="292" t="s">
        <v>95</v>
      </c>
      <c r="AB40" s="182" t="s">
        <v>95</v>
      </c>
      <c r="AC40" s="182" t="s">
        <v>95</v>
      </c>
      <c r="AD40" s="182" t="s">
        <v>95</v>
      </c>
      <c r="AE40" s="182" t="s">
        <v>95</v>
      </c>
      <c r="AF40" s="206">
        <v>15</v>
      </c>
      <c r="AG40" s="103">
        <v>25</v>
      </c>
      <c r="AH40" s="19"/>
      <c r="AI40" s="19"/>
      <c r="AJ40" s="26"/>
      <c r="AM40" s="19"/>
      <c r="AN40" s="19"/>
      <c r="AO40" s="26"/>
      <c r="AP40" s="19"/>
      <c r="AQ40" s="19"/>
      <c r="AR40" s="26"/>
    </row>
    <row r="41" spans="1:44" ht="15" customHeight="1" x14ac:dyDescent="0.35">
      <c r="A41" s="165"/>
      <c r="B41" s="165"/>
      <c r="C41" s="30" t="s">
        <v>144</v>
      </c>
      <c r="D41" s="86" t="s">
        <v>197</v>
      </c>
      <c r="E41" s="209" t="s">
        <v>95</v>
      </c>
      <c r="F41" s="209" t="s">
        <v>95</v>
      </c>
      <c r="G41" s="209" t="s">
        <v>95</v>
      </c>
      <c r="H41" s="209" t="s">
        <v>95</v>
      </c>
      <c r="I41" s="209" t="s">
        <v>95</v>
      </c>
      <c r="J41" s="202">
        <v>5.7042452252553053</v>
      </c>
      <c r="K41" s="111">
        <v>5.9152100000000001</v>
      </c>
      <c r="L41" s="295" t="s">
        <v>95</v>
      </c>
      <c r="M41" s="203" t="s">
        <v>95</v>
      </c>
      <c r="N41" s="203">
        <f t="shared" si="5"/>
        <v>3.6983819315946853E-2</v>
      </c>
      <c r="O41" s="227">
        <v>0.34227903460669801</v>
      </c>
      <c r="P41" s="111">
        <v>0.20635602187336499</v>
      </c>
      <c r="Q41" s="204">
        <f t="shared" si="0"/>
        <v>5.0333783174261768</v>
      </c>
      <c r="R41" s="205">
        <f t="shared" si="1"/>
        <v>6.3751121330844338</v>
      </c>
      <c r="S41" s="205">
        <f t="shared" si="6"/>
        <v>5.5107521971282045</v>
      </c>
      <c r="T41" s="205">
        <f t="shared" si="7"/>
        <v>6.3196678028717956</v>
      </c>
      <c r="U41" s="296" t="s">
        <v>95</v>
      </c>
      <c r="V41" s="101" t="s">
        <v>95</v>
      </c>
      <c r="W41" s="260" t="s">
        <v>95</v>
      </c>
      <c r="X41" s="202" t="s">
        <v>95</v>
      </c>
      <c r="Y41" s="202">
        <v>5.5</v>
      </c>
      <c r="Z41" s="228">
        <v>5.75</v>
      </c>
      <c r="AA41" s="292" t="s">
        <v>95</v>
      </c>
      <c r="AB41" s="182" t="s">
        <v>95</v>
      </c>
      <c r="AC41" s="182" t="s">
        <v>95</v>
      </c>
      <c r="AD41" s="182" t="s">
        <v>95</v>
      </c>
      <c r="AE41" s="182" t="s">
        <v>95</v>
      </c>
      <c r="AF41" s="206">
        <v>21</v>
      </c>
      <c r="AG41" s="103">
        <v>26</v>
      </c>
      <c r="AH41" s="19"/>
      <c r="AI41" s="19"/>
      <c r="AJ41" s="26"/>
      <c r="AM41" s="19"/>
      <c r="AN41" s="19"/>
      <c r="AO41" s="26"/>
      <c r="AP41" s="19"/>
      <c r="AQ41" s="19"/>
      <c r="AR41" s="26"/>
    </row>
    <row r="42" spans="1:44" ht="15" customHeight="1" x14ac:dyDescent="0.35">
      <c r="A42" s="165"/>
      <c r="B42" s="165"/>
      <c r="C42" s="30" t="s">
        <v>145</v>
      </c>
      <c r="D42" s="86" t="s">
        <v>198</v>
      </c>
      <c r="E42" s="202">
        <v>5</v>
      </c>
      <c r="F42" s="202">
        <v>4.25</v>
      </c>
      <c r="G42" s="202">
        <v>4.75</v>
      </c>
      <c r="H42" s="202">
        <v>4.6134145454965774</v>
      </c>
      <c r="I42" s="202">
        <v>4.8547159227698051</v>
      </c>
      <c r="J42" s="202">
        <v>5.2940721637512818</v>
      </c>
      <c r="K42" s="111">
        <v>6.23264</v>
      </c>
      <c r="L42" s="295">
        <f t="shared" si="4"/>
        <v>5.2304291082789556E-2</v>
      </c>
      <c r="M42" s="203">
        <v>9.0500916628466044E-2</v>
      </c>
      <c r="N42" s="203">
        <f t="shared" si="5"/>
        <v>0.17728655885636169</v>
      </c>
      <c r="O42" s="227">
        <v>0.31360495744566402</v>
      </c>
      <c r="P42" s="111">
        <v>0.291234677692498</v>
      </c>
      <c r="Q42" s="204">
        <f t="shared" si="0"/>
        <v>4.6794064471577803</v>
      </c>
      <c r="R42" s="205">
        <f t="shared" si="1"/>
        <v>5.9087378803447832</v>
      </c>
      <c r="S42" s="205">
        <f t="shared" si="6"/>
        <v>5.6618200317227041</v>
      </c>
      <c r="T42" s="205">
        <f t="shared" si="7"/>
        <v>6.8034599682772958</v>
      </c>
      <c r="U42" s="296">
        <v>0.186</v>
      </c>
      <c r="V42" s="101">
        <v>0.32500000000000001</v>
      </c>
      <c r="W42" s="260">
        <v>4.5</v>
      </c>
      <c r="X42" s="202">
        <v>4.7</v>
      </c>
      <c r="Y42" s="202">
        <v>5</v>
      </c>
      <c r="Z42" s="228">
        <v>6</v>
      </c>
      <c r="AA42" s="292">
        <v>56</v>
      </c>
      <c r="AB42" s="206">
        <v>63</v>
      </c>
      <c r="AC42" s="207">
        <v>47</v>
      </c>
      <c r="AD42" s="206">
        <v>40</v>
      </c>
      <c r="AE42" s="178">
        <v>41</v>
      </c>
      <c r="AF42" s="178">
        <v>22</v>
      </c>
      <c r="AG42" s="103">
        <v>24</v>
      </c>
      <c r="AJ42" s="26"/>
      <c r="AO42" s="26"/>
      <c r="AR42" s="26"/>
    </row>
    <row r="43" spans="1:44" ht="15" customHeight="1" x14ac:dyDescent="0.35">
      <c r="A43" s="165"/>
      <c r="B43" s="165"/>
      <c r="C43" s="30" t="s">
        <v>145</v>
      </c>
      <c r="D43" s="86" t="s">
        <v>199</v>
      </c>
      <c r="E43" s="202">
        <v>4.5</v>
      </c>
      <c r="F43" s="202">
        <v>4.25</v>
      </c>
      <c r="G43" s="202">
        <v>4.75</v>
      </c>
      <c r="H43" s="202">
        <v>4.8482701496486591</v>
      </c>
      <c r="I43" s="202">
        <v>5.0005695009200899</v>
      </c>
      <c r="J43" s="202">
        <v>5.7812187756202142</v>
      </c>
      <c r="K43" s="111">
        <v>6.3837700000000002</v>
      </c>
      <c r="L43" s="295">
        <f t="shared" si="4"/>
        <v>3.1413132224586748E-2</v>
      </c>
      <c r="M43" s="203">
        <v>0.1561120737460977</v>
      </c>
      <c r="N43" s="203">
        <f t="shared" si="5"/>
        <v>0.10422563956942521</v>
      </c>
      <c r="O43" s="227">
        <v>0.189500306273019</v>
      </c>
      <c r="P43" s="111">
        <v>0.29512932562907701</v>
      </c>
      <c r="Q43" s="204">
        <f t="shared" si="0"/>
        <v>5.409798175325097</v>
      </c>
      <c r="R43" s="205">
        <f t="shared" si="1"/>
        <v>6.1526393759153315</v>
      </c>
      <c r="S43" s="205">
        <f t="shared" si="6"/>
        <v>5.8053165217670095</v>
      </c>
      <c r="T43" s="205">
        <f t="shared" si="7"/>
        <v>6.9622234782329908</v>
      </c>
      <c r="U43" s="296">
        <v>0</v>
      </c>
      <c r="V43" s="101">
        <v>5.0000000000000001E-3</v>
      </c>
      <c r="W43" s="260">
        <v>4.75</v>
      </c>
      <c r="X43" s="202">
        <v>5</v>
      </c>
      <c r="Y43" s="202">
        <v>5.55</v>
      </c>
      <c r="Z43" s="228">
        <v>5.75</v>
      </c>
      <c r="AA43" s="292">
        <v>130</v>
      </c>
      <c r="AB43" s="206">
        <v>66</v>
      </c>
      <c r="AC43" s="207">
        <v>100</v>
      </c>
      <c r="AD43" s="206">
        <v>79</v>
      </c>
      <c r="AE43" s="178">
        <v>80</v>
      </c>
      <c r="AF43" s="178">
        <v>64</v>
      </c>
      <c r="AG43" s="103">
        <v>53</v>
      </c>
      <c r="AJ43" s="26"/>
      <c r="AO43" s="26"/>
      <c r="AR43" s="26"/>
    </row>
    <row r="44" spans="1:44" ht="15" customHeight="1" x14ac:dyDescent="0.35">
      <c r="A44" s="165"/>
      <c r="B44" s="165"/>
      <c r="C44" s="30" t="s">
        <v>145</v>
      </c>
      <c r="D44" s="86" t="s">
        <v>200</v>
      </c>
      <c r="E44" s="202">
        <v>5</v>
      </c>
      <c r="F44" s="202">
        <v>5.25</v>
      </c>
      <c r="G44" s="202">
        <v>5.25</v>
      </c>
      <c r="H44" s="202">
        <v>4.8493212196556197</v>
      </c>
      <c r="I44" s="202">
        <v>5.978883300570109</v>
      </c>
      <c r="J44" s="202">
        <v>5.3754498005344571</v>
      </c>
      <c r="K44" s="111">
        <v>5.8645100000000001</v>
      </c>
      <c r="L44" s="295">
        <f t="shared" ref="L44:L75" si="8">I44/H44-1</f>
        <v>0.23293199805697884</v>
      </c>
      <c r="M44" s="203">
        <v>-0.10092745914243084</v>
      </c>
      <c r="N44" s="203">
        <f t="shared" si="5"/>
        <v>9.0980330504978113E-2</v>
      </c>
      <c r="O44" s="227">
        <v>0.243137247705461</v>
      </c>
      <c r="P44" s="111">
        <v>0.27512106030396499</v>
      </c>
      <c r="Q44" s="204">
        <f t="shared" si="0"/>
        <v>4.8989007950317536</v>
      </c>
      <c r="R44" s="205">
        <f t="shared" si="1"/>
        <v>5.8519988060371606</v>
      </c>
      <c r="S44" s="205">
        <f t="shared" si="6"/>
        <v>5.3252727218042288</v>
      </c>
      <c r="T44" s="205">
        <f t="shared" si="7"/>
        <v>6.4037472781957714</v>
      </c>
      <c r="U44" s="296">
        <v>0.188</v>
      </c>
      <c r="V44" s="101">
        <v>0.13700000000000001</v>
      </c>
      <c r="W44" s="260">
        <v>5</v>
      </c>
      <c r="X44" s="202">
        <v>5</v>
      </c>
      <c r="Y44" s="202">
        <v>5</v>
      </c>
      <c r="Z44" s="228">
        <v>5.5</v>
      </c>
      <c r="AA44" s="292">
        <v>39</v>
      </c>
      <c r="AB44" s="206">
        <v>51</v>
      </c>
      <c r="AC44" s="207">
        <v>46</v>
      </c>
      <c r="AD44" s="206">
        <v>40</v>
      </c>
      <c r="AE44" s="178">
        <v>29</v>
      </c>
      <c r="AF44" s="178">
        <v>21</v>
      </c>
      <c r="AG44" s="103">
        <v>20</v>
      </c>
      <c r="AJ44" s="26"/>
      <c r="AO44" s="26"/>
      <c r="AR44" s="26"/>
    </row>
    <row r="45" spans="1:44" ht="15" customHeight="1" x14ac:dyDescent="0.35">
      <c r="A45" s="165"/>
      <c r="B45" s="165"/>
      <c r="C45" s="30" t="s">
        <v>145</v>
      </c>
      <c r="D45" s="86" t="s">
        <v>201</v>
      </c>
      <c r="E45" s="202">
        <v>4.25</v>
      </c>
      <c r="F45" s="202">
        <v>4.25</v>
      </c>
      <c r="G45" s="202">
        <v>4.5</v>
      </c>
      <c r="H45" s="202">
        <v>4.6024546514693414</v>
      </c>
      <c r="I45" s="202">
        <v>5.0906764877531776</v>
      </c>
      <c r="J45" s="202">
        <v>5.7996419778146322</v>
      </c>
      <c r="K45" s="111">
        <v>5.62629</v>
      </c>
      <c r="L45" s="295">
        <f t="shared" si="8"/>
        <v>0.106078576163259</v>
      </c>
      <c r="M45" s="203">
        <v>0.13926744152118853</v>
      </c>
      <c r="N45" s="203">
        <f t="shared" si="5"/>
        <v>-2.9890117093047341E-2</v>
      </c>
      <c r="O45" s="227">
        <v>0.26471004394335301</v>
      </c>
      <c r="P45" s="111">
        <v>0.198513988670593</v>
      </c>
      <c r="Q45" s="204">
        <f t="shared" si="0"/>
        <v>5.2808102916856603</v>
      </c>
      <c r="R45" s="205">
        <f t="shared" si="1"/>
        <v>6.3184736639436041</v>
      </c>
      <c r="S45" s="205">
        <f t="shared" si="6"/>
        <v>5.2372025822056374</v>
      </c>
      <c r="T45" s="205">
        <f t="shared" si="7"/>
        <v>6.0153774177943626</v>
      </c>
      <c r="U45" s="296">
        <v>2.1999999999999999E-2</v>
      </c>
      <c r="V45" s="101">
        <v>0.03</v>
      </c>
      <c r="W45" s="260">
        <v>4.5</v>
      </c>
      <c r="X45" s="202">
        <v>5</v>
      </c>
      <c r="Y45" s="202">
        <v>5.5</v>
      </c>
      <c r="Z45" s="228">
        <v>5.25</v>
      </c>
      <c r="AA45" s="292">
        <v>61</v>
      </c>
      <c r="AB45" s="206">
        <v>74</v>
      </c>
      <c r="AC45" s="207">
        <v>88</v>
      </c>
      <c r="AD45" s="206">
        <v>45</v>
      </c>
      <c r="AE45" s="178">
        <v>38</v>
      </c>
      <c r="AF45" s="178">
        <v>30</v>
      </c>
      <c r="AG45" s="103">
        <v>31</v>
      </c>
      <c r="AJ45" s="26"/>
      <c r="AO45" s="26"/>
      <c r="AR45" s="26"/>
    </row>
    <row r="46" spans="1:44" ht="15" customHeight="1" x14ac:dyDescent="0.35">
      <c r="A46" s="165"/>
      <c r="B46" s="165"/>
      <c r="C46" s="30" t="s">
        <v>145</v>
      </c>
      <c r="D46" s="86" t="s">
        <v>202</v>
      </c>
      <c r="E46" s="202">
        <v>4.75</v>
      </c>
      <c r="F46" s="202">
        <v>4.5</v>
      </c>
      <c r="G46" s="202">
        <v>5.25</v>
      </c>
      <c r="H46" s="202">
        <v>5.0386485947683743</v>
      </c>
      <c r="I46" s="202">
        <v>5.2480628070841284</v>
      </c>
      <c r="J46" s="202">
        <v>5.4437016307373698</v>
      </c>
      <c r="K46" s="111">
        <v>6.0961600000000002</v>
      </c>
      <c r="L46" s="295">
        <f t="shared" si="8"/>
        <v>4.1561583106467959E-2</v>
      </c>
      <c r="M46" s="203">
        <v>3.7278293123542028E-2</v>
      </c>
      <c r="N46" s="203">
        <f t="shared" si="5"/>
        <v>0.11985564483890587</v>
      </c>
      <c r="O46" s="227">
        <v>0.16207161050009</v>
      </c>
      <c r="P46" s="111">
        <v>0.29616690788299599</v>
      </c>
      <c r="Q46" s="204">
        <f t="shared" si="0"/>
        <v>5.1260412741571937</v>
      </c>
      <c r="R46" s="205">
        <f t="shared" si="1"/>
        <v>5.7613619873175459</v>
      </c>
      <c r="S46" s="205">
        <f t="shared" si="6"/>
        <v>5.5156728605493281</v>
      </c>
      <c r="T46" s="205">
        <f t="shared" si="7"/>
        <v>6.6766471394506723</v>
      </c>
      <c r="U46" s="296">
        <v>0.505</v>
      </c>
      <c r="V46" s="101">
        <v>0.43</v>
      </c>
      <c r="W46" s="260">
        <v>4.5</v>
      </c>
      <c r="X46" s="202">
        <v>5</v>
      </c>
      <c r="Y46" s="202">
        <v>5.25</v>
      </c>
      <c r="Z46" s="228">
        <v>6</v>
      </c>
      <c r="AA46" s="292">
        <v>90</v>
      </c>
      <c r="AB46" s="206">
        <v>88</v>
      </c>
      <c r="AC46" s="207">
        <v>71</v>
      </c>
      <c r="AD46" s="206">
        <v>56</v>
      </c>
      <c r="AE46" s="178">
        <v>47</v>
      </c>
      <c r="AF46" s="178">
        <v>32</v>
      </c>
      <c r="AG46" s="103">
        <v>35</v>
      </c>
      <c r="AJ46" s="26"/>
      <c r="AO46" s="26"/>
      <c r="AR46" s="26"/>
    </row>
    <row r="47" spans="1:44" ht="15" customHeight="1" x14ac:dyDescent="0.35">
      <c r="A47" s="165"/>
      <c r="B47" s="165"/>
      <c r="C47" s="30" t="s">
        <v>145</v>
      </c>
      <c r="D47" s="86" t="s">
        <v>203</v>
      </c>
      <c r="E47" s="202">
        <v>5</v>
      </c>
      <c r="F47" s="202">
        <v>4</v>
      </c>
      <c r="G47" s="202">
        <v>4.5</v>
      </c>
      <c r="H47" s="202">
        <v>4.2382657041796321</v>
      </c>
      <c r="I47" s="202">
        <v>5.150109651335554</v>
      </c>
      <c r="J47" s="202">
        <v>5.7091115399589052</v>
      </c>
      <c r="K47" s="111">
        <v>6.3852599999999997</v>
      </c>
      <c r="L47" s="295">
        <f t="shared" si="8"/>
        <v>0.21514553612263909</v>
      </c>
      <c r="M47" s="203">
        <v>0.108541745024475</v>
      </c>
      <c r="N47" s="203">
        <f t="shared" si="5"/>
        <v>0.11843321947883356</v>
      </c>
      <c r="O47" s="227">
        <v>0.38298644179834401</v>
      </c>
      <c r="P47" s="111">
        <v>0.71325417670667501</v>
      </c>
      <c r="Q47" s="204">
        <f t="shared" si="0"/>
        <v>4.9584581140341513</v>
      </c>
      <c r="R47" s="205">
        <f t="shared" si="1"/>
        <v>6.4597649658836591</v>
      </c>
      <c r="S47" s="205">
        <f t="shared" si="6"/>
        <v>4.9872818136549171</v>
      </c>
      <c r="T47" s="205">
        <f t="shared" si="7"/>
        <v>7.7832381863450824</v>
      </c>
      <c r="U47" s="296">
        <v>0.24399999999999999</v>
      </c>
      <c r="V47" s="101">
        <v>0.33900000000000002</v>
      </c>
      <c r="W47" s="260">
        <v>4</v>
      </c>
      <c r="X47" s="202">
        <v>5</v>
      </c>
      <c r="Y47" s="202">
        <v>5.4</v>
      </c>
      <c r="Z47" s="228">
        <v>5.5</v>
      </c>
      <c r="AA47" s="292">
        <v>29</v>
      </c>
      <c r="AB47" s="206">
        <v>27</v>
      </c>
      <c r="AC47" s="207">
        <v>26</v>
      </c>
      <c r="AD47" s="206">
        <v>20</v>
      </c>
      <c r="AE47" s="178">
        <v>23</v>
      </c>
      <c r="AF47" s="178">
        <v>15</v>
      </c>
      <c r="AG47" s="103">
        <v>14</v>
      </c>
      <c r="AJ47" s="26"/>
      <c r="AO47" s="26"/>
      <c r="AR47" s="26"/>
    </row>
    <row r="48" spans="1:44" ht="15" customHeight="1" x14ac:dyDescent="0.35">
      <c r="A48" s="165"/>
      <c r="B48" s="165"/>
      <c r="C48" s="30" t="s">
        <v>145</v>
      </c>
      <c r="D48" s="86" t="s">
        <v>204</v>
      </c>
      <c r="E48" s="202">
        <v>4.75</v>
      </c>
      <c r="F48" s="202">
        <v>4</v>
      </c>
      <c r="G48" s="202">
        <v>5.25</v>
      </c>
      <c r="H48" s="202">
        <v>4.4152360694762374</v>
      </c>
      <c r="I48" s="202">
        <v>4.8392816159089458</v>
      </c>
      <c r="J48" s="202">
        <v>5.3204222354514066</v>
      </c>
      <c r="K48" s="111">
        <v>5.6621300000000003</v>
      </c>
      <c r="L48" s="295">
        <f t="shared" si="8"/>
        <v>9.6041421061096477E-2</v>
      </c>
      <c r="M48" s="203">
        <v>9.9423976063044206E-2</v>
      </c>
      <c r="N48" s="203">
        <f t="shared" si="5"/>
        <v>6.4225685373559882E-2</v>
      </c>
      <c r="O48" s="227">
        <v>0.28686677931842403</v>
      </c>
      <c r="P48" s="111">
        <v>0.20763792351406701</v>
      </c>
      <c r="Q48" s="204">
        <f t="shared" si="0"/>
        <v>4.7581633479872956</v>
      </c>
      <c r="R48" s="205">
        <f t="shared" si="1"/>
        <v>5.8826811229155176</v>
      </c>
      <c r="S48" s="205">
        <f t="shared" si="6"/>
        <v>5.2551596699124286</v>
      </c>
      <c r="T48" s="205">
        <f t="shared" si="7"/>
        <v>6.0691003300875721</v>
      </c>
      <c r="U48" s="296">
        <v>0.13200000000000001</v>
      </c>
      <c r="V48" s="101">
        <v>0.29099999999999998</v>
      </c>
      <c r="W48" s="260">
        <v>4.5</v>
      </c>
      <c r="X48" s="202">
        <v>4.7</v>
      </c>
      <c r="Y48" s="202">
        <v>5</v>
      </c>
      <c r="Z48" s="228">
        <v>5.5</v>
      </c>
      <c r="AA48" s="292">
        <v>93</v>
      </c>
      <c r="AB48" s="206">
        <v>106</v>
      </c>
      <c r="AC48" s="207">
        <v>84</v>
      </c>
      <c r="AD48" s="206">
        <v>58</v>
      </c>
      <c r="AE48" s="178">
        <v>52</v>
      </c>
      <c r="AF48" s="178">
        <v>40</v>
      </c>
      <c r="AG48" s="103">
        <v>46</v>
      </c>
      <c r="AJ48" s="26"/>
      <c r="AO48" s="26"/>
      <c r="AR48" s="26"/>
    </row>
    <row r="49" spans="1:44" ht="15" customHeight="1" x14ac:dyDescent="0.35">
      <c r="A49" s="165"/>
      <c r="B49" s="165"/>
      <c r="C49" s="30" t="s">
        <v>145</v>
      </c>
      <c r="D49" s="86" t="s">
        <v>205</v>
      </c>
      <c r="E49" s="202">
        <v>4.25</v>
      </c>
      <c r="F49" s="202">
        <v>5</v>
      </c>
      <c r="G49" s="202">
        <v>5.25</v>
      </c>
      <c r="H49" s="202">
        <v>4.913114233742796</v>
      </c>
      <c r="I49" s="202">
        <v>5.2999834887401551</v>
      </c>
      <c r="J49" s="202">
        <v>5.6294303179193266</v>
      </c>
      <c r="K49" s="111">
        <v>5.9101100000000004</v>
      </c>
      <c r="L49" s="295">
        <f t="shared" si="8"/>
        <v>7.8742165679840825E-2</v>
      </c>
      <c r="M49" s="203">
        <v>6.2159972739364688E-2</v>
      </c>
      <c r="N49" s="203">
        <f t="shared" si="5"/>
        <v>4.9859340329203139E-2</v>
      </c>
      <c r="O49" s="227">
        <v>0.13144839464577801</v>
      </c>
      <c r="P49" s="111">
        <v>0.156388199452134</v>
      </c>
      <c r="Q49" s="204">
        <f t="shared" si="0"/>
        <v>5.3717914644136018</v>
      </c>
      <c r="R49" s="205">
        <f t="shared" si="1"/>
        <v>5.8870691714250514</v>
      </c>
      <c r="S49" s="205">
        <f t="shared" si="6"/>
        <v>5.6035891290738178</v>
      </c>
      <c r="T49" s="205">
        <f t="shared" si="7"/>
        <v>6.2166308709261831</v>
      </c>
      <c r="U49" s="296">
        <v>6.7000000000000004E-2</v>
      </c>
      <c r="V49" s="101">
        <v>0.27</v>
      </c>
      <c r="W49" s="260">
        <v>4.75</v>
      </c>
      <c r="X49" s="202">
        <v>5</v>
      </c>
      <c r="Y49" s="202">
        <v>5.5</v>
      </c>
      <c r="Z49" s="228">
        <v>5.5</v>
      </c>
      <c r="AA49" s="292">
        <v>133</v>
      </c>
      <c r="AB49" s="206">
        <v>104</v>
      </c>
      <c r="AC49" s="207">
        <v>122</v>
      </c>
      <c r="AD49" s="206">
        <v>90</v>
      </c>
      <c r="AE49" s="178">
        <v>83</v>
      </c>
      <c r="AF49" s="178">
        <v>103</v>
      </c>
      <c r="AG49" s="103">
        <v>80</v>
      </c>
      <c r="AJ49" s="26"/>
      <c r="AO49" s="26"/>
      <c r="AR49" s="26"/>
    </row>
    <row r="50" spans="1:44" ht="15" customHeight="1" x14ac:dyDescent="0.35">
      <c r="A50" s="165"/>
      <c r="B50" s="165"/>
      <c r="C50" s="30" t="s">
        <v>145</v>
      </c>
      <c r="D50" s="86" t="s">
        <v>206</v>
      </c>
      <c r="E50" s="202">
        <v>4.75</v>
      </c>
      <c r="F50" s="202">
        <v>4.5</v>
      </c>
      <c r="G50" s="202">
        <v>5</v>
      </c>
      <c r="H50" s="202">
        <v>5.0983387309430297</v>
      </c>
      <c r="I50" s="202">
        <v>5.6442967028664288</v>
      </c>
      <c r="J50" s="202">
        <v>5.6750121567757734</v>
      </c>
      <c r="K50" s="111">
        <v>6.0260699999999998</v>
      </c>
      <c r="L50" s="295">
        <f t="shared" si="8"/>
        <v>0.10708546464554236</v>
      </c>
      <c r="M50" s="203">
        <v>5.441856714184734E-3</v>
      </c>
      <c r="N50" s="203">
        <f t="shared" si="5"/>
        <v>6.1860280388135402E-2</v>
      </c>
      <c r="O50" s="227">
        <v>0.26977134372642497</v>
      </c>
      <c r="P50" s="111">
        <v>0.26862475790516699</v>
      </c>
      <c r="Q50" s="204">
        <f t="shared" si="0"/>
        <v>5.1462603230719806</v>
      </c>
      <c r="R50" s="205">
        <f t="shared" si="1"/>
        <v>6.2037639904795663</v>
      </c>
      <c r="S50" s="205">
        <f t="shared" si="6"/>
        <v>5.4995654745058724</v>
      </c>
      <c r="T50" s="205">
        <f t="shared" si="7"/>
        <v>6.5525745254941272</v>
      </c>
      <c r="U50" s="296">
        <v>0.96099999999999997</v>
      </c>
      <c r="V50" s="101">
        <v>0.67</v>
      </c>
      <c r="W50" s="260">
        <v>5</v>
      </c>
      <c r="X50" s="202">
        <v>5</v>
      </c>
      <c r="Y50" s="202">
        <v>5.5</v>
      </c>
      <c r="Z50" s="228">
        <v>6</v>
      </c>
      <c r="AA50" s="292">
        <v>26</v>
      </c>
      <c r="AB50" s="206">
        <v>24</v>
      </c>
      <c r="AC50" s="207">
        <v>25</v>
      </c>
      <c r="AD50" s="206">
        <v>20</v>
      </c>
      <c r="AE50" s="178">
        <v>19</v>
      </c>
      <c r="AF50" s="178">
        <v>13</v>
      </c>
      <c r="AG50" s="103">
        <v>13</v>
      </c>
      <c r="AJ50" s="26"/>
      <c r="AO50" s="26"/>
      <c r="AR50" s="26"/>
    </row>
    <row r="51" spans="1:44" ht="15" customHeight="1" x14ac:dyDescent="0.35">
      <c r="A51" s="165"/>
      <c r="B51" s="165"/>
      <c r="C51" s="30" t="s">
        <v>145</v>
      </c>
      <c r="D51" s="86" t="s">
        <v>207</v>
      </c>
      <c r="E51" s="202">
        <v>4.25</v>
      </c>
      <c r="F51" s="202">
        <v>4.5</v>
      </c>
      <c r="G51" s="202">
        <v>4.5</v>
      </c>
      <c r="H51" s="202">
        <v>4.8422739899457055</v>
      </c>
      <c r="I51" s="202">
        <v>5.1454920717757968</v>
      </c>
      <c r="J51" s="202">
        <v>5.8261640116505484</v>
      </c>
      <c r="K51" s="111">
        <v>6.0170199999999996</v>
      </c>
      <c r="L51" s="295">
        <f t="shared" si="8"/>
        <v>6.2618943591312703E-2</v>
      </c>
      <c r="M51" s="203">
        <v>0.13228510128475235</v>
      </c>
      <c r="N51" s="203">
        <f t="shared" si="5"/>
        <v>3.2758430412840767E-2</v>
      </c>
      <c r="O51" s="227">
        <v>0.28399243788857198</v>
      </c>
      <c r="P51" s="111">
        <v>0.39781909698040202</v>
      </c>
      <c r="Q51" s="204">
        <f t="shared" si="0"/>
        <v>5.269538833388947</v>
      </c>
      <c r="R51" s="205">
        <f t="shared" si="1"/>
        <v>6.3827891899121498</v>
      </c>
      <c r="S51" s="205">
        <f t="shared" si="6"/>
        <v>5.2372945699184115</v>
      </c>
      <c r="T51" s="205">
        <f t="shared" si="7"/>
        <v>6.7967454300815877</v>
      </c>
      <c r="U51" s="296">
        <v>4.8000000000000001E-2</v>
      </c>
      <c r="V51" s="101">
        <v>9.6000000000000002E-2</v>
      </c>
      <c r="W51" s="260">
        <v>5</v>
      </c>
      <c r="X51" s="202">
        <v>5</v>
      </c>
      <c r="Y51" s="202">
        <v>5.5</v>
      </c>
      <c r="Z51" s="228">
        <v>6.3</v>
      </c>
      <c r="AA51" s="292">
        <v>30</v>
      </c>
      <c r="AB51" s="206">
        <v>35</v>
      </c>
      <c r="AC51" s="207">
        <v>21</v>
      </c>
      <c r="AD51" s="206">
        <v>33</v>
      </c>
      <c r="AE51" s="178">
        <v>20</v>
      </c>
      <c r="AF51" s="178">
        <v>16</v>
      </c>
      <c r="AG51" s="103">
        <v>15</v>
      </c>
      <c r="AJ51" s="26"/>
      <c r="AO51" s="26"/>
      <c r="AR51" s="26"/>
    </row>
    <row r="52" spans="1:44" ht="15" customHeight="1" x14ac:dyDescent="0.35">
      <c r="A52" s="165"/>
      <c r="B52" s="165"/>
      <c r="C52" s="30" t="s">
        <v>145</v>
      </c>
      <c r="D52" s="86" t="s">
        <v>208</v>
      </c>
      <c r="E52" s="202">
        <v>4.5</v>
      </c>
      <c r="F52" s="202">
        <v>4.75</v>
      </c>
      <c r="G52" s="202">
        <v>5</v>
      </c>
      <c r="H52" s="202">
        <v>5.0838719851505996</v>
      </c>
      <c r="I52" s="202">
        <v>5.5494324137450421</v>
      </c>
      <c r="J52" s="202">
        <v>5.6442819312595267</v>
      </c>
      <c r="K52" s="111">
        <v>6.2774999999999999</v>
      </c>
      <c r="L52" s="295">
        <f t="shared" si="8"/>
        <v>9.1575954302997919E-2</v>
      </c>
      <c r="M52" s="203">
        <v>1.7091751091437235E-2</v>
      </c>
      <c r="N52" s="203">
        <f t="shared" si="5"/>
        <v>0.11218753358749578</v>
      </c>
      <c r="O52" s="227">
        <v>0.10020934609622099</v>
      </c>
      <c r="P52" s="111">
        <v>0.13272381702281</v>
      </c>
      <c r="Q52" s="204">
        <f t="shared" si="0"/>
        <v>5.4478716129109337</v>
      </c>
      <c r="R52" s="205">
        <f t="shared" si="1"/>
        <v>5.8406922496081197</v>
      </c>
      <c r="S52" s="205">
        <f t="shared" si="6"/>
        <v>6.0173613186352926</v>
      </c>
      <c r="T52" s="205">
        <f t="shared" si="7"/>
        <v>6.5376386813647072</v>
      </c>
      <c r="U52" s="296">
        <v>0.55100000000000005</v>
      </c>
      <c r="V52" s="101">
        <v>0.77800000000000002</v>
      </c>
      <c r="W52" s="260">
        <v>5</v>
      </c>
      <c r="X52" s="202">
        <v>5.2</v>
      </c>
      <c r="Y52" s="202">
        <v>5.5</v>
      </c>
      <c r="Z52" s="228">
        <v>6</v>
      </c>
      <c r="AA52" s="292">
        <v>186</v>
      </c>
      <c r="AB52" s="206">
        <v>176</v>
      </c>
      <c r="AC52" s="207">
        <v>154</v>
      </c>
      <c r="AD52" s="206">
        <v>103</v>
      </c>
      <c r="AE52" s="178">
        <v>117</v>
      </c>
      <c r="AF52" s="178">
        <v>76</v>
      </c>
      <c r="AG52" s="103">
        <v>99</v>
      </c>
      <c r="AJ52" s="26"/>
      <c r="AO52" s="26"/>
      <c r="AR52" s="26"/>
    </row>
    <row r="53" spans="1:44" ht="15" customHeight="1" x14ac:dyDescent="0.35">
      <c r="A53" s="165"/>
      <c r="B53" s="165"/>
      <c r="C53" s="30" t="s">
        <v>145</v>
      </c>
      <c r="D53" s="86" t="s">
        <v>209</v>
      </c>
      <c r="E53" s="202">
        <v>4</v>
      </c>
      <c r="F53" s="202">
        <v>4</v>
      </c>
      <c r="G53" s="202">
        <v>4.5</v>
      </c>
      <c r="H53" s="202">
        <v>4.5867786386574094</v>
      </c>
      <c r="I53" s="202">
        <v>4.7250326794363806</v>
      </c>
      <c r="J53" s="202">
        <v>4.6986319497849287</v>
      </c>
      <c r="K53" s="111">
        <v>6.7462299999999997</v>
      </c>
      <c r="L53" s="295">
        <f t="shared" si="8"/>
        <v>3.0141860261963638E-2</v>
      </c>
      <c r="M53" s="203">
        <v>-5.5874173667305183E-3</v>
      </c>
      <c r="N53" s="203">
        <f t="shared" si="5"/>
        <v>0.43578600582001248</v>
      </c>
      <c r="O53" s="227">
        <v>0.16341976248022799</v>
      </c>
      <c r="P53" s="111">
        <v>1.30776225253927</v>
      </c>
      <c r="Q53" s="204">
        <f t="shared" si="0"/>
        <v>4.3783292153236815</v>
      </c>
      <c r="R53" s="205">
        <f t="shared" si="1"/>
        <v>5.0189346842461759</v>
      </c>
      <c r="S53" s="205">
        <f t="shared" si="6"/>
        <v>4.1830159850230304</v>
      </c>
      <c r="T53" s="205">
        <f t="shared" si="7"/>
        <v>9.3094440149769682</v>
      </c>
      <c r="U53" s="296">
        <v>0.90600000000000003</v>
      </c>
      <c r="V53" s="101">
        <v>0.55700000000000005</v>
      </c>
      <c r="W53" s="260">
        <v>4.25</v>
      </c>
      <c r="X53" s="202">
        <v>4.5</v>
      </c>
      <c r="Y53" s="202">
        <v>4.5</v>
      </c>
      <c r="Z53" s="228">
        <v>5</v>
      </c>
      <c r="AA53" s="292">
        <v>41</v>
      </c>
      <c r="AB53" s="206">
        <v>69</v>
      </c>
      <c r="AC53" s="207">
        <v>50</v>
      </c>
      <c r="AD53" s="206">
        <v>39</v>
      </c>
      <c r="AE53" s="178">
        <v>27</v>
      </c>
      <c r="AF53" s="178">
        <v>20</v>
      </c>
      <c r="AG53" s="103">
        <v>22</v>
      </c>
      <c r="AJ53" s="26"/>
      <c r="AO53" s="26"/>
      <c r="AR53" s="26"/>
    </row>
    <row r="54" spans="1:44" ht="15" customHeight="1" x14ac:dyDescent="0.35">
      <c r="A54" s="165"/>
      <c r="B54" s="165"/>
      <c r="C54" s="30" t="s">
        <v>145</v>
      </c>
      <c r="D54" s="86" t="s">
        <v>210</v>
      </c>
      <c r="E54" s="202">
        <v>4.75</v>
      </c>
      <c r="F54" s="202">
        <v>4.75</v>
      </c>
      <c r="G54" s="202">
        <v>5</v>
      </c>
      <c r="H54" s="202">
        <v>5.4689605527408007</v>
      </c>
      <c r="I54" s="202">
        <v>5.2701107858919576</v>
      </c>
      <c r="J54" s="202">
        <v>5.9812465588613861</v>
      </c>
      <c r="K54" s="111">
        <v>6.8034600000000003</v>
      </c>
      <c r="L54" s="295">
        <f t="shared" si="8"/>
        <v>-3.6359700336325962E-2</v>
      </c>
      <c r="M54" s="203">
        <v>0.13493753772181272</v>
      </c>
      <c r="N54" s="203">
        <f t="shared" si="5"/>
        <v>0.13746523121011989</v>
      </c>
      <c r="O54" s="227">
        <v>0.25169069974588598</v>
      </c>
      <c r="P54" s="111">
        <v>0.23378931994323501</v>
      </c>
      <c r="Q54" s="204">
        <f t="shared" si="0"/>
        <v>5.4879327873594494</v>
      </c>
      <c r="R54" s="205">
        <f t="shared" si="1"/>
        <v>6.4745603303633228</v>
      </c>
      <c r="S54" s="205">
        <f t="shared" si="6"/>
        <v>6.3452329329112596</v>
      </c>
      <c r="T54" s="205">
        <f t="shared" si="7"/>
        <v>7.261687067088741</v>
      </c>
      <c r="U54" s="296">
        <v>1.2999999999999999E-2</v>
      </c>
      <c r="V54" s="101">
        <v>9.4E-2</v>
      </c>
      <c r="W54" s="260">
        <v>5</v>
      </c>
      <c r="X54" s="202">
        <v>5</v>
      </c>
      <c r="Y54" s="202">
        <v>5.76</v>
      </c>
      <c r="Z54" s="228">
        <v>6.8</v>
      </c>
      <c r="AA54" s="292">
        <v>107</v>
      </c>
      <c r="AB54" s="206">
        <v>116</v>
      </c>
      <c r="AC54" s="207">
        <v>93</v>
      </c>
      <c r="AD54" s="206">
        <v>83</v>
      </c>
      <c r="AE54" s="178">
        <v>66</v>
      </c>
      <c r="AF54" s="178">
        <v>58</v>
      </c>
      <c r="AG54" s="103">
        <v>50</v>
      </c>
      <c r="AJ54" s="26"/>
      <c r="AO54" s="26"/>
      <c r="AR54" s="26"/>
    </row>
    <row r="55" spans="1:44" ht="15" customHeight="1" x14ac:dyDescent="0.35">
      <c r="A55" s="165"/>
      <c r="B55" s="165"/>
      <c r="C55" s="30" t="s">
        <v>145</v>
      </c>
      <c r="D55" s="86" t="s">
        <v>211</v>
      </c>
      <c r="E55" s="202">
        <v>4</v>
      </c>
      <c r="F55" s="202">
        <v>4.5</v>
      </c>
      <c r="G55" s="202">
        <v>4.75</v>
      </c>
      <c r="H55" s="202">
        <v>4.8070602720535165</v>
      </c>
      <c r="I55" s="202">
        <v>5.1788274347719341</v>
      </c>
      <c r="J55" s="202">
        <v>5.3809682121057074</v>
      </c>
      <c r="K55" s="111">
        <v>5.8714599999999999</v>
      </c>
      <c r="L55" s="295">
        <f t="shared" si="8"/>
        <v>7.7337736928271061E-2</v>
      </c>
      <c r="M55" s="203">
        <v>3.9032151559356798E-2</v>
      </c>
      <c r="N55" s="203">
        <f t="shared" si="5"/>
        <v>9.1153072934127444E-2</v>
      </c>
      <c r="O55" s="227">
        <v>0.14046166169198199</v>
      </c>
      <c r="P55" s="111">
        <v>0.19474643415470699</v>
      </c>
      <c r="Q55" s="204">
        <f t="shared" si="0"/>
        <v>5.1056633551894226</v>
      </c>
      <c r="R55" s="205">
        <f t="shared" si="1"/>
        <v>5.6562730690219922</v>
      </c>
      <c r="S55" s="205">
        <f t="shared" si="6"/>
        <v>5.4897569890567741</v>
      </c>
      <c r="T55" s="205">
        <f t="shared" si="7"/>
        <v>6.2531630109432257</v>
      </c>
      <c r="U55" s="296">
        <v>0.40899999999999997</v>
      </c>
      <c r="V55" s="101">
        <v>0.34300000000000003</v>
      </c>
      <c r="W55" s="260">
        <v>4.5</v>
      </c>
      <c r="X55" s="202">
        <v>4.7</v>
      </c>
      <c r="Y55" s="202">
        <v>5</v>
      </c>
      <c r="Z55" s="228">
        <v>5.5</v>
      </c>
      <c r="AA55" s="292">
        <v>98</v>
      </c>
      <c r="AB55" s="206">
        <v>78</v>
      </c>
      <c r="AC55" s="207">
        <v>76</v>
      </c>
      <c r="AD55" s="206">
        <v>69</v>
      </c>
      <c r="AE55" s="178">
        <v>56</v>
      </c>
      <c r="AF55" s="178">
        <v>40</v>
      </c>
      <c r="AG55" s="103">
        <v>39</v>
      </c>
      <c r="AJ55" s="26"/>
      <c r="AO55" s="26"/>
      <c r="AR55" s="26"/>
    </row>
    <row r="56" spans="1:44" ht="15" customHeight="1" x14ac:dyDescent="0.35">
      <c r="A56" s="165"/>
      <c r="B56" s="165"/>
      <c r="C56" s="30" t="s">
        <v>145</v>
      </c>
      <c r="D56" s="86" t="s">
        <v>212</v>
      </c>
      <c r="E56" s="202">
        <v>4</v>
      </c>
      <c r="F56" s="202">
        <v>4.25</v>
      </c>
      <c r="G56" s="202">
        <v>4.5</v>
      </c>
      <c r="H56" s="202">
        <v>4.9805366738129839</v>
      </c>
      <c r="I56" s="202">
        <v>5.2026801313301219</v>
      </c>
      <c r="J56" s="202">
        <v>5.663690434742132</v>
      </c>
      <c r="K56" s="111">
        <v>6.1067600000000004</v>
      </c>
      <c r="L56" s="295">
        <f t="shared" si="8"/>
        <v>4.4602313378222735E-2</v>
      </c>
      <c r="M56" s="203">
        <v>8.8610157029613168E-2</v>
      </c>
      <c r="N56" s="203">
        <f t="shared" si="5"/>
        <v>7.8229834480358917E-2</v>
      </c>
      <c r="O56" s="227">
        <v>0.22333079603869199</v>
      </c>
      <c r="P56" s="111">
        <v>0.20399530501558799</v>
      </c>
      <c r="Q56" s="204">
        <f t="shared" si="0"/>
        <v>5.2259620745062954</v>
      </c>
      <c r="R56" s="205">
        <f t="shared" si="1"/>
        <v>6.1014187949779686</v>
      </c>
      <c r="S56" s="205">
        <f t="shared" si="6"/>
        <v>5.706929202169448</v>
      </c>
      <c r="T56" s="205">
        <f t="shared" si="7"/>
        <v>6.5065907978305528</v>
      </c>
      <c r="U56" s="296">
        <v>0.104</v>
      </c>
      <c r="V56" s="101">
        <v>0.19900000000000001</v>
      </c>
      <c r="W56" s="260">
        <v>4.7</v>
      </c>
      <c r="X56" s="202">
        <v>5</v>
      </c>
      <c r="Y56" s="202">
        <v>5.25</v>
      </c>
      <c r="Z56" s="228">
        <v>5.83</v>
      </c>
      <c r="AA56" s="292">
        <v>59</v>
      </c>
      <c r="AB56" s="206">
        <v>69</v>
      </c>
      <c r="AC56" s="207">
        <v>60</v>
      </c>
      <c r="AD56" s="206">
        <v>38</v>
      </c>
      <c r="AE56" s="178">
        <v>38</v>
      </c>
      <c r="AF56" s="178">
        <v>20</v>
      </c>
      <c r="AG56" s="103">
        <v>38</v>
      </c>
      <c r="AJ56" s="26"/>
      <c r="AO56" s="26"/>
      <c r="AR56" s="26"/>
    </row>
    <row r="57" spans="1:44" ht="15" customHeight="1" x14ac:dyDescent="0.35">
      <c r="A57" s="165"/>
      <c r="B57" s="165"/>
      <c r="C57" s="30" t="s">
        <v>146</v>
      </c>
      <c r="D57" s="86" t="s">
        <v>213</v>
      </c>
      <c r="E57" s="202">
        <v>4.75</v>
      </c>
      <c r="F57" s="202">
        <v>5</v>
      </c>
      <c r="G57" s="202">
        <v>5.25</v>
      </c>
      <c r="H57" s="202">
        <v>5.8843152025091268</v>
      </c>
      <c r="I57" s="202">
        <v>6.1565211247865674</v>
      </c>
      <c r="J57" s="202">
        <v>6.6522453107133863</v>
      </c>
      <c r="K57" s="111">
        <v>7.0866899999999999</v>
      </c>
      <c r="L57" s="295">
        <f t="shared" si="8"/>
        <v>4.6259575313261525E-2</v>
      </c>
      <c r="M57" s="203">
        <v>8.0520179477822307E-2</v>
      </c>
      <c r="N57" s="203">
        <f t="shared" si="5"/>
        <v>6.5307977832228081E-2</v>
      </c>
      <c r="O57" s="227">
        <v>0.21265827323794301</v>
      </c>
      <c r="P57" s="111">
        <v>0.22357711260999899</v>
      </c>
      <c r="Q57" s="204">
        <f t="shared" si="0"/>
        <v>6.2354350951670181</v>
      </c>
      <c r="R57" s="205">
        <f t="shared" si="1"/>
        <v>7.0690555262597545</v>
      </c>
      <c r="S57" s="205">
        <f t="shared" si="6"/>
        <v>6.6484788592844017</v>
      </c>
      <c r="T57" s="205">
        <f t="shared" si="7"/>
        <v>7.5249011407155981</v>
      </c>
      <c r="U57" s="296">
        <v>0.113</v>
      </c>
      <c r="V57" s="101">
        <v>0.114</v>
      </c>
      <c r="W57" s="260">
        <v>5.36</v>
      </c>
      <c r="X57" s="202">
        <v>5.75</v>
      </c>
      <c r="Y57" s="202">
        <v>6.5</v>
      </c>
      <c r="Z57" s="228">
        <v>6.5</v>
      </c>
      <c r="AA57" s="292">
        <v>135</v>
      </c>
      <c r="AB57" s="206">
        <v>86</v>
      </c>
      <c r="AC57" s="207">
        <v>134</v>
      </c>
      <c r="AD57" s="206">
        <v>92</v>
      </c>
      <c r="AE57" s="178">
        <v>87</v>
      </c>
      <c r="AF57" s="178">
        <v>62</v>
      </c>
      <c r="AG57" s="103">
        <v>79</v>
      </c>
      <c r="AJ57" s="26"/>
      <c r="AO57" s="26"/>
      <c r="AR57" s="26"/>
    </row>
    <row r="58" spans="1:44" ht="15" customHeight="1" x14ac:dyDescent="0.35">
      <c r="A58" s="165"/>
      <c r="B58" s="165"/>
      <c r="C58" s="30" t="s">
        <v>146</v>
      </c>
      <c r="D58" s="86" t="s">
        <v>214</v>
      </c>
      <c r="E58" s="202">
        <v>5</v>
      </c>
      <c r="F58" s="202">
        <v>4.75</v>
      </c>
      <c r="G58" s="202">
        <v>4.75</v>
      </c>
      <c r="H58" s="202">
        <v>5.264718633767087</v>
      </c>
      <c r="I58" s="202">
        <v>5.904875936869117</v>
      </c>
      <c r="J58" s="202">
        <v>5.9167377389424018</v>
      </c>
      <c r="K58" s="111">
        <v>6.83819</v>
      </c>
      <c r="L58" s="295">
        <f t="shared" si="8"/>
        <v>0.12159383010445435</v>
      </c>
      <c r="M58" s="203">
        <v>2.0088147829189218E-3</v>
      </c>
      <c r="N58" s="203">
        <f t="shared" si="5"/>
        <v>0.15573653957870115</v>
      </c>
      <c r="O58" s="227">
        <v>0.21082942645222499</v>
      </c>
      <c r="P58" s="111">
        <v>0.24711110561208099</v>
      </c>
      <c r="Q58" s="204">
        <f t="shared" si="0"/>
        <v>5.503512063096041</v>
      </c>
      <c r="R58" s="205">
        <f t="shared" si="1"/>
        <v>6.3299634147887627</v>
      </c>
      <c r="S58" s="205">
        <f t="shared" si="6"/>
        <v>6.3538522330003211</v>
      </c>
      <c r="T58" s="205">
        <f t="shared" si="7"/>
        <v>7.3225277669996789</v>
      </c>
      <c r="U58" s="296">
        <v>0.97199999999999998</v>
      </c>
      <c r="V58" s="101">
        <v>0.98699999999999999</v>
      </c>
      <c r="W58" s="260">
        <v>5</v>
      </c>
      <c r="X58" s="202">
        <v>5.5</v>
      </c>
      <c r="Y58" s="202">
        <v>5.5</v>
      </c>
      <c r="Z58" s="228">
        <v>6.5</v>
      </c>
      <c r="AA58" s="292">
        <v>57</v>
      </c>
      <c r="AB58" s="206">
        <v>79</v>
      </c>
      <c r="AC58" s="207">
        <v>58</v>
      </c>
      <c r="AD58" s="206">
        <v>52</v>
      </c>
      <c r="AE58" s="178">
        <v>50</v>
      </c>
      <c r="AF58" s="178">
        <v>32</v>
      </c>
      <c r="AG58" s="103">
        <v>38</v>
      </c>
      <c r="AJ58" s="26"/>
      <c r="AO58" s="26"/>
      <c r="AR58" s="26"/>
    </row>
    <row r="59" spans="1:44" ht="15" customHeight="1" x14ac:dyDescent="0.35">
      <c r="A59" s="165"/>
      <c r="B59" s="165"/>
      <c r="C59" s="30" t="s">
        <v>146</v>
      </c>
      <c r="D59" s="86" t="s">
        <v>215</v>
      </c>
      <c r="E59" s="202">
        <v>4.5</v>
      </c>
      <c r="F59" s="202">
        <v>4.75</v>
      </c>
      <c r="G59" s="202">
        <v>5</v>
      </c>
      <c r="H59" s="202">
        <v>5.002989332792712</v>
      </c>
      <c r="I59" s="202">
        <v>5.8618173113666989</v>
      </c>
      <c r="J59" s="202">
        <v>5.8582639295327006</v>
      </c>
      <c r="K59" s="111">
        <v>6.4380100000000002</v>
      </c>
      <c r="L59" s="295">
        <f t="shared" si="8"/>
        <v>0.17166296416918048</v>
      </c>
      <c r="M59" s="203">
        <v>-6.0619115971216608E-4</v>
      </c>
      <c r="N59" s="203">
        <f t="shared" si="5"/>
        <v>9.8962094818685342E-2</v>
      </c>
      <c r="O59" s="227">
        <v>0.23252860835289399</v>
      </c>
      <c r="P59" s="111">
        <v>0.33063560354360999</v>
      </c>
      <c r="Q59" s="204">
        <f t="shared" si="0"/>
        <v>5.4025078571610283</v>
      </c>
      <c r="R59" s="205">
        <f t="shared" si="1"/>
        <v>6.3140200019043728</v>
      </c>
      <c r="S59" s="205">
        <f t="shared" si="6"/>
        <v>5.7899642170545249</v>
      </c>
      <c r="T59" s="205">
        <f t="shared" si="7"/>
        <v>7.0860557829454756</v>
      </c>
      <c r="U59" s="296">
        <v>0.99299999999999999</v>
      </c>
      <c r="V59" s="101">
        <v>0.90300000000000002</v>
      </c>
      <c r="W59" s="260">
        <v>5</v>
      </c>
      <c r="X59" s="202">
        <v>5.5</v>
      </c>
      <c r="Y59" s="202">
        <v>5.83</v>
      </c>
      <c r="Z59" s="228">
        <v>6</v>
      </c>
      <c r="AA59" s="292">
        <v>53</v>
      </c>
      <c r="AB59" s="206">
        <v>52</v>
      </c>
      <c r="AC59" s="207">
        <v>33</v>
      </c>
      <c r="AD59" s="206">
        <v>36</v>
      </c>
      <c r="AE59" s="178">
        <v>36</v>
      </c>
      <c r="AF59" s="178">
        <v>16</v>
      </c>
      <c r="AG59" s="103">
        <v>19</v>
      </c>
      <c r="AJ59" s="26"/>
      <c r="AO59" s="26"/>
      <c r="AR59" s="26"/>
    </row>
    <row r="60" spans="1:44" ht="15" customHeight="1" x14ac:dyDescent="0.35">
      <c r="A60" s="165"/>
      <c r="B60" s="165"/>
      <c r="C60" s="30" t="s">
        <v>146</v>
      </c>
      <c r="D60" s="86" t="s">
        <v>216</v>
      </c>
      <c r="E60" s="202">
        <v>4.5</v>
      </c>
      <c r="F60" s="202">
        <v>4.75</v>
      </c>
      <c r="G60" s="202">
        <v>5</v>
      </c>
      <c r="H60" s="202">
        <v>5.2754656063934329</v>
      </c>
      <c r="I60" s="202">
        <v>5.6588373386902884</v>
      </c>
      <c r="J60" s="202">
        <v>6.5478614802661399</v>
      </c>
      <c r="K60" s="111">
        <v>7.1234099999999998</v>
      </c>
      <c r="L60" s="295">
        <f t="shared" si="8"/>
        <v>7.2670691252775921E-2</v>
      </c>
      <c r="M60" s="203">
        <v>0.15710367490110833</v>
      </c>
      <c r="N60" s="203">
        <f t="shared" si="5"/>
        <v>8.7898701197091755E-2</v>
      </c>
      <c r="O60" s="227">
        <v>0.58629612917751694</v>
      </c>
      <c r="P60" s="111">
        <v>0.36128800124042199</v>
      </c>
      <c r="Q60" s="204">
        <f t="shared" si="0"/>
        <v>5.3987210670782062</v>
      </c>
      <c r="R60" s="205">
        <f t="shared" si="1"/>
        <v>7.6970018934540736</v>
      </c>
      <c r="S60" s="205">
        <f t="shared" si="6"/>
        <v>6.4152855175687726</v>
      </c>
      <c r="T60" s="205">
        <f t="shared" si="7"/>
        <v>7.831534482431227</v>
      </c>
      <c r="U60" s="296">
        <v>0.14599999999999999</v>
      </c>
      <c r="V60" s="101">
        <v>0.19500000000000001</v>
      </c>
      <c r="W60" s="260">
        <v>5</v>
      </c>
      <c r="X60" s="202">
        <v>5.5</v>
      </c>
      <c r="Y60" s="202">
        <v>5.5</v>
      </c>
      <c r="Z60" s="228">
        <v>6.5</v>
      </c>
      <c r="AA60" s="292">
        <v>40</v>
      </c>
      <c r="AB60" s="206">
        <v>50</v>
      </c>
      <c r="AC60" s="207">
        <v>45</v>
      </c>
      <c r="AD60" s="206">
        <v>37</v>
      </c>
      <c r="AE60" s="178">
        <v>45</v>
      </c>
      <c r="AF60" s="178">
        <v>22</v>
      </c>
      <c r="AG60" s="103">
        <v>35</v>
      </c>
      <c r="AJ60" s="26"/>
      <c r="AO60" s="26"/>
      <c r="AR60" s="26"/>
    </row>
    <row r="61" spans="1:44" ht="15" customHeight="1" x14ac:dyDescent="0.35">
      <c r="A61" s="165"/>
      <c r="B61" s="165"/>
      <c r="C61" s="30" t="s">
        <v>146</v>
      </c>
      <c r="D61" s="86" t="s">
        <v>217</v>
      </c>
      <c r="E61" s="202">
        <v>4.5</v>
      </c>
      <c r="F61" s="202">
        <v>4.5</v>
      </c>
      <c r="G61" s="202">
        <v>5</v>
      </c>
      <c r="H61" s="202">
        <v>5.1704580900677879</v>
      </c>
      <c r="I61" s="202">
        <v>5.2387343324249516</v>
      </c>
      <c r="J61" s="202">
        <v>7.3394262541489779</v>
      </c>
      <c r="K61" s="111">
        <v>6.3683699999999996</v>
      </c>
      <c r="L61" s="295">
        <f t="shared" si="8"/>
        <v>1.3205066392147913E-2</v>
      </c>
      <c r="M61" s="203">
        <v>0.40099226042478842</v>
      </c>
      <c r="N61" s="203">
        <f t="shared" si="5"/>
        <v>-0.13230683442047531</v>
      </c>
      <c r="O61" s="227">
        <v>0.67644400991540099</v>
      </c>
      <c r="P61" s="111">
        <v>0.35186060483646697</v>
      </c>
      <c r="Q61" s="204">
        <f t="shared" si="0"/>
        <v>6.0135959947147919</v>
      </c>
      <c r="R61" s="205">
        <f t="shared" si="1"/>
        <v>8.665256513583163</v>
      </c>
      <c r="S61" s="205">
        <f t="shared" si="6"/>
        <v>5.6787232145205246</v>
      </c>
      <c r="T61" s="205">
        <f t="shared" si="7"/>
        <v>7.0580167854794746</v>
      </c>
      <c r="U61" s="296">
        <v>6.0000000000000001E-3</v>
      </c>
      <c r="V61" s="101">
        <v>5.0000000000000001E-3</v>
      </c>
      <c r="W61" s="260">
        <v>5</v>
      </c>
      <c r="X61" s="202">
        <v>5</v>
      </c>
      <c r="Y61" s="202">
        <v>6.5</v>
      </c>
      <c r="Z61" s="228">
        <v>6.5</v>
      </c>
      <c r="AA61" s="292">
        <v>46</v>
      </c>
      <c r="AB61" s="206">
        <v>48</v>
      </c>
      <c r="AC61" s="207">
        <v>46</v>
      </c>
      <c r="AD61" s="206">
        <v>28</v>
      </c>
      <c r="AE61" s="178">
        <v>26</v>
      </c>
      <c r="AF61" s="178">
        <v>20</v>
      </c>
      <c r="AG61" s="103">
        <v>26</v>
      </c>
      <c r="AJ61" s="26"/>
      <c r="AO61" s="26"/>
      <c r="AR61" s="26"/>
    </row>
    <row r="62" spans="1:44" ht="15" customHeight="1" x14ac:dyDescent="0.35">
      <c r="A62" s="165"/>
      <c r="B62" s="165"/>
      <c r="C62" s="30" t="s">
        <v>146</v>
      </c>
      <c r="D62" s="86" t="s">
        <v>218</v>
      </c>
      <c r="E62" s="202">
        <v>4</v>
      </c>
      <c r="F62" s="202">
        <v>4.25</v>
      </c>
      <c r="G62" s="202">
        <v>5</v>
      </c>
      <c r="H62" s="202">
        <v>4.5447170279103508</v>
      </c>
      <c r="I62" s="202">
        <v>5.7973151467977164</v>
      </c>
      <c r="J62" s="202">
        <v>5.4655975212949954</v>
      </c>
      <c r="K62" s="111">
        <v>6.9408399999999997</v>
      </c>
      <c r="L62" s="295">
        <f t="shared" si="8"/>
        <v>0.27561630596466569</v>
      </c>
      <c r="M62" s="203">
        <v>-5.7219181138695396E-2</v>
      </c>
      <c r="N62" s="203">
        <f t="shared" si="5"/>
        <v>0.26991421760515344</v>
      </c>
      <c r="O62" s="227">
        <v>0.16501530482830301</v>
      </c>
      <c r="P62" s="111">
        <v>0.88192033762750299</v>
      </c>
      <c r="Q62" s="204">
        <f t="shared" si="0"/>
        <v>5.1421675238315219</v>
      </c>
      <c r="R62" s="205">
        <f t="shared" si="1"/>
        <v>5.789027518758469</v>
      </c>
      <c r="S62" s="205">
        <f t="shared" si="6"/>
        <v>5.2122761382500942</v>
      </c>
      <c r="T62" s="205">
        <f t="shared" si="7"/>
        <v>8.6694038617499061</v>
      </c>
      <c r="U62" s="296">
        <v>0.53100000000000003</v>
      </c>
      <c r="V62" s="101">
        <v>0.85099999999999998</v>
      </c>
      <c r="W62" s="260">
        <v>4.5</v>
      </c>
      <c r="X62" s="202">
        <v>5</v>
      </c>
      <c r="Y62" s="202">
        <v>5.5</v>
      </c>
      <c r="Z62" s="228">
        <v>6</v>
      </c>
      <c r="AA62" s="292">
        <v>83</v>
      </c>
      <c r="AB62" s="206">
        <v>89</v>
      </c>
      <c r="AC62" s="207">
        <v>89</v>
      </c>
      <c r="AD62" s="206">
        <v>74</v>
      </c>
      <c r="AE62" s="178">
        <v>66</v>
      </c>
      <c r="AF62" s="178">
        <v>41</v>
      </c>
      <c r="AG62" s="103">
        <v>45</v>
      </c>
      <c r="AJ62" s="26"/>
      <c r="AO62" s="26"/>
      <c r="AR62" s="26"/>
    </row>
    <row r="63" spans="1:44" ht="15" customHeight="1" x14ac:dyDescent="0.35">
      <c r="A63" s="165"/>
      <c r="B63" s="165"/>
      <c r="C63" s="30" t="s">
        <v>146</v>
      </c>
      <c r="D63" s="86" t="s">
        <v>219</v>
      </c>
      <c r="E63" s="202">
        <v>4.5</v>
      </c>
      <c r="F63" s="202">
        <v>4.75</v>
      </c>
      <c r="G63" s="202">
        <v>5</v>
      </c>
      <c r="H63" s="202">
        <v>5.8511689781420984</v>
      </c>
      <c r="I63" s="202">
        <v>5.6351698752977439</v>
      </c>
      <c r="J63" s="202">
        <v>5.4902707357846241</v>
      </c>
      <c r="K63" s="111">
        <v>6.4199200000000003</v>
      </c>
      <c r="L63" s="295">
        <f t="shared" si="8"/>
        <v>-3.6915546902038021E-2</v>
      </c>
      <c r="M63" s="203">
        <v>-2.5713357843620277E-2</v>
      </c>
      <c r="N63" s="203">
        <f t="shared" si="5"/>
        <v>0.16932667056946471</v>
      </c>
      <c r="O63" s="227">
        <v>0.226109392772089</v>
      </c>
      <c r="P63" s="111">
        <v>0.51708052173693797</v>
      </c>
      <c r="Q63" s="204">
        <f t="shared" si="0"/>
        <v>5.0470963259513297</v>
      </c>
      <c r="R63" s="205">
        <f t="shared" si="1"/>
        <v>5.9334451456179185</v>
      </c>
      <c r="S63" s="205">
        <f t="shared" si="6"/>
        <v>5.4064421773956024</v>
      </c>
      <c r="T63" s="205">
        <f t="shared" si="7"/>
        <v>7.4333978226043982</v>
      </c>
      <c r="U63" s="296">
        <v>0.68900000000000006</v>
      </c>
      <c r="V63" s="101">
        <v>0.63700000000000001</v>
      </c>
      <c r="W63" s="260">
        <v>5.8</v>
      </c>
      <c r="X63" s="202">
        <v>5</v>
      </c>
      <c r="Y63" s="202">
        <v>5</v>
      </c>
      <c r="Z63" s="228">
        <v>6</v>
      </c>
      <c r="AA63" s="292">
        <v>50</v>
      </c>
      <c r="AB63" s="206">
        <v>48</v>
      </c>
      <c r="AC63" s="207">
        <v>36</v>
      </c>
      <c r="AD63" s="206">
        <v>33</v>
      </c>
      <c r="AE63" s="178">
        <v>36</v>
      </c>
      <c r="AF63" s="178">
        <v>17</v>
      </c>
      <c r="AG63" s="103">
        <v>15</v>
      </c>
      <c r="AJ63" s="26"/>
      <c r="AO63" s="26"/>
      <c r="AR63" s="26"/>
    </row>
    <row r="64" spans="1:44" ht="15" customHeight="1" x14ac:dyDescent="0.35">
      <c r="A64" s="165"/>
      <c r="B64" s="165"/>
      <c r="C64" s="30" t="s">
        <v>146</v>
      </c>
      <c r="D64" s="86" t="s">
        <v>220</v>
      </c>
      <c r="E64" s="202">
        <v>4.5</v>
      </c>
      <c r="F64" s="202">
        <v>4.75</v>
      </c>
      <c r="G64" s="202">
        <v>5</v>
      </c>
      <c r="H64" s="202">
        <v>5.1679139406502692</v>
      </c>
      <c r="I64" s="202">
        <v>5.4570024442643454</v>
      </c>
      <c r="J64" s="202">
        <v>5.6015897702085526</v>
      </c>
      <c r="K64" s="111">
        <v>6.6012700000000004</v>
      </c>
      <c r="L64" s="295">
        <f t="shared" si="8"/>
        <v>5.5939109461583092E-2</v>
      </c>
      <c r="M64" s="203">
        <v>2.6495741466302292E-2</v>
      </c>
      <c r="N64" s="203">
        <f t="shared" si="5"/>
        <v>0.17846366313865736</v>
      </c>
      <c r="O64" s="227">
        <v>0.20764409791055699</v>
      </c>
      <c r="P64" s="111">
        <v>0.241383140587829</v>
      </c>
      <c r="Q64" s="204">
        <f t="shared" si="0"/>
        <v>5.1946073383038609</v>
      </c>
      <c r="R64" s="205">
        <f t="shared" si="1"/>
        <v>6.0085722021132444</v>
      </c>
      <c r="S64" s="205">
        <f t="shared" si="6"/>
        <v>6.1281590444478553</v>
      </c>
      <c r="T64" s="205">
        <f t="shared" si="7"/>
        <v>7.0743809555521455</v>
      </c>
      <c r="U64" s="296">
        <v>0.56200000000000006</v>
      </c>
      <c r="V64" s="101">
        <v>0.96899999999999997</v>
      </c>
      <c r="W64" s="260">
        <v>4.8</v>
      </c>
      <c r="X64" s="202">
        <v>5</v>
      </c>
      <c r="Y64" s="202">
        <v>5</v>
      </c>
      <c r="Z64" s="228">
        <v>6</v>
      </c>
      <c r="AA64" s="292">
        <v>203</v>
      </c>
      <c r="AB64" s="206">
        <v>139</v>
      </c>
      <c r="AC64" s="207">
        <v>195</v>
      </c>
      <c r="AD64" s="206">
        <v>129</v>
      </c>
      <c r="AE64" s="178">
        <v>153</v>
      </c>
      <c r="AF64" s="178">
        <v>100</v>
      </c>
      <c r="AG64" s="103">
        <v>115</v>
      </c>
      <c r="AJ64" s="26"/>
      <c r="AO64" s="26"/>
      <c r="AR64" s="26"/>
    </row>
    <row r="65" spans="1:44" ht="15" customHeight="1" x14ac:dyDescent="0.35">
      <c r="A65" s="165"/>
      <c r="B65" s="165"/>
      <c r="C65" s="30" t="s">
        <v>146</v>
      </c>
      <c r="D65" s="86" t="s">
        <v>221</v>
      </c>
      <c r="E65" s="202">
        <v>4.75</v>
      </c>
      <c r="F65" s="202">
        <v>4.25</v>
      </c>
      <c r="G65" s="202">
        <v>6.25</v>
      </c>
      <c r="H65" s="202">
        <v>5.3502997508501222</v>
      </c>
      <c r="I65" s="202">
        <v>5.3468977027944868</v>
      </c>
      <c r="J65" s="202">
        <v>6.0049758283869989</v>
      </c>
      <c r="K65" s="111">
        <v>6.1494099999999996</v>
      </c>
      <c r="L65" s="295">
        <f t="shared" si="8"/>
        <v>-6.3586120667258328E-4</v>
      </c>
      <c r="M65" s="203">
        <v>0.12307662539505415</v>
      </c>
      <c r="N65" s="203">
        <f t="shared" si="5"/>
        <v>2.4052415153817064E-2</v>
      </c>
      <c r="O65" s="227">
        <v>0.47345058970051601</v>
      </c>
      <c r="P65" s="111">
        <v>0.54840663399536604</v>
      </c>
      <c r="Q65" s="204">
        <f t="shared" si="0"/>
        <v>5.0770126725739875</v>
      </c>
      <c r="R65" s="205">
        <f t="shared" si="1"/>
        <v>6.9329389842000104</v>
      </c>
      <c r="S65" s="205">
        <f t="shared" si="6"/>
        <v>5.074532997369082</v>
      </c>
      <c r="T65" s="205">
        <f t="shared" si="7"/>
        <v>7.2242870026309172</v>
      </c>
      <c r="U65" s="296">
        <v>0.254</v>
      </c>
      <c r="V65" s="101">
        <v>0.40100000000000002</v>
      </c>
      <c r="W65" s="260">
        <v>4.75</v>
      </c>
      <c r="X65" s="202">
        <v>5</v>
      </c>
      <c r="Y65" s="202">
        <v>5.27</v>
      </c>
      <c r="Z65" s="228">
        <v>6</v>
      </c>
      <c r="AA65" s="292">
        <v>33</v>
      </c>
      <c r="AB65" s="206">
        <v>35</v>
      </c>
      <c r="AC65" s="207">
        <v>30</v>
      </c>
      <c r="AD65" s="206">
        <v>23</v>
      </c>
      <c r="AE65" s="178">
        <v>28</v>
      </c>
      <c r="AF65" s="178">
        <v>25</v>
      </c>
      <c r="AG65" s="103">
        <v>19</v>
      </c>
      <c r="AJ65" s="26"/>
      <c r="AO65" s="26"/>
      <c r="AR65" s="26"/>
    </row>
    <row r="66" spans="1:44" ht="15" customHeight="1" x14ac:dyDescent="0.35">
      <c r="A66" s="165"/>
      <c r="B66" s="165"/>
      <c r="C66" s="30" t="s">
        <v>146</v>
      </c>
      <c r="D66" s="86" t="s">
        <v>222</v>
      </c>
      <c r="E66" s="202">
        <v>4</v>
      </c>
      <c r="F66" s="202">
        <v>4.25</v>
      </c>
      <c r="G66" s="202">
        <v>4.75</v>
      </c>
      <c r="H66" s="202">
        <v>4.6498778621732404</v>
      </c>
      <c r="I66" s="202">
        <v>4.964830786321679</v>
      </c>
      <c r="J66" s="202">
        <v>5.5723729757751714</v>
      </c>
      <c r="K66" s="111">
        <v>5.9385700000000003</v>
      </c>
      <c r="L66" s="295">
        <f t="shared" si="8"/>
        <v>6.7733590748819683E-2</v>
      </c>
      <c r="M66" s="203">
        <v>0.12236916334133618</v>
      </c>
      <c r="N66" s="203">
        <f t="shared" si="5"/>
        <v>6.5716531505841447E-2</v>
      </c>
      <c r="O66" s="227">
        <v>0.219565090581712</v>
      </c>
      <c r="P66" s="111">
        <v>0.25872345282443998</v>
      </c>
      <c r="Q66" s="204">
        <f t="shared" si="0"/>
        <v>5.1420253982350159</v>
      </c>
      <c r="R66" s="205">
        <f t="shared" si="1"/>
        <v>6.0027205533153269</v>
      </c>
      <c r="S66" s="205">
        <f t="shared" si="6"/>
        <v>5.4314720324640984</v>
      </c>
      <c r="T66" s="205">
        <f t="shared" si="7"/>
        <v>6.4456679675359023</v>
      </c>
      <c r="U66" s="296">
        <v>2.5999999999999999E-2</v>
      </c>
      <c r="V66" s="101">
        <v>7.4999999999999997E-2</v>
      </c>
      <c r="W66" s="260">
        <v>4.5</v>
      </c>
      <c r="X66" s="202">
        <v>4.8</v>
      </c>
      <c r="Y66" s="202">
        <v>6</v>
      </c>
      <c r="Z66" s="228">
        <v>6.3</v>
      </c>
      <c r="AA66" s="292">
        <v>53</v>
      </c>
      <c r="AB66" s="206">
        <v>46</v>
      </c>
      <c r="AC66" s="207">
        <v>29</v>
      </c>
      <c r="AD66" s="206">
        <v>26</v>
      </c>
      <c r="AE66" s="178">
        <v>18</v>
      </c>
      <c r="AF66" s="178">
        <v>16</v>
      </c>
      <c r="AG66" s="103">
        <v>22</v>
      </c>
      <c r="AJ66" s="26"/>
      <c r="AO66" s="26"/>
      <c r="AR66" s="26"/>
    </row>
    <row r="67" spans="1:44" ht="15" customHeight="1" x14ac:dyDescent="0.35">
      <c r="A67" s="165"/>
      <c r="B67" s="165"/>
      <c r="C67" s="30" t="s">
        <v>146</v>
      </c>
      <c r="D67" s="86" t="s">
        <v>223</v>
      </c>
      <c r="E67" s="202">
        <v>5.75</v>
      </c>
      <c r="F67" s="202">
        <v>4.75</v>
      </c>
      <c r="G67" s="202">
        <v>6</v>
      </c>
      <c r="H67" s="202">
        <v>4.663003316457945</v>
      </c>
      <c r="I67" s="202">
        <v>5.4950858726580138</v>
      </c>
      <c r="J67" s="202">
        <v>5.8614004099454906</v>
      </c>
      <c r="K67" s="111">
        <v>6.5261199999999997</v>
      </c>
      <c r="L67" s="295">
        <f t="shared" si="8"/>
        <v>0.17844348367998286</v>
      </c>
      <c r="M67" s="203">
        <v>6.6662204336087605E-2</v>
      </c>
      <c r="N67" s="203">
        <f t="shared" si="5"/>
        <v>0.11340627555944272</v>
      </c>
      <c r="O67" s="227">
        <v>0.38077813294169799</v>
      </c>
      <c r="P67" s="111">
        <v>0.29060500654065202</v>
      </c>
      <c r="Q67" s="204">
        <f t="shared" si="0"/>
        <v>5.1150752693797621</v>
      </c>
      <c r="R67" s="205">
        <f t="shared" si="1"/>
        <v>6.6077255505112191</v>
      </c>
      <c r="S67" s="205">
        <f t="shared" si="6"/>
        <v>5.9565341871803215</v>
      </c>
      <c r="T67" s="205">
        <f t="shared" si="7"/>
        <v>7.0957058128196779</v>
      </c>
      <c r="U67" s="296">
        <v>0.42699999999999999</v>
      </c>
      <c r="V67" s="101">
        <v>0.43</v>
      </c>
      <c r="W67" s="260">
        <v>4.5</v>
      </c>
      <c r="X67" s="202">
        <v>5.15</v>
      </c>
      <c r="Y67" s="202">
        <v>5.5</v>
      </c>
      <c r="Z67" s="228">
        <v>6.67</v>
      </c>
      <c r="AA67" s="292">
        <v>33</v>
      </c>
      <c r="AB67" s="206">
        <v>35</v>
      </c>
      <c r="AC67" s="207">
        <v>31</v>
      </c>
      <c r="AD67" s="206">
        <v>21</v>
      </c>
      <c r="AE67" s="178">
        <v>30</v>
      </c>
      <c r="AF67" s="178">
        <v>12</v>
      </c>
      <c r="AG67" s="103">
        <v>13</v>
      </c>
      <c r="AJ67" s="26"/>
      <c r="AO67" s="26"/>
      <c r="AR67" s="26"/>
    </row>
    <row r="68" spans="1:44" ht="15" customHeight="1" x14ac:dyDescent="0.35">
      <c r="A68" s="165"/>
      <c r="B68" s="165"/>
      <c r="C68" s="30" t="s">
        <v>146</v>
      </c>
      <c r="D68" s="86" t="s">
        <v>224</v>
      </c>
      <c r="E68" s="202">
        <v>4.75</v>
      </c>
      <c r="F68" s="202">
        <v>4.75</v>
      </c>
      <c r="G68" s="202">
        <v>5.25</v>
      </c>
      <c r="H68" s="202">
        <v>5.5736211793211163</v>
      </c>
      <c r="I68" s="202">
        <v>5.7299918403368117</v>
      </c>
      <c r="J68" s="202">
        <v>6.1647101612414037</v>
      </c>
      <c r="K68" s="111">
        <v>6.6653000000000002</v>
      </c>
      <c r="L68" s="295">
        <f t="shared" si="8"/>
        <v>2.8055487803127166E-2</v>
      </c>
      <c r="M68" s="203">
        <v>7.5867179747857838E-2</v>
      </c>
      <c r="N68" s="203">
        <f t="shared" si="5"/>
        <v>8.1202493818102184E-2</v>
      </c>
      <c r="O68" s="227">
        <v>0.13562805813609799</v>
      </c>
      <c r="P68" s="111">
        <v>0.168534059949908</v>
      </c>
      <c r="Q68" s="204">
        <f t="shared" si="0"/>
        <v>5.8988791672946519</v>
      </c>
      <c r="R68" s="205">
        <f t="shared" si="1"/>
        <v>6.4305411551881555</v>
      </c>
      <c r="S68" s="205">
        <f t="shared" si="6"/>
        <v>6.3349732424981804</v>
      </c>
      <c r="T68" s="205">
        <f t="shared" si="7"/>
        <v>6.9956267575018201</v>
      </c>
      <c r="U68" s="296">
        <v>3.5999999999999997E-2</v>
      </c>
      <c r="V68" s="101">
        <v>9.6000000000000002E-2</v>
      </c>
      <c r="W68" s="260">
        <v>5</v>
      </c>
      <c r="X68" s="202">
        <v>5.5</v>
      </c>
      <c r="Y68" s="202">
        <v>6</v>
      </c>
      <c r="Z68" s="228">
        <v>6.5</v>
      </c>
      <c r="AA68" s="292">
        <v>161</v>
      </c>
      <c r="AB68" s="206">
        <v>161</v>
      </c>
      <c r="AC68" s="207">
        <v>143</v>
      </c>
      <c r="AD68" s="206">
        <v>109</v>
      </c>
      <c r="AE68" s="178">
        <v>97</v>
      </c>
      <c r="AF68" s="178">
        <v>71</v>
      </c>
      <c r="AG68" s="103">
        <v>79</v>
      </c>
      <c r="AJ68" s="26"/>
      <c r="AO68" s="26"/>
      <c r="AR68" s="26"/>
    </row>
    <row r="69" spans="1:44" ht="15" customHeight="1" x14ac:dyDescent="0.35">
      <c r="A69" s="165"/>
      <c r="B69" s="165"/>
      <c r="C69" s="30" t="s">
        <v>146</v>
      </c>
      <c r="D69" s="86" t="s">
        <v>225</v>
      </c>
      <c r="E69" s="202">
        <v>4</v>
      </c>
      <c r="F69" s="202">
        <v>4.75</v>
      </c>
      <c r="G69" s="202">
        <v>4.75</v>
      </c>
      <c r="H69" s="202">
        <v>4.8172798495461207</v>
      </c>
      <c r="I69" s="202">
        <v>4.8516510214356918</v>
      </c>
      <c r="J69" s="202" t="s">
        <v>115</v>
      </c>
      <c r="K69" s="111">
        <v>5.9947999999999997</v>
      </c>
      <c r="L69" s="295">
        <f t="shared" si="8"/>
        <v>7.1349751235252334E-3</v>
      </c>
      <c r="M69" s="203" t="s">
        <v>115</v>
      </c>
      <c r="N69" s="203" t="s">
        <v>115</v>
      </c>
      <c r="O69" s="294" t="s">
        <v>115</v>
      </c>
      <c r="P69" s="111">
        <v>0.376899450648778</v>
      </c>
      <c r="Q69" s="204" t="s">
        <v>115</v>
      </c>
      <c r="R69" s="205" t="s">
        <v>115</v>
      </c>
      <c r="S69" s="205">
        <f t="shared" si="6"/>
        <v>5.2560770767283946</v>
      </c>
      <c r="T69" s="205">
        <f t="shared" si="7"/>
        <v>6.7335229232716047</v>
      </c>
      <c r="U69" s="296" t="s">
        <v>115</v>
      </c>
      <c r="V69" s="101" t="s">
        <v>115</v>
      </c>
      <c r="W69" s="260">
        <v>5</v>
      </c>
      <c r="X69" s="202">
        <v>5</v>
      </c>
      <c r="Y69" s="208" t="s">
        <v>115</v>
      </c>
      <c r="Z69" s="228">
        <v>6</v>
      </c>
      <c r="AA69" s="292">
        <v>30</v>
      </c>
      <c r="AB69" s="206">
        <v>20</v>
      </c>
      <c r="AC69" s="207">
        <v>21</v>
      </c>
      <c r="AD69" s="206">
        <v>21</v>
      </c>
      <c r="AE69" s="178">
        <v>12</v>
      </c>
      <c r="AF69" s="178">
        <v>6</v>
      </c>
      <c r="AG69" s="103">
        <v>13</v>
      </c>
      <c r="AJ69" s="26"/>
      <c r="AO69" s="26"/>
      <c r="AR69" s="26"/>
    </row>
    <row r="70" spans="1:44" ht="15" customHeight="1" x14ac:dyDescent="0.35">
      <c r="A70" s="165"/>
      <c r="B70" s="165"/>
      <c r="C70" s="30" t="s">
        <v>146</v>
      </c>
      <c r="D70" s="86" t="s">
        <v>226</v>
      </c>
      <c r="E70" s="202">
        <v>4.75</v>
      </c>
      <c r="F70" s="202">
        <v>4.75</v>
      </c>
      <c r="G70" s="202">
        <v>5.25</v>
      </c>
      <c r="H70" s="202">
        <v>5.4539953392714278</v>
      </c>
      <c r="I70" s="202">
        <v>5.7810941963596214</v>
      </c>
      <c r="J70" s="202">
        <v>6.3656411159139408</v>
      </c>
      <c r="K70" s="111">
        <v>6.5395700000000003</v>
      </c>
      <c r="L70" s="295">
        <f t="shared" si="8"/>
        <v>5.9974172462693875E-2</v>
      </c>
      <c r="M70" s="203">
        <v>0.10111354350918744</v>
      </c>
      <c r="N70" s="203">
        <f t="shared" si="5"/>
        <v>2.7323074128581037E-2</v>
      </c>
      <c r="O70" s="227">
        <v>0.26727735021858601</v>
      </c>
      <c r="P70" s="111">
        <v>0.176274787301439</v>
      </c>
      <c r="Q70" s="204">
        <f t="shared" si="0"/>
        <v>5.841777509485512</v>
      </c>
      <c r="R70" s="205">
        <f t="shared" si="1"/>
        <v>6.8895047223423695</v>
      </c>
      <c r="S70" s="205">
        <f t="shared" ref="S70:S101" si="9">$K70-1.96*$P70</f>
        <v>6.1940714168891802</v>
      </c>
      <c r="T70" s="205">
        <f t="shared" ref="T70:T101" si="10">$K70+1.96*$P70</f>
        <v>6.8850685831108205</v>
      </c>
      <c r="U70" s="296">
        <v>0.16800000000000001</v>
      </c>
      <c r="V70" s="101">
        <v>3.9E-2</v>
      </c>
      <c r="W70" s="260">
        <v>5</v>
      </c>
      <c r="X70" s="202">
        <v>5.3</v>
      </c>
      <c r="Y70" s="202">
        <v>6</v>
      </c>
      <c r="Z70" s="228">
        <v>6.5</v>
      </c>
      <c r="AA70" s="292">
        <v>135</v>
      </c>
      <c r="AB70" s="206">
        <v>146</v>
      </c>
      <c r="AC70" s="207">
        <v>135</v>
      </c>
      <c r="AD70" s="206">
        <v>97</v>
      </c>
      <c r="AE70" s="178">
        <v>90</v>
      </c>
      <c r="AF70" s="178">
        <v>62</v>
      </c>
      <c r="AG70" s="103">
        <v>58</v>
      </c>
      <c r="AJ70" s="26"/>
      <c r="AO70" s="26"/>
      <c r="AR70" s="26"/>
    </row>
    <row r="71" spans="1:44" ht="15" customHeight="1" x14ac:dyDescent="0.35">
      <c r="A71" s="165"/>
      <c r="B71" s="165"/>
      <c r="C71" s="30" t="s">
        <v>147</v>
      </c>
      <c r="D71" s="86" t="s">
        <v>227</v>
      </c>
      <c r="E71" s="202">
        <v>4.75</v>
      </c>
      <c r="F71" s="202">
        <v>4.5</v>
      </c>
      <c r="G71" s="202">
        <v>4.75</v>
      </c>
      <c r="H71" s="202">
        <v>4.8926084815588222</v>
      </c>
      <c r="I71" s="202">
        <v>5.4051279041741376</v>
      </c>
      <c r="J71" s="202">
        <v>5.9235159669780471</v>
      </c>
      <c r="K71" s="111">
        <v>7.0825100000000001</v>
      </c>
      <c r="L71" s="295">
        <f t="shared" si="8"/>
        <v>0.10475381885697566</v>
      </c>
      <c r="M71" s="203">
        <v>9.5906715251563579E-2</v>
      </c>
      <c r="N71" s="203">
        <f t="shared" si="5"/>
        <v>0.1956598141176662</v>
      </c>
      <c r="O71" s="227">
        <v>0.20643634108139899</v>
      </c>
      <c r="P71" s="111">
        <v>0.35448844732124302</v>
      </c>
      <c r="Q71" s="204">
        <f t="shared" ref="Q71:Q134" si="11">$J71-1.96*$O71</f>
        <v>5.5189007384585054</v>
      </c>
      <c r="R71" s="205">
        <f t="shared" ref="R71:R134" si="12">$J71+1.96*$O71</f>
        <v>6.3281311954975887</v>
      </c>
      <c r="S71" s="205">
        <f t="shared" si="9"/>
        <v>6.3877126432503637</v>
      </c>
      <c r="T71" s="205">
        <f t="shared" si="10"/>
        <v>7.7773073567496365</v>
      </c>
      <c r="U71" s="296">
        <v>7.2000000000000008E-2</v>
      </c>
      <c r="V71" s="101">
        <v>9.2999999999999999E-2</v>
      </c>
      <c r="W71" s="260">
        <v>4.5999999999999996</v>
      </c>
      <c r="X71" s="202">
        <v>5</v>
      </c>
      <c r="Y71" s="202">
        <v>6</v>
      </c>
      <c r="Z71" s="228">
        <v>6.5</v>
      </c>
      <c r="AA71" s="292">
        <v>64</v>
      </c>
      <c r="AB71" s="206">
        <v>55</v>
      </c>
      <c r="AC71" s="207">
        <v>43</v>
      </c>
      <c r="AD71" s="206">
        <v>38</v>
      </c>
      <c r="AE71" s="178">
        <v>38</v>
      </c>
      <c r="AF71" s="178">
        <v>22</v>
      </c>
      <c r="AG71" s="103">
        <v>26</v>
      </c>
      <c r="AJ71" s="26"/>
      <c r="AO71" s="26"/>
      <c r="AR71" s="26"/>
    </row>
    <row r="72" spans="1:44" ht="15" customHeight="1" x14ac:dyDescent="0.35">
      <c r="A72" s="165"/>
      <c r="B72" s="165"/>
      <c r="C72" s="30" t="s">
        <v>147</v>
      </c>
      <c r="D72" s="86" t="s">
        <v>228</v>
      </c>
      <c r="E72" s="202">
        <v>4.5</v>
      </c>
      <c r="F72" s="202">
        <v>4.5</v>
      </c>
      <c r="G72" s="202">
        <v>5</v>
      </c>
      <c r="H72" s="202">
        <v>5.056650229520594</v>
      </c>
      <c r="I72" s="202">
        <v>5.1819573354327506</v>
      </c>
      <c r="J72" s="202">
        <v>6.1087119004254271</v>
      </c>
      <c r="K72" s="111">
        <v>6.2534900000000002</v>
      </c>
      <c r="L72" s="295">
        <f t="shared" si="8"/>
        <v>2.4780655221240622E-2</v>
      </c>
      <c r="M72" s="203">
        <v>0.1788425695163085</v>
      </c>
      <c r="N72" s="203">
        <f t="shared" si="5"/>
        <v>2.3700266428424932E-2</v>
      </c>
      <c r="O72" s="227">
        <v>0.20242323014647401</v>
      </c>
      <c r="P72" s="111">
        <v>0.15946558579415299</v>
      </c>
      <c r="Q72" s="204">
        <f t="shared" si="11"/>
        <v>5.7119623693383383</v>
      </c>
      <c r="R72" s="205">
        <f t="shared" si="12"/>
        <v>6.5054614315125159</v>
      </c>
      <c r="S72" s="205">
        <f t="shared" si="9"/>
        <v>5.9409374518434603</v>
      </c>
      <c r="T72" s="205">
        <f t="shared" si="10"/>
        <v>6.5660425481565401</v>
      </c>
      <c r="U72" s="296">
        <v>0</v>
      </c>
      <c r="V72" s="101">
        <v>1E-3</v>
      </c>
      <c r="W72" s="260">
        <v>4.5</v>
      </c>
      <c r="X72" s="202">
        <v>5</v>
      </c>
      <c r="Y72" s="202">
        <v>5.5</v>
      </c>
      <c r="Z72" s="228">
        <v>6</v>
      </c>
      <c r="AA72" s="292">
        <v>198</v>
      </c>
      <c r="AB72" s="206">
        <v>125</v>
      </c>
      <c r="AC72" s="207">
        <v>142</v>
      </c>
      <c r="AD72" s="206">
        <v>123</v>
      </c>
      <c r="AE72" s="178">
        <v>131</v>
      </c>
      <c r="AF72" s="178">
        <v>98</v>
      </c>
      <c r="AG72" s="103">
        <v>78</v>
      </c>
      <c r="AJ72" s="26"/>
      <c r="AO72" s="26"/>
      <c r="AR72" s="26"/>
    </row>
    <row r="73" spans="1:44" ht="15" customHeight="1" x14ac:dyDescent="0.35">
      <c r="A73" s="165"/>
      <c r="B73" s="165"/>
      <c r="C73" s="30" t="s">
        <v>147</v>
      </c>
      <c r="D73" s="86" t="s">
        <v>229</v>
      </c>
      <c r="E73" s="202">
        <v>4.75</v>
      </c>
      <c r="F73" s="202">
        <v>5.25</v>
      </c>
      <c r="G73" s="202">
        <v>5</v>
      </c>
      <c r="H73" s="202">
        <v>5.8250813842186409</v>
      </c>
      <c r="I73" s="202">
        <v>6.1915371856256582</v>
      </c>
      <c r="J73" s="202">
        <v>6.1468849540824477</v>
      </c>
      <c r="K73" s="111">
        <v>6.6744399999999997</v>
      </c>
      <c r="L73" s="295">
        <f t="shared" si="8"/>
        <v>6.2909988244940651E-2</v>
      </c>
      <c r="M73" s="203">
        <v>-7.2118167434859215E-3</v>
      </c>
      <c r="N73" s="203">
        <f t="shared" ref="N73:N136" si="13">K73/J73-1</f>
        <v>8.5824779519775518E-2</v>
      </c>
      <c r="O73" s="227">
        <v>0.52134978883901195</v>
      </c>
      <c r="P73" s="111">
        <v>0.42818622111554</v>
      </c>
      <c r="Q73" s="204">
        <f t="shared" si="11"/>
        <v>5.1250393679579842</v>
      </c>
      <c r="R73" s="205">
        <f t="shared" si="12"/>
        <v>7.1687305402069113</v>
      </c>
      <c r="S73" s="205">
        <f t="shared" si="9"/>
        <v>5.8351950066135414</v>
      </c>
      <c r="T73" s="205">
        <f t="shared" si="10"/>
        <v>7.513684993386458</v>
      </c>
      <c r="U73" s="296">
        <v>0.94900000000000007</v>
      </c>
      <c r="V73" s="101">
        <v>0.88300000000000001</v>
      </c>
      <c r="W73" s="260">
        <v>5.6</v>
      </c>
      <c r="X73" s="202">
        <v>6</v>
      </c>
      <c r="Y73" s="202">
        <v>5.39</v>
      </c>
      <c r="Z73" s="228">
        <v>7</v>
      </c>
      <c r="AA73" s="292">
        <v>44</v>
      </c>
      <c r="AB73" s="206">
        <v>52</v>
      </c>
      <c r="AC73" s="207">
        <v>32</v>
      </c>
      <c r="AD73" s="206">
        <v>42</v>
      </c>
      <c r="AE73" s="178">
        <v>27</v>
      </c>
      <c r="AF73" s="178">
        <v>17</v>
      </c>
      <c r="AG73" s="103">
        <v>24</v>
      </c>
      <c r="AJ73" s="26"/>
      <c r="AO73" s="26"/>
      <c r="AR73" s="26"/>
    </row>
    <row r="74" spans="1:44" ht="15" customHeight="1" x14ac:dyDescent="0.35">
      <c r="A74" s="165"/>
      <c r="B74" s="165"/>
      <c r="C74" s="30" t="s">
        <v>147</v>
      </c>
      <c r="D74" s="86" t="s">
        <v>230</v>
      </c>
      <c r="E74" s="202">
        <v>4.25</v>
      </c>
      <c r="F74" s="202">
        <v>4.5</v>
      </c>
      <c r="G74" s="202">
        <v>4.5</v>
      </c>
      <c r="H74" s="202">
        <v>5.0031094328808505</v>
      </c>
      <c r="I74" s="202">
        <v>4.9646391496398614</v>
      </c>
      <c r="J74" s="202">
        <v>5.54159423552922</v>
      </c>
      <c r="K74" s="111">
        <v>6.3483599999999996</v>
      </c>
      <c r="L74" s="295">
        <f t="shared" si="8"/>
        <v>-7.6892747914245607E-3</v>
      </c>
      <c r="M74" s="203">
        <v>0.11621289453256867</v>
      </c>
      <c r="N74" s="203">
        <f t="shared" si="13"/>
        <v>0.14558369490467271</v>
      </c>
      <c r="O74" s="227">
        <v>0.17141535725603299</v>
      </c>
      <c r="P74" s="111">
        <v>0.23289222090383299</v>
      </c>
      <c r="Q74" s="204">
        <f t="shared" si="11"/>
        <v>5.2056201353073952</v>
      </c>
      <c r="R74" s="205">
        <f t="shared" si="12"/>
        <v>5.8775683357510449</v>
      </c>
      <c r="S74" s="205">
        <f t="shared" si="9"/>
        <v>5.8918912470284868</v>
      </c>
      <c r="T74" s="205">
        <f t="shared" si="10"/>
        <v>6.8048287529715124</v>
      </c>
      <c r="U74" s="296">
        <v>3.0000000000000001E-3</v>
      </c>
      <c r="V74" s="101">
        <v>0.02</v>
      </c>
      <c r="W74" s="260">
        <v>4.5999999999999996</v>
      </c>
      <c r="X74" s="202">
        <v>4.9000000000000004</v>
      </c>
      <c r="Y74" s="202">
        <v>5.3</v>
      </c>
      <c r="Z74" s="228">
        <v>6.15</v>
      </c>
      <c r="AA74" s="292">
        <v>144</v>
      </c>
      <c r="AB74" s="206">
        <v>106</v>
      </c>
      <c r="AC74" s="207">
        <v>148</v>
      </c>
      <c r="AD74" s="206">
        <v>107</v>
      </c>
      <c r="AE74" s="178">
        <v>112</v>
      </c>
      <c r="AF74" s="178">
        <v>91</v>
      </c>
      <c r="AG74" s="103">
        <v>75</v>
      </c>
      <c r="AJ74" s="26"/>
      <c r="AO74" s="26"/>
      <c r="AR74" s="26"/>
    </row>
    <row r="75" spans="1:44" ht="15" customHeight="1" x14ac:dyDescent="0.35">
      <c r="A75" s="165"/>
      <c r="B75" s="165"/>
      <c r="C75" s="30" t="s">
        <v>147</v>
      </c>
      <c r="D75" s="86" t="s">
        <v>231</v>
      </c>
      <c r="E75" s="202">
        <v>4.25</v>
      </c>
      <c r="F75" s="202">
        <v>4.5</v>
      </c>
      <c r="G75" s="202">
        <v>4.75</v>
      </c>
      <c r="H75" s="202">
        <v>4.8965288023200007</v>
      </c>
      <c r="I75" s="202">
        <v>5.4004318699690996</v>
      </c>
      <c r="J75" s="202">
        <v>5.6347196112103379</v>
      </c>
      <c r="K75" s="111">
        <v>6.3544600000000004</v>
      </c>
      <c r="L75" s="295">
        <f t="shared" si="8"/>
        <v>0.1029102631665002</v>
      </c>
      <c r="M75" s="203">
        <v>4.3383149141103639E-2</v>
      </c>
      <c r="N75" s="203">
        <f t="shared" si="13"/>
        <v>0.12773313287101828</v>
      </c>
      <c r="O75" s="227">
        <v>0.13772948880691499</v>
      </c>
      <c r="P75" s="111">
        <v>0.18149592837431</v>
      </c>
      <c r="Q75" s="204">
        <f t="shared" si="11"/>
        <v>5.3647698131487846</v>
      </c>
      <c r="R75" s="205">
        <f t="shared" si="12"/>
        <v>5.9046694092718912</v>
      </c>
      <c r="S75" s="205">
        <f t="shared" si="9"/>
        <v>5.9987279803863531</v>
      </c>
      <c r="T75" s="205">
        <f t="shared" si="10"/>
        <v>6.7101920196136478</v>
      </c>
      <c r="U75" s="296">
        <v>0.24</v>
      </c>
      <c r="V75" s="101">
        <v>0.28799999999999998</v>
      </c>
      <c r="W75" s="260">
        <v>4.5</v>
      </c>
      <c r="X75" s="202">
        <v>5</v>
      </c>
      <c r="Y75" s="202">
        <v>5.2</v>
      </c>
      <c r="Z75" s="228">
        <v>6</v>
      </c>
      <c r="AA75" s="292">
        <v>191</v>
      </c>
      <c r="AB75" s="206">
        <v>141</v>
      </c>
      <c r="AC75" s="207">
        <v>183</v>
      </c>
      <c r="AD75" s="206">
        <v>131</v>
      </c>
      <c r="AE75" s="178">
        <v>142</v>
      </c>
      <c r="AF75" s="178">
        <v>90</v>
      </c>
      <c r="AG75" s="103">
        <v>106</v>
      </c>
      <c r="AJ75" s="26"/>
      <c r="AO75" s="26"/>
      <c r="AR75" s="26"/>
    </row>
    <row r="76" spans="1:44" ht="15" customHeight="1" x14ac:dyDescent="0.35">
      <c r="A76" s="165"/>
      <c r="B76" s="165"/>
      <c r="C76" s="30" t="s">
        <v>147</v>
      </c>
      <c r="D76" s="86" t="s">
        <v>232</v>
      </c>
      <c r="E76" s="202"/>
      <c r="F76" s="209" t="s">
        <v>95</v>
      </c>
      <c r="G76" s="209" t="s">
        <v>95</v>
      </c>
      <c r="H76" s="202">
        <v>5.3681105341020681</v>
      </c>
      <c r="I76" s="202">
        <v>5.3857243182444154</v>
      </c>
      <c r="J76" s="202">
        <v>5.8460624563017278</v>
      </c>
      <c r="K76" s="111">
        <v>6.5493100000000002</v>
      </c>
      <c r="L76" s="295">
        <f t="shared" ref="L76:L91" si="14">I76/H76-1</f>
        <v>3.281188796402823E-3</v>
      </c>
      <c r="M76" s="203">
        <v>8.547376561735498E-2</v>
      </c>
      <c r="N76" s="203">
        <f t="shared" si="13"/>
        <v>0.12029422349742624</v>
      </c>
      <c r="O76" s="227">
        <v>0.18897648105625001</v>
      </c>
      <c r="P76" s="111">
        <v>0.28717257124269002</v>
      </c>
      <c r="Q76" s="204">
        <f t="shared" si="11"/>
        <v>5.4756685534314782</v>
      </c>
      <c r="R76" s="205">
        <f t="shared" si="12"/>
        <v>6.2164563591719775</v>
      </c>
      <c r="S76" s="205">
        <f t="shared" si="9"/>
        <v>5.9864517603643277</v>
      </c>
      <c r="T76" s="205">
        <f t="shared" si="10"/>
        <v>7.1121682396356727</v>
      </c>
      <c r="U76" s="296">
        <v>5.5E-2</v>
      </c>
      <c r="V76" s="101">
        <v>0.111</v>
      </c>
      <c r="W76" s="260">
        <v>5</v>
      </c>
      <c r="X76" s="202">
        <v>5</v>
      </c>
      <c r="Y76" s="202">
        <v>5.5</v>
      </c>
      <c r="Z76" s="228">
        <v>6.15</v>
      </c>
      <c r="AA76" s="292"/>
      <c r="AB76" s="206"/>
      <c r="AC76" s="207"/>
      <c r="AD76" s="206">
        <v>64</v>
      </c>
      <c r="AE76" s="178">
        <v>60</v>
      </c>
      <c r="AF76" s="178">
        <v>44</v>
      </c>
      <c r="AG76" s="103">
        <v>45</v>
      </c>
      <c r="AJ76" s="26"/>
      <c r="AO76" s="26"/>
      <c r="AR76" s="26"/>
    </row>
    <row r="77" spans="1:44" ht="15" customHeight="1" x14ac:dyDescent="0.35">
      <c r="A77" s="165"/>
      <c r="B77" s="165"/>
      <c r="C77" s="30" t="s">
        <v>147</v>
      </c>
      <c r="D77" s="86" t="s">
        <v>233</v>
      </c>
      <c r="E77" s="202">
        <v>4.75</v>
      </c>
      <c r="F77" s="202">
        <v>4.75</v>
      </c>
      <c r="G77" s="202">
        <v>5</v>
      </c>
      <c r="H77" s="202">
        <v>5.9192259110016909</v>
      </c>
      <c r="I77" s="202">
        <v>5.4337612421135688</v>
      </c>
      <c r="J77" s="202">
        <v>6.3628640834362784</v>
      </c>
      <c r="K77" s="111">
        <v>7.2804099999999998</v>
      </c>
      <c r="L77" s="295">
        <f t="shared" si="14"/>
        <v>-8.2014891167748738E-2</v>
      </c>
      <c r="M77" s="203">
        <v>0.17098705664905456</v>
      </c>
      <c r="N77" s="203">
        <f t="shared" si="13"/>
        <v>0.14420328715684261</v>
      </c>
      <c r="O77" s="227">
        <v>0.35912645106243402</v>
      </c>
      <c r="P77" s="111">
        <v>0.50830595680869195</v>
      </c>
      <c r="Q77" s="204">
        <f t="shared" si="11"/>
        <v>5.6589762393539074</v>
      </c>
      <c r="R77" s="205">
        <f t="shared" si="12"/>
        <v>7.0667519275186494</v>
      </c>
      <c r="S77" s="205">
        <f t="shared" si="9"/>
        <v>6.2841303246549636</v>
      </c>
      <c r="T77" s="205">
        <f t="shared" si="10"/>
        <v>8.2766896753450361</v>
      </c>
      <c r="U77" s="296">
        <v>2.5000000000000001E-2</v>
      </c>
      <c r="V77" s="101">
        <v>4.8000000000000001E-2</v>
      </c>
      <c r="W77" s="260">
        <v>5</v>
      </c>
      <c r="X77" s="202">
        <v>5.5</v>
      </c>
      <c r="Y77" s="202">
        <v>6</v>
      </c>
      <c r="Z77" s="228">
        <v>7</v>
      </c>
      <c r="AA77" s="298">
        <v>52</v>
      </c>
      <c r="AB77" s="210">
        <v>53</v>
      </c>
      <c r="AC77" s="211">
        <v>45</v>
      </c>
      <c r="AD77" s="210">
        <v>29</v>
      </c>
      <c r="AE77" s="212">
        <v>25</v>
      </c>
      <c r="AF77" s="178">
        <v>20</v>
      </c>
      <c r="AG77" s="103">
        <v>26</v>
      </c>
      <c r="AJ77" s="26"/>
      <c r="AO77" s="26"/>
      <c r="AR77" s="26"/>
    </row>
    <row r="78" spans="1:44" ht="15" customHeight="1" x14ac:dyDescent="0.35">
      <c r="A78" s="165"/>
      <c r="B78" s="165"/>
      <c r="C78" s="30" t="s">
        <v>147</v>
      </c>
      <c r="D78" s="86" t="s">
        <v>234</v>
      </c>
      <c r="E78" s="202">
        <v>4.25</v>
      </c>
      <c r="F78" s="202">
        <v>4.5</v>
      </c>
      <c r="G78" s="202">
        <v>4.75</v>
      </c>
      <c r="H78" s="202">
        <v>4.8979265052359784</v>
      </c>
      <c r="I78" s="202">
        <v>5.4471613570306721</v>
      </c>
      <c r="J78" s="202">
        <v>5.9079507686285728</v>
      </c>
      <c r="K78" s="111">
        <v>6.14588</v>
      </c>
      <c r="L78" s="295">
        <f t="shared" si="14"/>
        <v>0.1121361970637067</v>
      </c>
      <c r="M78" s="203">
        <v>8.4592576095282812E-2</v>
      </c>
      <c r="N78" s="203">
        <f t="shared" si="13"/>
        <v>4.0272717341322428E-2</v>
      </c>
      <c r="O78" s="227">
        <v>0.16263405801625899</v>
      </c>
      <c r="P78" s="111">
        <v>0.17899547098234</v>
      </c>
      <c r="Q78" s="204">
        <f t="shared" si="11"/>
        <v>5.5891880149167052</v>
      </c>
      <c r="R78" s="205">
        <f t="shared" si="12"/>
        <v>6.2267135223404404</v>
      </c>
      <c r="S78" s="205">
        <f t="shared" si="9"/>
        <v>5.7950488768746133</v>
      </c>
      <c r="T78" s="205">
        <f t="shared" si="10"/>
        <v>6.4967111231253867</v>
      </c>
      <c r="U78" s="296">
        <v>4.3999999999999997E-2</v>
      </c>
      <c r="V78" s="101">
        <v>6.0999999999999999E-2</v>
      </c>
      <c r="W78" s="260">
        <v>4.75</v>
      </c>
      <c r="X78" s="202">
        <v>5</v>
      </c>
      <c r="Y78" s="202">
        <v>6</v>
      </c>
      <c r="Z78" s="228">
        <v>6</v>
      </c>
      <c r="AA78" s="298">
        <v>145</v>
      </c>
      <c r="AB78" s="210">
        <v>130</v>
      </c>
      <c r="AC78" s="211">
        <v>131</v>
      </c>
      <c r="AD78" s="210">
        <v>105</v>
      </c>
      <c r="AE78" s="212">
        <v>93</v>
      </c>
      <c r="AF78" s="178">
        <v>85</v>
      </c>
      <c r="AG78" s="103">
        <v>82</v>
      </c>
      <c r="AH78" s="19"/>
      <c r="AI78" s="19"/>
      <c r="AJ78" s="26"/>
      <c r="AM78" s="19"/>
      <c r="AN78" s="19"/>
      <c r="AO78" s="26"/>
      <c r="AP78" s="19"/>
      <c r="AQ78" s="19"/>
      <c r="AR78" s="26"/>
    </row>
    <row r="79" spans="1:44" ht="15" customHeight="1" x14ac:dyDescent="0.35">
      <c r="A79" s="165"/>
      <c r="B79" s="165"/>
      <c r="C79" s="30" t="s">
        <v>147</v>
      </c>
      <c r="D79" s="86" t="s">
        <v>235</v>
      </c>
      <c r="E79" s="202">
        <v>4.5</v>
      </c>
      <c r="F79" s="202">
        <v>5</v>
      </c>
      <c r="G79" s="202">
        <v>5</v>
      </c>
      <c r="H79" s="202">
        <v>5.9722014472906055</v>
      </c>
      <c r="I79" s="202">
        <v>6.0031812242802527</v>
      </c>
      <c r="J79" s="202" t="s">
        <v>115</v>
      </c>
      <c r="K79" s="111" t="s">
        <v>115</v>
      </c>
      <c r="L79" s="295">
        <f t="shared" si="14"/>
        <v>5.187329540550234E-3</v>
      </c>
      <c r="M79" s="203" t="s">
        <v>115</v>
      </c>
      <c r="N79" s="203" t="s">
        <v>115</v>
      </c>
      <c r="O79" s="294" t="s">
        <v>115</v>
      </c>
      <c r="P79" s="111" t="s">
        <v>115</v>
      </c>
      <c r="Q79" s="204" t="s">
        <v>115</v>
      </c>
      <c r="R79" s="205" t="s">
        <v>115</v>
      </c>
      <c r="S79" s="205" t="s">
        <v>115</v>
      </c>
      <c r="T79" s="205" t="s">
        <v>115</v>
      </c>
      <c r="U79" s="296" t="s">
        <v>115</v>
      </c>
      <c r="V79" s="101" t="s">
        <v>115</v>
      </c>
      <c r="W79" s="260">
        <v>5.24</v>
      </c>
      <c r="X79" s="202">
        <v>5</v>
      </c>
      <c r="Y79" s="208" t="s">
        <v>115</v>
      </c>
      <c r="Z79" s="228" t="s">
        <v>115</v>
      </c>
      <c r="AA79" s="292">
        <v>10</v>
      </c>
      <c r="AB79" s="206">
        <v>14</v>
      </c>
      <c r="AC79" s="207">
        <v>11</v>
      </c>
      <c r="AD79" s="206">
        <v>11</v>
      </c>
      <c r="AE79" s="178">
        <v>10</v>
      </c>
      <c r="AF79" s="178">
        <v>3</v>
      </c>
      <c r="AG79" s="103">
        <v>8</v>
      </c>
      <c r="AJ79" s="26"/>
      <c r="AO79" s="26"/>
      <c r="AR79" s="26"/>
    </row>
    <row r="80" spans="1:44" ht="15" customHeight="1" x14ac:dyDescent="0.35">
      <c r="A80" s="165"/>
      <c r="B80" s="165"/>
      <c r="C80" s="30" t="s">
        <v>147</v>
      </c>
      <c r="D80" s="86" t="s">
        <v>236</v>
      </c>
      <c r="E80" s="202"/>
      <c r="F80" s="209" t="s">
        <v>95</v>
      </c>
      <c r="G80" s="209" t="s">
        <v>95</v>
      </c>
      <c r="H80" s="202">
        <v>5.0176380442068691</v>
      </c>
      <c r="I80" s="202">
        <v>5.4574908910787716</v>
      </c>
      <c r="J80" s="202">
        <v>6.0738940697801054</v>
      </c>
      <c r="K80" s="111">
        <v>6.4839399999999996</v>
      </c>
      <c r="L80" s="295">
        <f t="shared" si="14"/>
        <v>8.7661334475837016E-2</v>
      </c>
      <c r="M80" s="203">
        <v>0.11294625882178799</v>
      </c>
      <c r="N80" s="203">
        <f t="shared" si="13"/>
        <v>6.7509562318517569E-2</v>
      </c>
      <c r="O80" s="227">
        <v>0.29475306684679597</v>
      </c>
      <c r="P80" s="111">
        <v>0.203043006120153</v>
      </c>
      <c r="Q80" s="204">
        <f t="shared" si="11"/>
        <v>5.4961780587603855</v>
      </c>
      <c r="R80" s="205">
        <f t="shared" si="12"/>
        <v>6.6516100807998253</v>
      </c>
      <c r="S80" s="205">
        <f t="shared" si="9"/>
        <v>6.0859757080044998</v>
      </c>
      <c r="T80" s="205">
        <f t="shared" si="10"/>
        <v>6.8819042919954994</v>
      </c>
      <c r="U80" s="296">
        <v>6.4000000000000001E-2</v>
      </c>
      <c r="V80" s="101">
        <v>0.157</v>
      </c>
      <c r="W80" s="260">
        <v>4.9000000000000004</v>
      </c>
      <c r="X80" s="202">
        <v>5</v>
      </c>
      <c r="Y80" s="202">
        <v>5.15</v>
      </c>
      <c r="Z80" s="228">
        <v>6</v>
      </c>
      <c r="AA80" s="292"/>
      <c r="AB80" s="206"/>
      <c r="AC80" s="207"/>
      <c r="AD80" s="206">
        <v>82</v>
      </c>
      <c r="AE80" s="178">
        <v>86</v>
      </c>
      <c r="AF80" s="178">
        <v>61</v>
      </c>
      <c r="AG80" s="103">
        <v>61</v>
      </c>
      <c r="AJ80" s="26"/>
      <c r="AO80" s="26"/>
      <c r="AR80" s="26"/>
    </row>
    <row r="81" spans="1:44" ht="15" customHeight="1" x14ac:dyDescent="0.35">
      <c r="A81" s="165"/>
      <c r="B81" s="165"/>
      <c r="C81" s="30" t="s">
        <v>148</v>
      </c>
      <c r="D81" s="86" t="s">
        <v>237</v>
      </c>
      <c r="E81" s="202">
        <v>4.75</v>
      </c>
      <c r="F81" s="202">
        <v>5</v>
      </c>
      <c r="G81" s="202">
        <v>5</v>
      </c>
      <c r="H81" s="202">
        <v>5.7086879357150959</v>
      </c>
      <c r="I81" s="202">
        <v>5.8202901080401626</v>
      </c>
      <c r="J81" s="202">
        <v>6.6075907479157747</v>
      </c>
      <c r="K81" s="111">
        <v>6.5821399999999999</v>
      </c>
      <c r="L81" s="295">
        <f t="shared" si="14"/>
        <v>1.9549531097479145E-2</v>
      </c>
      <c r="M81" s="203">
        <v>0.1352682813504491</v>
      </c>
      <c r="N81" s="203">
        <f t="shared" si="13"/>
        <v>-3.8517439845684454E-3</v>
      </c>
      <c r="O81" s="227">
        <v>0.45336532879256702</v>
      </c>
      <c r="P81" s="111">
        <v>0.25782762730014902</v>
      </c>
      <c r="Q81" s="204">
        <f t="shared" si="11"/>
        <v>5.718994703482343</v>
      </c>
      <c r="R81" s="205">
        <f t="shared" si="12"/>
        <v>7.4961867923492065</v>
      </c>
      <c r="S81" s="205">
        <f t="shared" si="9"/>
        <v>6.0767978504917082</v>
      </c>
      <c r="T81" s="205">
        <f t="shared" si="10"/>
        <v>7.0874821495082916</v>
      </c>
      <c r="U81" s="296">
        <v>0.1</v>
      </c>
      <c r="V81" s="101">
        <v>0.11799999999999999</v>
      </c>
      <c r="W81" s="260">
        <v>5.5</v>
      </c>
      <c r="X81" s="202">
        <v>5.82</v>
      </c>
      <c r="Y81" s="261">
        <v>6</v>
      </c>
      <c r="Z81" s="228">
        <v>7</v>
      </c>
      <c r="AA81" s="292">
        <v>34</v>
      </c>
      <c r="AB81" s="206">
        <v>40</v>
      </c>
      <c r="AC81" s="207">
        <v>52</v>
      </c>
      <c r="AD81" s="206">
        <v>32</v>
      </c>
      <c r="AE81" s="178">
        <v>32</v>
      </c>
      <c r="AF81" s="178">
        <v>18</v>
      </c>
      <c r="AG81" s="103">
        <v>31</v>
      </c>
      <c r="AJ81" s="26"/>
      <c r="AO81" s="26"/>
      <c r="AR81" s="26"/>
    </row>
    <row r="82" spans="1:44" ht="15" customHeight="1" x14ac:dyDescent="0.35">
      <c r="A82" s="165"/>
      <c r="B82" s="165"/>
      <c r="C82" s="30" t="s">
        <v>148</v>
      </c>
      <c r="D82" s="86" t="s">
        <v>238</v>
      </c>
      <c r="E82" s="202">
        <v>4.75</v>
      </c>
      <c r="F82" s="202">
        <v>5</v>
      </c>
      <c r="G82" s="202">
        <v>5.25</v>
      </c>
      <c r="H82" s="202">
        <v>5.5405925275631933</v>
      </c>
      <c r="I82" s="202">
        <v>5.9397034671024054</v>
      </c>
      <c r="J82" s="202">
        <v>6.3160524524731603</v>
      </c>
      <c r="K82" s="111">
        <v>6.9773399999999999</v>
      </c>
      <c r="L82" s="295">
        <f t="shared" si="14"/>
        <v>7.2033981483699661E-2</v>
      </c>
      <c r="M82" s="203">
        <v>6.336157814193899E-2</v>
      </c>
      <c r="N82" s="203">
        <f t="shared" si="13"/>
        <v>0.10469950218160418</v>
      </c>
      <c r="O82" s="227">
        <v>0.15591980746525899</v>
      </c>
      <c r="P82" s="111">
        <v>0.19862529474217899</v>
      </c>
      <c r="Q82" s="204">
        <f t="shared" si="11"/>
        <v>6.0104496298412524</v>
      </c>
      <c r="R82" s="205">
        <f t="shared" si="12"/>
        <v>6.6216552751050681</v>
      </c>
      <c r="S82" s="205">
        <f t="shared" si="9"/>
        <v>6.5880344223053289</v>
      </c>
      <c r="T82" s="205">
        <f t="shared" si="10"/>
        <v>7.3666455776946709</v>
      </c>
      <c r="U82" s="296">
        <v>6.6000000000000003E-2</v>
      </c>
      <c r="V82" s="101">
        <v>0.24299999999999999</v>
      </c>
      <c r="W82" s="260">
        <v>5</v>
      </c>
      <c r="X82" s="202">
        <v>5.5</v>
      </c>
      <c r="Y82" s="202">
        <v>6</v>
      </c>
      <c r="Z82" s="228">
        <v>6.7</v>
      </c>
      <c r="AA82" s="292">
        <v>185</v>
      </c>
      <c r="AB82" s="206">
        <v>154</v>
      </c>
      <c r="AC82" s="207">
        <v>170</v>
      </c>
      <c r="AD82" s="206">
        <v>128</v>
      </c>
      <c r="AE82" s="178">
        <v>122</v>
      </c>
      <c r="AF82" s="178">
        <v>116</v>
      </c>
      <c r="AG82" s="103">
        <v>129</v>
      </c>
      <c r="AJ82" s="26"/>
      <c r="AO82" s="26"/>
      <c r="AR82" s="26"/>
    </row>
    <row r="83" spans="1:44" ht="15" customHeight="1" x14ac:dyDescent="0.35">
      <c r="A83" s="165"/>
      <c r="B83" s="165"/>
      <c r="C83" s="30" t="s">
        <v>148</v>
      </c>
      <c r="D83" s="86" t="s">
        <v>239</v>
      </c>
      <c r="E83" s="202">
        <v>5</v>
      </c>
      <c r="F83" s="202">
        <v>5</v>
      </c>
      <c r="G83" s="202">
        <v>5.5</v>
      </c>
      <c r="H83" s="202">
        <v>5.537103342135933</v>
      </c>
      <c r="I83" s="202">
        <v>5.580961363142519</v>
      </c>
      <c r="J83" s="202">
        <v>6.135235555517645</v>
      </c>
      <c r="K83" s="111">
        <v>7.0146899999999999</v>
      </c>
      <c r="L83" s="295">
        <f t="shared" si="14"/>
        <v>7.9207517535093697E-3</v>
      </c>
      <c r="M83" s="203">
        <v>9.9315181795673002E-2</v>
      </c>
      <c r="N83" s="203">
        <f t="shared" si="13"/>
        <v>0.14334485392193774</v>
      </c>
      <c r="O83" s="227">
        <v>0.11877281856156</v>
      </c>
      <c r="P83" s="111">
        <v>0.13627032201584399</v>
      </c>
      <c r="Q83" s="204">
        <f t="shared" si="11"/>
        <v>5.9024408311369871</v>
      </c>
      <c r="R83" s="205">
        <f t="shared" si="12"/>
        <v>6.3680302798983028</v>
      </c>
      <c r="S83" s="205">
        <f t="shared" si="9"/>
        <v>6.7476001688489458</v>
      </c>
      <c r="T83" s="205">
        <f t="shared" si="10"/>
        <v>7.281779831151054</v>
      </c>
      <c r="U83" s="296">
        <v>0</v>
      </c>
      <c r="V83" s="101">
        <v>3.0000000000000001E-3</v>
      </c>
      <c r="W83" s="260">
        <v>5.5</v>
      </c>
      <c r="X83" s="202">
        <v>5.5</v>
      </c>
      <c r="Y83" s="202">
        <v>6</v>
      </c>
      <c r="Z83" s="228">
        <v>7</v>
      </c>
      <c r="AA83" s="292">
        <v>124</v>
      </c>
      <c r="AB83" s="206">
        <v>118</v>
      </c>
      <c r="AC83" s="207">
        <v>91</v>
      </c>
      <c r="AD83" s="206">
        <v>72</v>
      </c>
      <c r="AE83" s="178">
        <v>70</v>
      </c>
      <c r="AF83" s="178">
        <v>47</v>
      </c>
      <c r="AG83" s="103">
        <v>57</v>
      </c>
      <c r="AJ83" s="26"/>
      <c r="AO83" s="26"/>
      <c r="AR83" s="26"/>
    </row>
    <row r="84" spans="1:44" ht="15" customHeight="1" x14ac:dyDescent="0.35">
      <c r="A84" s="165"/>
      <c r="B84" s="165"/>
      <c r="C84" s="30" t="s">
        <v>148</v>
      </c>
      <c r="D84" s="86" t="s">
        <v>240</v>
      </c>
      <c r="E84" s="202">
        <v>5.25</v>
      </c>
      <c r="F84" s="202">
        <v>5.25</v>
      </c>
      <c r="G84" s="202">
        <v>5.75</v>
      </c>
      <c r="H84" s="202">
        <v>6.1674430347264888</v>
      </c>
      <c r="I84" s="202">
        <v>6.5152917920820217</v>
      </c>
      <c r="J84" s="202">
        <v>6.8679387100058582</v>
      </c>
      <c r="K84" s="111">
        <v>7.2064199999999996</v>
      </c>
      <c r="L84" s="295">
        <f t="shared" si="14"/>
        <v>5.6400805876427373E-2</v>
      </c>
      <c r="M84" s="203">
        <v>5.4126035974690456E-2</v>
      </c>
      <c r="N84" s="203">
        <f t="shared" si="13"/>
        <v>4.9284261885012226E-2</v>
      </c>
      <c r="O84" s="227">
        <v>0.18297015918895901</v>
      </c>
      <c r="P84" s="111">
        <v>0.12522741466942</v>
      </c>
      <c r="Q84" s="204">
        <f t="shared" si="11"/>
        <v>6.5093171979954985</v>
      </c>
      <c r="R84" s="205">
        <f t="shared" si="12"/>
        <v>7.2265602220162179</v>
      </c>
      <c r="S84" s="205">
        <f t="shared" si="9"/>
        <v>6.960974267247936</v>
      </c>
      <c r="T84" s="205">
        <f t="shared" si="10"/>
        <v>7.4518657327520632</v>
      </c>
      <c r="U84" s="296">
        <v>0.13100000000000001</v>
      </c>
      <c r="V84" s="101">
        <v>0.17499999999999999</v>
      </c>
      <c r="W84" s="260">
        <v>5.58</v>
      </c>
      <c r="X84" s="202">
        <v>6</v>
      </c>
      <c r="Y84" s="202">
        <v>6.5</v>
      </c>
      <c r="Z84" s="228">
        <v>7</v>
      </c>
      <c r="AA84" s="292">
        <v>225</v>
      </c>
      <c r="AB84" s="206">
        <v>279</v>
      </c>
      <c r="AC84" s="207">
        <v>261</v>
      </c>
      <c r="AD84" s="206">
        <v>211</v>
      </c>
      <c r="AE84" s="178">
        <v>221</v>
      </c>
      <c r="AF84" s="178">
        <v>218</v>
      </c>
      <c r="AG84" s="103">
        <v>198</v>
      </c>
      <c r="AJ84" s="26"/>
      <c r="AO84" s="26"/>
      <c r="AR84" s="26"/>
    </row>
    <row r="85" spans="1:44" ht="15" customHeight="1" x14ac:dyDescent="0.35">
      <c r="A85" s="165"/>
      <c r="B85" s="165"/>
      <c r="C85" s="30" t="s">
        <v>148</v>
      </c>
      <c r="D85" s="86" t="s">
        <v>241</v>
      </c>
      <c r="E85" s="202">
        <v>5.75</v>
      </c>
      <c r="F85" s="202">
        <v>5.75</v>
      </c>
      <c r="G85" s="202">
        <v>6.25</v>
      </c>
      <c r="H85" s="202">
        <v>6.4908929012946404</v>
      </c>
      <c r="I85" s="202">
        <v>6.7601600182410992</v>
      </c>
      <c r="J85" s="202">
        <v>7.2047115244345887</v>
      </c>
      <c r="K85" s="111">
        <v>7.6367799999999999</v>
      </c>
      <c r="L85" s="295">
        <f t="shared" si="14"/>
        <v>4.148383297046121E-2</v>
      </c>
      <c r="M85" s="203">
        <v>6.5760500490217089E-2</v>
      </c>
      <c r="N85" s="203">
        <f t="shared" si="13"/>
        <v>5.9970267248044884E-2</v>
      </c>
      <c r="O85" s="227">
        <v>0.103923725228923</v>
      </c>
      <c r="P85" s="111">
        <v>0.11759395646791899</v>
      </c>
      <c r="Q85" s="204">
        <f t="shared" si="11"/>
        <v>7.0010210229859</v>
      </c>
      <c r="R85" s="205">
        <f t="shared" si="12"/>
        <v>7.4084020258832775</v>
      </c>
      <c r="S85" s="205">
        <f t="shared" si="9"/>
        <v>7.4062958453228784</v>
      </c>
      <c r="T85" s="205">
        <f t="shared" si="10"/>
        <v>7.8672641546771214</v>
      </c>
      <c r="U85" s="296">
        <v>7.0000000000000001E-3</v>
      </c>
      <c r="V85" s="101">
        <v>0.151</v>
      </c>
      <c r="W85" s="260">
        <v>6</v>
      </c>
      <c r="X85" s="202">
        <v>6.5</v>
      </c>
      <c r="Y85" s="202">
        <v>7</v>
      </c>
      <c r="Z85" s="228">
        <v>7.09</v>
      </c>
      <c r="AA85" s="292">
        <v>189</v>
      </c>
      <c r="AB85" s="206">
        <v>206</v>
      </c>
      <c r="AC85" s="207">
        <v>203</v>
      </c>
      <c r="AD85" s="206">
        <v>157</v>
      </c>
      <c r="AE85" s="178">
        <v>151</v>
      </c>
      <c r="AF85" s="178">
        <v>240</v>
      </c>
      <c r="AG85" s="103">
        <v>197</v>
      </c>
      <c r="AJ85" s="26"/>
      <c r="AO85" s="26"/>
      <c r="AR85" s="26"/>
    </row>
    <row r="86" spans="1:44" ht="15" customHeight="1" x14ac:dyDescent="0.35">
      <c r="A86" s="165"/>
      <c r="B86" s="165"/>
      <c r="C86" s="30" t="s">
        <v>148</v>
      </c>
      <c r="D86" s="86" t="s">
        <v>242</v>
      </c>
      <c r="E86" s="202">
        <v>4.75</v>
      </c>
      <c r="F86" s="202">
        <v>4.75</v>
      </c>
      <c r="G86" s="202">
        <v>5</v>
      </c>
      <c r="H86" s="202">
        <v>5.5002701117810631</v>
      </c>
      <c r="I86" s="202">
        <v>5.6880249355426171</v>
      </c>
      <c r="J86" s="202">
        <v>6.2774833495513134</v>
      </c>
      <c r="K86" s="111">
        <v>6.9561500000000001</v>
      </c>
      <c r="L86" s="295">
        <f t="shared" si="14"/>
        <v>3.4135564244272443E-2</v>
      </c>
      <c r="M86" s="203">
        <v>0.10363147501786818</v>
      </c>
      <c r="N86" s="203">
        <f t="shared" si="13"/>
        <v>0.10811126253281023</v>
      </c>
      <c r="O86" s="227">
        <v>0.300735626867906</v>
      </c>
      <c r="P86" s="111">
        <v>0.22838232993045801</v>
      </c>
      <c r="Q86" s="204">
        <f t="shared" si="11"/>
        <v>5.6880415208902173</v>
      </c>
      <c r="R86" s="205">
        <f t="shared" si="12"/>
        <v>6.8669251782124094</v>
      </c>
      <c r="S86" s="205">
        <f t="shared" si="9"/>
        <v>6.5085206333363024</v>
      </c>
      <c r="T86" s="205">
        <f t="shared" si="10"/>
        <v>7.4037793666636977</v>
      </c>
      <c r="U86" s="296">
        <v>7.2000000000000008E-2</v>
      </c>
      <c r="V86" s="101">
        <v>0.155</v>
      </c>
      <c r="W86" s="260">
        <v>5.5</v>
      </c>
      <c r="X86" s="202">
        <v>5.5</v>
      </c>
      <c r="Y86" s="202">
        <v>6</v>
      </c>
      <c r="Z86" s="228">
        <v>6.7</v>
      </c>
      <c r="AA86" s="292">
        <v>40</v>
      </c>
      <c r="AB86" s="206">
        <v>30</v>
      </c>
      <c r="AC86" s="207">
        <v>37</v>
      </c>
      <c r="AD86" s="206">
        <v>31</v>
      </c>
      <c r="AE86" s="178">
        <v>34</v>
      </c>
      <c r="AF86" s="178">
        <v>16</v>
      </c>
      <c r="AG86" s="103">
        <v>23</v>
      </c>
      <c r="AJ86" s="26"/>
      <c r="AO86" s="26"/>
      <c r="AR86" s="26"/>
    </row>
    <row r="87" spans="1:44" ht="15" customHeight="1" x14ac:dyDescent="0.35">
      <c r="A87" s="165"/>
      <c r="B87" s="165"/>
      <c r="C87" s="30" t="s">
        <v>148</v>
      </c>
      <c r="D87" s="86" t="s">
        <v>243</v>
      </c>
      <c r="E87" s="202">
        <v>4.25</v>
      </c>
      <c r="F87" s="202">
        <v>4.5</v>
      </c>
      <c r="G87" s="202">
        <v>4.75</v>
      </c>
      <c r="H87" s="202">
        <v>5.0939840276990234</v>
      </c>
      <c r="I87" s="202">
        <v>5.3464685592602379</v>
      </c>
      <c r="J87" s="202">
        <v>5.7665277244788253</v>
      </c>
      <c r="K87" s="111">
        <v>6.0403799999999999</v>
      </c>
      <c r="L87" s="295">
        <f t="shared" si="14"/>
        <v>4.9565238168848946E-2</v>
      </c>
      <c r="M87" s="203">
        <v>7.8567592900370187E-2</v>
      </c>
      <c r="N87" s="203">
        <f t="shared" si="13"/>
        <v>4.7489978129936938E-2</v>
      </c>
      <c r="O87" s="227">
        <v>0.150490405412777</v>
      </c>
      <c r="P87" s="111">
        <v>0.12925026944399701</v>
      </c>
      <c r="Q87" s="204">
        <f t="shared" si="11"/>
        <v>5.4715665298697829</v>
      </c>
      <c r="R87" s="205">
        <f t="shared" si="12"/>
        <v>6.0614889190878678</v>
      </c>
      <c r="S87" s="205">
        <f t="shared" si="9"/>
        <v>5.787049471889766</v>
      </c>
      <c r="T87" s="205">
        <f t="shared" si="10"/>
        <v>6.2937105281102337</v>
      </c>
      <c r="U87" s="296">
        <v>3.2000000000000001E-2</v>
      </c>
      <c r="V87" s="101">
        <v>6.7000000000000004E-2</v>
      </c>
      <c r="W87" s="260">
        <v>5</v>
      </c>
      <c r="X87" s="202">
        <v>5</v>
      </c>
      <c r="Y87" s="202">
        <v>5.5</v>
      </c>
      <c r="Z87" s="228">
        <v>5.66</v>
      </c>
      <c r="AA87" s="292">
        <v>222</v>
      </c>
      <c r="AB87" s="206">
        <v>161</v>
      </c>
      <c r="AC87" s="207">
        <v>197</v>
      </c>
      <c r="AD87" s="206">
        <v>129</v>
      </c>
      <c r="AE87" s="178">
        <v>141</v>
      </c>
      <c r="AF87" s="178">
        <v>97</v>
      </c>
      <c r="AG87" s="103">
        <v>103</v>
      </c>
      <c r="AJ87" s="26"/>
      <c r="AO87" s="26"/>
      <c r="AR87" s="26"/>
    </row>
    <row r="88" spans="1:44" ht="15" customHeight="1" x14ac:dyDescent="0.35">
      <c r="A88" s="165"/>
      <c r="B88" s="165"/>
      <c r="C88" s="30" t="s">
        <v>148</v>
      </c>
      <c r="D88" s="86" t="s">
        <v>244</v>
      </c>
      <c r="E88" s="202">
        <v>4.5</v>
      </c>
      <c r="F88" s="202">
        <v>4.5</v>
      </c>
      <c r="G88" s="202">
        <v>4.75</v>
      </c>
      <c r="H88" s="202">
        <v>4.8912915893248741</v>
      </c>
      <c r="I88" s="202">
        <v>5.8941391155499696</v>
      </c>
      <c r="J88" s="202">
        <v>6.0733561790090969</v>
      </c>
      <c r="K88" s="111">
        <v>6.4475499999999997</v>
      </c>
      <c r="L88" s="295">
        <f t="shared" si="14"/>
        <v>0.20502714015532963</v>
      </c>
      <c r="M88" s="203">
        <v>3.0405977861349687E-2</v>
      </c>
      <c r="N88" s="203">
        <f t="shared" si="13"/>
        <v>6.1612362252719821E-2</v>
      </c>
      <c r="O88" s="227">
        <v>0.36881252018552102</v>
      </c>
      <c r="P88" s="111">
        <v>0.246475418410213</v>
      </c>
      <c r="Q88" s="204">
        <f t="shared" si="11"/>
        <v>5.3504836394454758</v>
      </c>
      <c r="R88" s="205">
        <f t="shared" si="12"/>
        <v>6.7962287185727179</v>
      </c>
      <c r="S88" s="205">
        <f t="shared" si="9"/>
        <v>5.9644581799159822</v>
      </c>
      <c r="T88" s="205">
        <f t="shared" si="10"/>
        <v>6.9306418200840172</v>
      </c>
      <c r="U88" s="296">
        <v>0.73499999999999999</v>
      </c>
      <c r="V88" s="101">
        <v>0.84</v>
      </c>
      <c r="W88" s="260">
        <v>4.8</v>
      </c>
      <c r="X88" s="202">
        <v>5.5</v>
      </c>
      <c r="Y88" s="261">
        <v>6</v>
      </c>
      <c r="Z88" s="228">
        <v>6</v>
      </c>
      <c r="AA88" s="292">
        <v>50</v>
      </c>
      <c r="AB88" s="206">
        <v>54</v>
      </c>
      <c r="AC88" s="207">
        <v>61</v>
      </c>
      <c r="AD88" s="206">
        <v>44</v>
      </c>
      <c r="AE88" s="178">
        <v>40</v>
      </c>
      <c r="AF88" s="178">
        <v>26</v>
      </c>
      <c r="AG88" s="103">
        <v>35</v>
      </c>
      <c r="AJ88" s="26"/>
      <c r="AO88" s="26"/>
      <c r="AR88" s="26"/>
    </row>
    <row r="89" spans="1:44" ht="15" customHeight="1" x14ac:dyDescent="0.35">
      <c r="A89" s="165"/>
      <c r="B89" s="165"/>
      <c r="C89" s="30" t="s">
        <v>148</v>
      </c>
      <c r="D89" s="86" t="s">
        <v>245</v>
      </c>
      <c r="E89" s="202">
        <v>5.25</v>
      </c>
      <c r="F89" s="202">
        <v>5.25</v>
      </c>
      <c r="G89" s="202">
        <v>5.75</v>
      </c>
      <c r="H89" s="202">
        <v>6.1932736521102383</v>
      </c>
      <c r="I89" s="202">
        <v>6.9112930340772607</v>
      </c>
      <c r="J89" s="202">
        <v>7.08930786052212</v>
      </c>
      <c r="K89" s="111">
        <v>9.7618299999999998</v>
      </c>
      <c r="L89" s="295">
        <f t="shared" si="14"/>
        <v>0.11593535540325606</v>
      </c>
      <c r="M89" s="203">
        <v>2.5757094304514006E-2</v>
      </c>
      <c r="N89" s="203">
        <f t="shared" si="13"/>
        <v>0.3769792752773824</v>
      </c>
      <c r="O89" s="227">
        <v>0.303761790524749</v>
      </c>
      <c r="P89" s="111">
        <v>2.0538348072319201</v>
      </c>
      <c r="Q89" s="204">
        <f t="shared" si="11"/>
        <v>6.4939347510936116</v>
      </c>
      <c r="R89" s="205">
        <f t="shared" si="12"/>
        <v>7.6846809699506284</v>
      </c>
      <c r="S89" s="205">
        <f t="shared" si="9"/>
        <v>5.7363137778254361</v>
      </c>
      <c r="T89" s="205">
        <f t="shared" si="10"/>
        <v>13.787346222174563</v>
      </c>
      <c r="U89" s="296">
        <v>0.72699999999999998</v>
      </c>
      <c r="V89" s="101">
        <v>0.56600000000000006</v>
      </c>
      <c r="W89" s="260">
        <v>6</v>
      </c>
      <c r="X89" s="202">
        <v>6</v>
      </c>
      <c r="Y89" s="202">
        <v>6.5</v>
      </c>
      <c r="Z89" s="228">
        <v>7</v>
      </c>
      <c r="AA89" s="292">
        <v>49</v>
      </c>
      <c r="AB89" s="206">
        <v>49</v>
      </c>
      <c r="AC89" s="207">
        <v>37</v>
      </c>
      <c r="AD89" s="206">
        <v>38</v>
      </c>
      <c r="AE89" s="178">
        <v>35</v>
      </c>
      <c r="AF89" s="178">
        <v>19</v>
      </c>
      <c r="AG89" s="103">
        <v>20</v>
      </c>
      <c r="AJ89" s="26"/>
      <c r="AO89" s="26"/>
      <c r="AR89" s="26"/>
    </row>
    <row r="90" spans="1:44" ht="15" customHeight="1" x14ac:dyDescent="0.35">
      <c r="A90" s="165"/>
      <c r="B90" s="165"/>
      <c r="C90" s="30" t="s">
        <v>148</v>
      </c>
      <c r="D90" s="86" t="s">
        <v>246</v>
      </c>
      <c r="E90" s="202">
        <v>4.5</v>
      </c>
      <c r="F90" s="202">
        <v>4.5</v>
      </c>
      <c r="G90" s="202">
        <v>5</v>
      </c>
      <c r="H90" s="202">
        <v>5.3322303778423645</v>
      </c>
      <c r="I90" s="202">
        <v>5.5711697823957769</v>
      </c>
      <c r="J90" s="202">
        <v>6.5084194844839907</v>
      </c>
      <c r="K90" s="111">
        <v>6.86686</v>
      </c>
      <c r="L90" s="295">
        <f t="shared" si="14"/>
        <v>4.4810405331754843E-2</v>
      </c>
      <c r="M90" s="203">
        <v>0.16823211976949781</v>
      </c>
      <c r="N90" s="203">
        <f t="shared" si="13"/>
        <v>5.5073357882129192E-2</v>
      </c>
      <c r="O90" s="227">
        <v>0.278759940191179</v>
      </c>
      <c r="P90" s="111">
        <v>0.27937839911150403</v>
      </c>
      <c r="Q90" s="204">
        <f t="shared" si="11"/>
        <v>5.9620500017092795</v>
      </c>
      <c r="R90" s="205">
        <f t="shared" si="12"/>
        <v>7.0547889672587019</v>
      </c>
      <c r="S90" s="205">
        <f t="shared" si="9"/>
        <v>6.3192783377414523</v>
      </c>
      <c r="T90" s="205">
        <f t="shared" si="10"/>
        <v>7.4144416622585476</v>
      </c>
      <c r="U90" s="296">
        <v>2E-3</v>
      </c>
      <c r="V90" s="101">
        <v>5.0000000000000001E-3</v>
      </c>
      <c r="W90" s="260">
        <v>5</v>
      </c>
      <c r="X90" s="202">
        <v>5.2</v>
      </c>
      <c r="Y90" s="202">
        <v>5.92</v>
      </c>
      <c r="Z90" s="228">
        <v>6.33</v>
      </c>
      <c r="AA90" s="292">
        <v>192</v>
      </c>
      <c r="AB90" s="206">
        <v>174</v>
      </c>
      <c r="AC90" s="207">
        <v>168</v>
      </c>
      <c r="AD90" s="206">
        <v>132</v>
      </c>
      <c r="AE90" s="178">
        <v>120</v>
      </c>
      <c r="AF90" s="178">
        <v>105</v>
      </c>
      <c r="AG90" s="103">
        <v>73</v>
      </c>
      <c r="AJ90" s="26"/>
      <c r="AO90" s="26"/>
      <c r="AR90" s="26"/>
    </row>
    <row r="91" spans="1:44" ht="15" customHeight="1" x14ac:dyDescent="0.35">
      <c r="A91" s="165"/>
      <c r="B91" s="165"/>
      <c r="C91" s="30" t="s">
        <v>148</v>
      </c>
      <c r="D91" s="86" t="s">
        <v>247</v>
      </c>
      <c r="E91" s="202">
        <v>5</v>
      </c>
      <c r="F91" s="202">
        <v>4.75</v>
      </c>
      <c r="G91" s="202">
        <v>5.25</v>
      </c>
      <c r="H91" s="202">
        <v>5.5808881118808529</v>
      </c>
      <c r="I91" s="202">
        <v>6.4581236328402634</v>
      </c>
      <c r="J91" s="202">
        <v>7.0122072710848293</v>
      </c>
      <c r="K91" s="111">
        <v>7.1552600000000002</v>
      </c>
      <c r="L91" s="295">
        <f t="shared" si="14"/>
        <v>0.15718564919656974</v>
      </c>
      <c r="M91" s="203">
        <v>8.5796381386536114E-2</v>
      </c>
      <c r="N91" s="203">
        <f t="shared" si="13"/>
        <v>2.0400527734691476E-2</v>
      </c>
      <c r="O91" s="227">
        <v>0.48835975191173803</v>
      </c>
      <c r="P91" s="111">
        <v>0.36256165516947703</v>
      </c>
      <c r="Q91" s="204">
        <f t="shared" si="11"/>
        <v>6.0550221573378229</v>
      </c>
      <c r="R91" s="205">
        <f t="shared" si="12"/>
        <v>7.9693923848318358</v>
      </c>
      <c r="S91" s="205">
        <f t="shared" si="9"/>
        <v>6.4446391558678249</v>
      </c>
      <c r="T91" s="205">
        <f t="shared" si="10"/>
        <v>7.8658808441321755</v>
      </c>
      <c r="U91" s="296">
        <v>0.46200000000000002</v>
      </c>
      <c r="V91" s="101">
        <v>0.375</v>
      </c>
      <c r="W91" s="260">
        <v>5.5</v>
      </c>
      <c r="X91" s="202">
        <v>6</v>
      </c>
      <c r="Y91" s="202">
        <v>6</v>
      </c>
      <c r="Z91" s="228">
        <v>6.6</v>
      </c>
      <c r="AA91" s="292">
        <v>39</v>
      </c>
      <c r="AB91" s="206">
        <v>31</v>
      </c>
      <c r="AC91" s="207">
        <v>31</v>
      </c>
      <c r="AD91" s="206">
        <v>30</v>
      </c>
      <c r="AE91" s="178">
        <v>22</v>
      </c>
      <c r="AF91" s="178">
        <v>19</v>
      </c>
      <c r="AG91" s="103">
        <v>23</v>
      </c>
      <c r="AJ91" s="26"/>
      <c r="AO91" s="26"/>
      <c r="AR91" s="26"/>
    </row>
    <row r="92" spans="1:44" ht="15" customHeight="1" x14ac:dyDescent="0.35">
      <c r="A92" s="165"/>
      <c r="B92" s="165"/>
      <c r="C92" s="30" t="s">
        <v>149</v>
      </c>
      <c r="D92" s="86" t="s">
        <v>248</v>
      </c>
      <c r="E92" s="202">
        <v>5.75</v>
      </c>
      <c r="F92" s="202">
        <v>7.25</v>
      </c>
      <c r="G92" s="202">
        <v>6</v>
      </c>
      <c r="H92" s="202" t="s">
        <v>115</v>
      </c>
      <c r="I92" s="202">
        <v>7.0142679016400278</v>
      </c>
      <c r="J92" s="202">
        <v>6.98771993688369</v>
      </c>
      <c r="K92" s="111">
        <v>8.0053199999999993</v>
      </c>
      <c r="L92" s="295" t="s">
        <v>115</v>
      </c>
      <c r="M92" s="203">
        <v>-3.7848518375139806E-3</v>
      </c>
      <c r="N92" s="203">
        <f t="shared" si="13"/>
        <v>0.1456269101091261</v>
      </c>
      <c r="O92" s="227">
        <v>0.44622918008292001</v>
      </c>
      <c r="P92" s="111">
        <v>0.59169861152218295</v>
      </c>
      <c r="Q92" s="204">
        <f t="shared" si="11"/>
        <v>6.1131107439211672</v>
      </c>
      <c r="R92" s="205">
        <f t="shared" si="12"/>
        <v>7.8623291298462128</v>
      </c>
      <c r="S92" s="205">
        <f t="shared" si="9"/>
        <v>6.8455907214165208</v>
      </c>
      <c r="T92" s="205">
        <f t="shared" si="10"/>
        <v>9.1650492785834778</v>
      </c>
      <c r="U92" s="296">
        <v>0.97399999999999998</v>
      </c>
      <c r="V92" s="101">
        <v>0.94400000000000006</v>
      </c>
      <c r="W92" s="260" t="s">
        <v>115</v>
      </c>
      <c r="X92" s="202">
        <v>6.33</v>
      </c>
      <c r="Y92" s="202">
        <v>7</v>
      </c>
      <c r="Z92" s="228">
        <v>7.5</v>
      </c>
      <c r="AA92" s="292">
        <v>23</v>
      </c>
      <c r="AB92" s="206">
        <v>27</v>
      </c>
      <c r="AC92" s="207">
        <v>23</v>
      </c>
      <c r="AD92" s="178">
        <v>9</v>
      </c>
      <c r="AE92" s="178">
        <v>12</v>
      </c>
      <c r="AF92" s="178">
        <v>16</v>
      </c>
      <c r="AG92" s="103">
        <v>15</v>
      </c>
      <c r="AJ92" s="26"/>
      <c r="AO92" s="26"/>
      <c r="AR92" s="26"/>
    </row>
    <row r="93" spans="1:44" ht="15" customHeight="1" x14ac:dyDescent="0.35">
      <c r="A93" s="165"/>
      <c r="B93" s="165"/>
      <c r="C93" s="30" t="s">
        <v>149</v>
      </c>
      <c r="D93" s="86" t="s">
        <v>249</v>
      </c>
      <c r="E93" s="202">
        <v>6.75</v>
      </c>
      <c r="F93" s="202">
        <v>6.75</v>
      </c>
      <c r="G93" s="202">
        <v>7.75</v>
      </c>
      <c r="H93" s="202">
        <v>7.5897815197600327</v>
      </c>
      <c r="I93" s="202">
        <v>8.4216474712960956</v>
      </c>
      <c r="J93" s="202">
        <v>8.9828665029140495</v>
      </c>
      <c r="K93" s="111">
        <v>9.2565799999999996</v>
      </c>
      <c r="L93" s="295">
        <f t="shared" ref="L93:L136" si="15">I93/H93-1</f>
        <v>0.10960341208377278</v>
      </c>
      <c r="M93" s="203">
        <v>6.6640052736805178E-2</v>
      </c>
      <c r="N93" s="203">
        <f t="shared" si="13"/>
        <v>3.0470618370779246E-2</v>
      </c>
      <c r="O93" s="227">
        <v>0.33412344926370202</v>
      </c>
      <c r="P93" s="111">
        <v>0.24241135154141</v>
      </c>
      <c r="Q93" s="204">
        <f t="shared" si="11"/>
        <v>8.3279845423571928</v>
      </c>
      <c r="R93" s="205">
        <f t="shared" si="12"/>
        <v>9.6377484634709063</v>
      </c>
      <c r="S93" s="205">
        <f t="shared" si="9"/>
        <v>8.7814537509788355</v>
      </c>
      <c r="T93" s="205">
        <f t="shared" si="10"/>
        <v>9.7317062490211637</v>
      </c>
      <c r="U93" s="296">
        <v>0.214</v>
      </c>
      <c r="V93" s="101">
        <v>0.28799999999999998</v>
      </c>
      <c r="W93" s="260">
        <v>7.5</v>
      </c>
      <c r="X93" s="202">
        <v>8</v>
      </c>
      <c r="Y93" s="202">
        <v>8.6</v>
      </c>
      <c r="Z93" s="228">
        <v>9</v>
      </c>
      <c r="AA93" s="292">
        <v>77</v>
      </c>
      <c r="AB93" s="206">
        <v>83</v>
      </c>
      <c r="AC93" s="207">
        <v>62</v>
      </c>
      <c r="AD93" s="206">
        <v>62</v>
      </c>
      <c r="AE93" s="178">
        <v>57</v>
      </c>
      <c r="AF93" s="178">
        <v>44</v>
      </c>
      <c r="AG93" s="103">
        <v>50</v>
      </c>
      <c r="AJ93" s="26"/>
      <c r="AO93" s="26"/>
      <c r="AR93" s="26"/>
    </row>
    <row r="94" spans="1:44" ht="15" customHeight="1" x14ac:dyDescent="0.35">
      <c r="A94" s="165"/>
      <c r="B94" s="165"/>
      <c r="C94" s="30" t="s">
        <v>149</v>
      </c>
      <c r="D94" s="86" t="s">
        <v>250</v>
      </c>
      <c r="E94" s="202">
        <v>5.5</v>
      </c>
      <c r="F94" s="202">
        <v>6</v>
      </c>
      <c r="G94" s="202">
        <v>5.5</v>
      </c>
      <c r="H94" s="202">
        <v>6.7487409119807422</v>
      </c>
      <c r="I94" s="202">
        <v>6.8217230161225029</v>
      </c>
      <c r="J94" s="202">
        <v>6.4313739772472003</v>
      </c>
      <c r="K94" s="111">
        <v>7.3199199999999998</v>
      </c>
      <c r="L94" s="295">
        <f t="shared" si="15"/>
        <v>1.0814180762547698E-2</v>
      </c>
      <c r="M94" s="203">
        <v>-5.7221472925938044E-2</v>
      </c>
      <c r="N94" s="203">
        <f t="shared" si="13"/>
        <v>0.13815803992992493</v>
      </c>
      <c r="O94" s="227">
        <v>0.20282033405984601</v>
      </c>
      <c r="P94" s="111">
        <v>0.220946584055185</v>
      </c>
      <c r="Q94" s="204">
        <f t="shared" si="11"/>
        <v>6.0338461224899023</v>
      </c>
      <c r="R94" s="205">
        <f t="shared" si="12"/>
        <v>6.8289018320044983</v>
      </c>
      <c r="S94" s="205">
        <f t="shared" si="9"/>
        <v>6.8868646952518375</v>
      </c>
      <c r="T94" s="205">
        <f t="shared" si="10"/>
        <v>7.752975304748162</v>
      </c>
      <c r="U94" s="296">
        <v>0.49099999999999999</v>
      </c>
      <c r="V94" s="101">
        <v>0.51300000000000001</v>
      </c>
      <c r="W94" s="260">
        <v>6</v>
      </c>
      <c r="X94" s="202">
        <v>6</v>
      </c>
      <c r="Y94" s="202">
        <v>6.5</v>
      </c>
      <c r="Z94" s="228">
        <v>7</v>
      </c>
      <c r="AA94" s="292">
        <v>63</v>
      </c>
      <c r="AB94" s="206">
        <v>61</v>
      </c>
      <c r="AC94" s="207">
        <v>52</v>
      </c>
      <c r="AD94" s="206">
        <v>39</v>
      </c>
      <c r="AE94" s="178">
        <v>37</v>
      </c>
      <c r="AF94" s="178">
        <v>32</v>
      </c>
      <c r="AG94" s="103">
        <v>37</v>
      </c>
      <c r="AJ94" s="26"/>
      <c r="AO94" s="26"/>
      <c r="AR94" s="26"/>
    </row>
    <row r="95" spans="1:44" ht="15" customHeight="1" x14ac:dyDescent="0.35">
      <c r="A95" s="165"/>
      <c r="B95" s="165"/>
      <c r="C95" s="30" t="s">
        <v>149</v>
      </c>
      <c r="D95" s="86" t="s">
        <v>251</v>
      </c>
      <c r="E95" s="202">
        <v>6.75</v>
      </c>
      <c r="F95" s="202">
        <v>6.75</v>
      </c>
      <c r="G95" s="202">
        <v>7</v>
      </c>
      <c r="H95" s="202">
        <v>8.2789565060461356</v>
      </c>
      <c r="I95" s="202">
        <v>7.7688624742669843</v>
      </c>
      <c r="J95" s="202">
        <v>8.6518788190823805</v>
      </c>
      <c r="K95" s="111">
        <v>9.0632300000000008</v>
      </c>
      <c r="L95" s="295">
        <f t="shared" si="15"/>
        <v>-6.1613324264553015E-2</v>
      </c>
      <c r="M95" s="203">
        <v>0.11366095715302404</v>
      </c>
      <c r="N95" s="203">
        <f t="shared" si="13"/>
        <v>4.7544722888438251E-2</v>
      </c>
      <c r="O95" s="227">
        <v>0.699986971013277</v>
      </c>
      <c r="P95" s="111">
        <v>0.44563341576774301</v>
      </c>
      <c r="Q95" s="204">
        <f t="shared" si="11"/>
        <v>7.2799043558963579</v>
      </c>
      <c r="R95" s="205">
        <f t="shared" si="12"/>
        <v>10.023853282268403</v>
      </c>
      <c r="S95" s="205">
        <f t="shared" si="9"/>
        <v>8.1897885050952244</v>
      </c>
      <c r="T95" s="205">
        <f t="shared" si="10"/>
        <v>9.9366714949047772</v>
      </c>
      <c r="U95" s="296">
        <v>0.25</v>
      </c>
      <c r="V95" s="101">
        <v>0.64</v>
      </c>
      <c r="W95" s="260">
        <v>7.5</v>
      </c>
      <c r="X95" s="202">
        <v>7.7</v>
      </c>
      <c r="Y95" s="202">
        <v>7.91</v>
      </c>
      <c r="Z95" s="228">
        <v>9</v>
      </c>
      <c r="AA95" s="292">
        <v>32</v>
      </c>
      <c r="AB95" s="206">
        <v>54</v>
      </c>
      <c r="AC95" s="207">
        <v>37</v>
      </c>
      <c r="AD95" s="206">
        <v>36</v>
      </c>
      <c r="AE95" s="178">
        <v>31</v>
      </c>
      <c r="AF95" s="178">
        <v>27</v>
      </c>
      <c r="AG95" s="103">
        <v>27</v>
      </c>
      <c r="AJ95" s="26"/>
      <c r="AO95" s="26"/>
      <c r="AR95" s="26"/>
    </row>
    <row r="96" spans="1:44" ht="15" customHeight="1" x14ac:dyDescent="0.35">
      <c r="A96" s="165"/>
      <c r="B96" s="165"/>
      <c r="C96" s="30" t="s">
        <v>149</v>
      </c>
      <c r="D96" s="86" t="s">
        <v>252</v>
      </c>
      <c r="E96" s="202">
        <v>6</v>
      </c>
      <c r="F96" s="202">
        <v>6.25</v>
      </c>
      <c r="G96" s="202">
        <v>6.5</v>
      </c>
      <c r="H96" s="202">
        <v>6.5566032399330441</v>
      </c>
      <c r="I96" s="202">
        <v>6.9744847938538594</v>
      </c>
      <c r="J96" s="202">
        <v>7.449814831761584</v>
      </c>
      <c r="K96" s="111">
        <v>8.5440100000000001</v>
      </c>
      <c r="L96" s="295">
        <f t="shared" si="15"/>
        <v>6.373445801565425E-2</v>
      </c>
      <c r="M96" s="203">
        <v>6.8152709763823704E-2</v>
      </c>
      <c r="N96" s="203">
        <f t="shared" si="13"/>
        <v>0.14687548522325922</v>
      </c>
      <c r="O96" s="227">
        <v>0.145154664415554</v>
      </c>
      <c r="P96" s="111">
        <v>0.46883415561194303</v>
      </c>
      <c r="Q96" s="204">
        <f t="shared" si="11"/>
        <v>7.1653116895070985</v>
      </c>
      <c r="R96" s="205">
        <f t="shared" si="12"/>
        <v>7.7343179740160695</v>
      </c>
      <c r="S96" s="205">
        <f t="shared" si="9"/>
        <v>7.6250950550005916</v>
      </c>
      <c r="T96" s="205">
        <f t="shared" si="10"/>
        <v>9.4629249449994077</v>
      </c>
      <c r="U96" s="296">
        <v>2.1999999999999999E-2</v>
      </c>
      <c r="V96" s="101">
        <v>8.7000000000000008E-2</v>
      </c>
      <c r="W96" s="260">
        <v>6.5</v>
      </c>
      <c r="X96" s="202">
        <v>7</v>
      </c>
      <c r="Y96" s="202">
        <v>7.3</v>
      </c>
      <c r="Z96" s="228">
        <v>7.5</v>
      </c>
      <c r="AA96" s="292">
        <v>102</v>
      </c>
      <c r="AB96" s="206">
        <v>71</v>
      </c>
      <c r="AC96" s="207">
        <v>83</v>
      </c>
      <c r="AD96" s="206">
        <v>77</v>
      </c>
      <c r="AE96" s="178">
        <v>59</v>
      </c>
      <c r="AF96" s="178">
        <v>60</v>
      </c>
      <c r="AG96" s="103">
        <v>56</v>
      </c>
      <c r="AJ96" s="26"/>
      <c r="AO96" s="26"/>
      <c r="AR96" s="26"/>
    </row>
    <row r="97" spans="1:44" ht="15" customHeight="1" x14ac:dyDescent="0.35">
      <c r="A97" s="165"/>
      <c r="B97" s="165"/>
      <c r="C97" s="30" t="s">
        <v>149</v>
      </c>
      <c r="D97" s="86" t="s">
        <v>253</v>
      </c>
      <c r="E97" s="202">
        <v>8.25</v>
      </c>
      <c r="F97" s="202">
        <v>8.25</v>
      </c>
      <c r="G97" s="202">
        <v>8.25</v>
      </c>
      <c r="H97" s="202">
        <v>8.8556024104362585</v>
      </c>
      <c r="I97" s="202">
        <v>9.6875279148552611</v>
      </c>
      <c r="J97" s="202">
        <v>8.9546606608418724</v>
      </c>
      <c r="K97" s="111">
        <v>10.397589999999999</v>
      </c>
      <c r="L97" s="295">
        <f t="shared" si="15"/>
        <v>9.394341184949595E-2</v>
      </c>
      <c r="M97" s="203">
        <v>-7.5650595327790393E-2</v>
      </c>
      <c r="N97" s="203">
        <f t="shared" si="13"/>
        <v>0.16113724392348661</v>
      </c>
      <c r="O97" s="227">
        <v>0.53566055685061198</v>
      </c>
      <c r="P97" s="111">
        <v>0.83687180453523002</v>
      </c>
      <c r="Q97" s="204">
        <f t="shared" si="11"/>
        <v>7.9047659694146732</v>
      </c>
      <c r="R97" s="205">
        <f t="shared" si="12"/>
        <v>10.004555352269072</v>
      </c>
      <c r="S97" s="205">
        <f t="shared" si="9"/>
        <v>8.7573212631109492</v>
      </c>
      <c r="T97" s="205">
        <f t="shared" si="10"/>
        <v>12.037858736889049</v>
      </c>
      <c r="U97" s="296">
        <v>0.28499999999999998</v>
      </c>
      <c r="V97" s="101">
        <v>0.129</v>
      </c>
      <c r="W97" s="260">
        <v>8</v>
      </c>
      <c r="X97" s="202">
        <v>10</v>
      </c>
      <c r="Y97" s="202">
        <v>8</v>
      </c>
      <c r="Z97" s="228">
        <v>10.01</v>
      </c>
      <c r="AA97" s="292">
        <v>29</v>
      </c>
      <c r="AB97" s="206">
        <v>24</v>
      </c>
      <c r="AC97" s="207">
        <v>21</v>
      </c>
      <c r="AD97" s="206">
        <v>16</v>
      </c>
      <c r="AE97" s="178">
        <v>12</v>
      </c>
      <c r="AF97" s="178">
        <v>12</v>
      </c>
      <c r="AG97" s="103">
        <v>18</v>
      </c>
      <c r="AJ97" s="26"/>
      <c r="AO97" s="26"/>
      <c r="AR97" s="26"/>
    </row>
    <row r="98" spans="1:44" ht="15" customHeight="1" x14ac:dyDescent="0.35">
      <c r="A98" s="165"/>
      <c r="B98" s="165"/>
      <c r="C98" s="30" t="s">
        <v>149</v>
      </c>
      <c r="D98" s="86" t="s">
        <v>254</v>
      </c>
      <c r="E98" s="202">
        <v>6</v>
      </c>
      <c r="F98" s="202">
        <v>5.75</v>
      </c>
      <c r="G98" s="202">
        <v>6.5</v>
      </c>
      <c r="H98" s="202">
        <v>6.6468966023608429</v>
      </c>
      <c r="I98" s="202">
        <v>6.958121275360301</v>
      </c>
      <c r="J98" s="202">
        <v>7.6263900714340664</v>
      </c>
      <c r="K98" s="111">
        <v>7.9294099999999998</v>
      </c>
      <c r="L98" s="295">
        <f t="shared" si="15"/>
        <v>4.6822553684514601E-2</v>
      </c>
      <c r="M98" s="203">
        <v>9.6041556280457518E-2</v>
      </c>
      <c r="N98" s="203">
        <f t="shared" si="13"/>
        <v>3.9733074984053873E-2</v>
      </c>
      <c r="O98" s="227">
        <v>0.33893462583295503</v>
      </c>
      <c r="P98" s="111">
        <v>0.268950187615207</v>
      </c>
      <c r="Q98" s="204">
        <f t="shared" si="11"/>
        <v>6.9620782048014744</v>
      </c>
      <c r="R98" s="205">
        <f t="shared" si="12"/>
        <v>8.2907019380666576</v>
      </c>
      <c r="S98" s="205">
        <f t="shared" si="9"/>
        <v>7.402267632274194</v>
      </c>
      <c r="T98" s="205">
        <f t="shared" si="10"/>
        <v>8.4565523677258057</v>
      </c>
      <c r="U98" s="296">
        <v>0.13300000000000001</v>
      </c>
      <c r="V98" s="101">
        <v>0.121</v>
      </c>
      <c r="W98" s="260">
        <v>6.5</v>
      </c>
      <c r="X98" s="202">
        <v>6.5</v>
      </c>
      <c r="Y98" s="202">
        <v>7.25</v>
      </c>
      <c r="Z98" s="228">
        <v>7.5</v>
      </c>
      <c r="AA98" s="292">
        <v>84</v>
      </c>
      <c r="AB98" s="206">
        <v>78</v>
      </c>
      <c r="AC98" s="207">
        <v>58</v>
      </c>
      <c r="AD98" s="206">
        <v>50</v>
      </c>
      <c r="AE98" s="178">
        <v>51</v>
      </c>
      <c r="AF98" s="178">
        <v>41</v>
      </c>
      <c r="AG98" s="103">
        <v>54</v>
      </c>
      <c r="AJ98" s="26"/>
      <c r="AO98" s="26"/>
      <c r="AR98" s="26"/>
    </row>
    <row r="99" spans="1:44" ht="15" customHeight="1" x14ac:dyDescent="0.35">
      <c r="A99" s="165"/>
      <c r="B99" s="165"/>
      <c r="C99" s="30" t="s">
        <v>149</v>
      </c>
      <c r="D99" s="86" t="s">
        <v>255</v>
      </c>
      <c r="E99" s="202">
        <v>6.5</v>
      </c>
      <c r="F99" s="202">
        <v>7</v>
      </c>
      <c r="G99" s="202">
        <v>7.5</v>
      </c>
      <c r="H99" s="202">
        <v>7.2507680787003785</v>
      </c>
      <c r="I99" s="202">
        <v>7.9754014983803962</v>
      </c>
      <c r="J99" s="202">
        <v>8.8690448958907879</v>
      </c>
      <c r="K99" s="111">
        <v>9.29941</v>
      </c>
      <c r="L99" s="295">
        <f t="shared" si="15"/>
        <v>9.9938849486673975E-2</v>
      </c>
      <c r="M99" s="203">
        <v>0.11204995732087819</v>
      </c>
      <c r="N99" s="203">
        <f t="shared" si="13"/>
        <v>4.8524402476371353E-2</v>
      </c>
      <c r="O99" s="227">
        <v>0.57560213030690699</v>
      </c>
      <c r="P99" s="111">
        <v>0.51130804850745504</v>
      </c>
      <c r="Q99" s="204">
        <f t="shared" si="11"/>
        <v>7.7408647204892507</v>
      </c>
      <c r="R99" s="205">
        <f t="shared" si="12"/>
        <v>9.9972250712923252</v>
      </c>
      <c r="S99" s="205">
        <f t="shared" si="9"/>
        <v>8.297246224925388</v>
      </c>
      <c r="T99" s="205">
        <f t="shared" si="10"/>
        <v>10.301573775074612</v>
      </c>
      <c r="U99" s="296">
        <v>0.17399999999999999</v>
      </c>
      <c r="V99" s="101">
        <v>0.27900000000000003</v>
      </c>
      <c r="W99" s="260">
        <v>7</v>
      </c>
      <c r="X99" s="202">
        <v>8</v>
      </c>
      <c r="Y99" s="261">
        <v>8</v>
      </c>
      <c r="Z99" s="228">
        <v>8.67</v>
      </c>
      <c r="AA99" s="292">
        <v>59</v>
      </c>
      <c r="AB99" s="206">
        <v>60</v>
      </c>
      <c r="AC99" s="207">
        <v>46</v>
      </c>
      <c r="AD99" s="206">
        <v>46</v>
      </c>
      <c r="AE99" s="178">
        <v>37</v>
      </c>
      <c r="AF99" s="178">
        <v>21</v>
      </c>
      <c r="AG99" s="103">
        <v>34</v>
      </c>
      <c r="AJ99" s="26"/>
      <c r="AO99" s="26"/>
      <c r="AR99" s="26"/>
    </row>
    <row r="100" spans="1:44" ht="15" customHeight="1" x14ac:dyDescent="0.35">
      <c r="A100" s="165"/>
      <c r="B100" s="165"/>
      <c r="C100" s="30" t="s">
        <v>149</v>
      </c>
      <c r="D100" s="86" t="s">
        <v>256</v>
      </c>
      <c r="E100" s="202">
        <v>6.5</v>
      </c>
      <c r="F100" s="202">
        <v>6.25</v>
      </c>
      <c r="G100" s="202">
        <v>6.75</v>
      </c>
      <c r="H100" s="202">
        <v>7.7453044611908668</v>
      </c>
      <c r="I100" s="202">
        <v>8.1812871382196732</v>
      </c>
      <c r="J100" s="202">
        <v>7.7086325799906792</v>
      </c>
      <c r="K100" s="111">
        <v>8.6963899999999992</v>
      </c>
      <c r="L100" s="295">
        <f t="shared" si="15"/>
        <v>5.6289934012713205E-2</v>
      </c>
      <c r="M100" s="203">
        <v>-5.7772640202413017E-2</v>
      </c>
      <c r="N100" s="203">
        <f t="shared" si="13"/>
        <v>0.12813652872407544</v>
      </c>
      <c r="O100" s="227">
        <v>0.32957790096600698</v>
      </c>
      <c r="P100" s="111">
        <v>0.34766663113888202</v>
      </c>
      <c r="Q100" s="204">
        <f t="shared" si="11"/>
        <v>7.0626598940973055</v>
      </c>
      <c r="R100" s="205">
        <f t="shared" si="12"/>
        <v>8.3546052658840537</v>
      </c>
      <c r="S100" s="205">
        <f t="shared" si="9"/>
        <v>8.0149634029677905</v>
      </c>
      <c r="T100" s="205">
        <f t="shared" si="10"/>
        <v>9.3778165970322078</v>
      </c>
      <c r="U100" s="296">
        <v>0.46600000000000003</v>
      </c>
      <c r="V100" s="101">
        <v>0.54900000000000004</v>
      </c>
      <c r="W100" s="260">
        <v>7</v>
      </c>
      <c r="X100" s="202">
        <v>7.2</v>
      </c>
      <c r="Y100" s="261">
        <v>7</v>
      </c>
      <c r="Z100" s="228">
        <v>9</v>
      </c>
      <c r="AA100" s="292">
        <v>67</v>
      </c>
      <c r="AB100" s="206">
        <v>63</v>
      </c>
      <c r="AC100" s="207">
        <v>55</v>
      </c>
      <c r="AD100" s="206">
        <v>41</v>
      </c>
      <c r="AE100" s="178">
        <v>31</v>
      </c>
      <c r="AF100" s="178">
        <v>26</v>
      </c>
      <c r="AG100" s="103">
        <v>33</v>
      </c>
      <c r="AJ100" s="26"/>
      <c r="AO100" s="26"/>
      <c r="AR100" s="26"/>
    </row>
    <row r="101" spans="1:44" ht="15" customHeight="1" x14ac:dyDescent="0.35">
      <c r="A101" s="165"/>
      <c r="B101" s="165"/>
      <c r="C101" s="30" t="s">
        <v>149</v>
      </c>
      <c r="D101" s="86" t="s">
        <v>257</v>
      </c>
      <c r="E101" s="202">
        <v>6.25</v>
      </c>
      <c r="F101" s="202">
        <v>6.5</v>
      </c>
      <c r="G101" s="202">
        <v>6.75</v>
      </c>
      <c r="H101" s="202">
        <v>6.6141042227490718</v>
      </c>
      <c r="I101" s="202">
        <v>7.1460244073544192</v>
      </c>
      <c r="J101" s="202">
        <v>7.0759973814761006</v>
      </c>
      <c r="K101" s="111">
        <v>9.6334800000000005</v>
      </c>
      <c r="L101" s="295">
        <f t="shared" si="15"/>
        <v>8.0422105048756132E-2</v>
      </c>
      <c r="M101" s="203">
        <v>-9.7994383851039979E-3</v>
      </c>
      <c r="N101" s="203">
        <f t="shared" si="13"/>
        <v>0.36143069035313746</v>
      </c>
      <c r="O101" s="227">
        <v>0.20202621180405</v>
      </c>
      <c r="P101" s="111">
        <v>1.1455431947625601</v>
      </c>
      <c r="Q101" s="204">
        <f t="shared" si="11"/>
        <v>6.6800260063401629</v>
      </c>
      <c r="R101" s="205">
        <f t="shared" si="12"/>
        <v>7.4719687566120383</v>
      </c>
      <c r="S101" s="205">
        <f t="shared" si="9"/>
        <v>7.3882153382653826</v>
      </c>
      <c r="T101" s="205">
        <f t="shared" si="10"/>
        <v>11.878744661734618</v>
      </c>
      <c r="U101" s="296">
        <v>0.80100000000000005</v>
      </c>
      <c r="V101" s="101">
        <v>0.47899999999999998</v>
      </c>
      <c r="W101" s="260">
        <v>6.2</v>
      </c>
      <c r="X101" s="202">
        <v>7</v>
      </c>
      <c r="Y101" s="202">
        <v>7</v>
      </c>
      <c r="Z101" s="228">
        <v>8.1999999999999993</v>
      </c>
      <c r="AA101" s="292">
        <v>57</v>
      </c>
      <c r="AB101" s="206">
        <v>65</v>
      </c>
      <c r="AC101" s="207">
        <v>53</v>
      </c>
      <c r="AD101" s="206">
        <v>45</v>
      </c>
      <c r="AE101" s="178">
        <v>46</v>
      </c>
      <c r="AF101" s="178">
        <v>34</v>
      </c>
      <c r="AG101" s="103">
        <v>39</v>
      </c>
      <c r="AJ101" s="26"/>
      <c r="AO101" s="26"/>
      <c r="AR101" s="26"/>
    </row>
    <row r="102" spans="1:44" ht="15" customHeight="1" x14ac:dyDescent="0.35">
      <c r="A102" s="165"/>
      <c r="B102" s="165"/>
      <c r="C102" s="30" t="s">
        <v>149</v>
      </c>
      <c r="D102" s="86" t="s">
        <v>258</v>
      </c>
      <c r="E102" s="202">
        <v>6</v>
      </c>
      <c r="F102" s="202">
        <v>7.25</v>
      </c>
      <c r="G102" s="202">
        <v>7.75</v>
      </c>
      <c r="H102" s="202">
        <v>7.2751369271924107</v>
      </c>
      <c r="I102" s="202">
        <v>7.7390314790212393</v>
      </c>
      <c r="J102" s="202">
        <v>9.2911436584242182</v>
      </c>
      <c r="K102" s="111">
        <v>8.8090600000000006</v>
      </c>
      <c r="L102" s="295">
        <f t="shared" si="15"/>
        <v>6.3764373986546108E-2</v>
      </c>
      <c r="M102" s="203">
        <v>0.20055638533198938</v>
      </c>
      <c r="N102" s="203">
        <f t="shared" si="13"/>
        <v>-5.1886363632653087E-2</v>
      </c>
      <c r="O102" s="227">
        <v>0.49918088365631802</v>
      </c>
      <c r="P102" s="111">
        <v>0.52569462141822398</v>
      </c>
      <c r="Q102" s="204">
        <f t="shared" si="11"/>
        <v>8.3127491264578346</v>
      </c>
      <c r="R102" s="205">
        <f t="shared" si="12"/>
        <v>10.269538190390602</v>
      </c>
      <c r="S102" s="205">
        <f t="shared" ref="S102:S133" si="16">$K102-1.96*$P102</f>
        <v>7.7786985420202814</v>
      </c>
      <c r="T102" s="205">
        <f t="shared" ref="T102:T133" si="17">$K102+1.96*$P102</f>
        <v>9.8394214579797197</v>
      </c>
      <c r="U102" s="296">
        <v>1.6E-2</v>
      </c>
      <c r="V102" s="101">
        <v>0.11899999999999999</v>
      </c>
      <c r="W102" s="260">
        <v>7.5</v>
      </c>
      <c r="X102" s="202">
        <v>8</v>
      </c>
      <c r="Y102" s="202">
        <v>9.5</v>
      </c>
      <c r="Z102" s="228">
        <v>9</v>
      </c>
      <c r="AA102" s="292">
        <v>39</v>
      </c>
      <c r="AB102" s="206">
        <v>52</v>
      </c>
      <c r="AC102" s="207">
        <v>41</v>
      </c>
      <c r="AD102" s="206">
        <v>25</v>
      </c>
      <c r="AE102" s="178">
        <v>22</v>
      </c>
      <c r="AF102" s="178">
        <v>34</v>
      </c>
      <c r="AG102" s="103">
        <v>24</v>
      </c>
      <c r="AJ102" s="26"/>
      <c r="AO102" s="26"/>
      <c r="AR102" s="26"/>
    </row>
    <row r="103" spans="1:44" ht="15" customHeight="1" x14ac:dyDescent="0.35">
      <c r="A103" s="165"/>
      <c r="B103" s="165"/>
      <c r="C103" s="30" t="s">
        <v>149</v>
      </c>
      <c r="D103" s="86" t="s">
        <v>259</v>
      </c>
      <c r="E103" s="202">
        <v>8.25</v>
      </c>
      <c r="F103" s="202">
        <v>8</v>
      </c>
      <c r="G103" s="202">
        <v>7.75</v>
      </c>
      <c r="H103" s="202">
        <v>9.6099504671960965</v>
      </c>
      <c r="I103" s="202">
        <v>9.9382467487178339</v>
      </c>
      <c r="J103" s="202">
        <v>9.7868859306660045</v>
      </c>
      <c r="K103" s="111">
        <v>10.887879999999999</v>
      </c>
      <c r="L103" s="295">
        <f t="shared" si="15"/>
        <v>3.4162120048629729E-2</v>
      </c>
      <c r="M103" s="203">
        <v>-1.5230132827136478E-2</v>
      </c>
      <c r="N103" s="203">
        <f t="shared" si="13"/>
        <v>0.11249687358510685</v>
      </c>
      <c r="O103" s="227">
        <v>0.41053827713840202</v>
      </c>
      <c r="P103" s="111">
        <v>0.71213873469813305</v>
      </c>
      <c r="Q103" s="204">
        <f t="shared" si="11"/>
        <v>8.9822309074747366</v>
      </c>
      <c r="R103" s="205">
        <f t="shared" si="12"/>
        <v>10.591540953857272</v>
      </c>
      <c r="S103" s="205">
        <f t="shared" si="16"/>
        <v>9.4920880799916585</v>
      </c>
      <c r="T103" s="205">
        <f t="shared" si="17"/>
        <v>12.28367192000834</v>
      </c>
      <c r="U103" s="296">
        <v>0.84799999999999998</v>
      </c>
      <c r="V103" s="101">
        <v>0.88300000000000001</v>
      </c>
      <c r="W103" s="260">
        <v>9.1</v>
      </c>
      <c r="X103" s="202">
        <v>9.5</v>
      </c>
      <c r="Y103" s="202">
        <v>9.75</v>
      </c>
      <c r="Z103" s="228">
        <v>10.95</v>
      </c>
      <c r="AA103" s="292">
        <v>21</v>
      </c>
      <c r="AB103" s="206">
        <v>23</v>
      </c>
      <c r="AC103" s="207">
        <v>28</v>
      </c>
      <c r="AD103" s="206">
        <v>20</v>
      </c>
      <c r="AE103" s="178">
        <v>16</v>
      </c>
      <c r="AF103" s="178">
        <v>17</v>
      </c>
      <c r="AG103" s="103">
        <v>17</v>
      </c>
      <c r="AJ103" s="26"/>
      <c r="AO103" s="26"/>
      <c r="AR103" s="26"/>
    </row>
    <row r="104" spans="1:44" ht="15" customHeight="1" x14ac:dyDescent="0.35">
      <c r="A104" s="165"/>
      <c r="B104" s="165"/>
      <c r="C104" s="30" t="s">
        <v>149</v>
      </c>
      <c r="D104" s="86" t="s">
        <v>260</v>
      </c>
      <c r="E104" s="202">
        <v>7</v>
      </c>
      <c r="F104" s="202">
        <v>7.25</v>
      </c>
      <c r="G104" s="202">
        <v>7.5</v>
      </c>
      <c r="H104" s="202">
        <v>7.5809026738772669</v>
      </c>
      <c r="I104" s="202">
        <v>8.3779885915521337</v>
      </c>
      <c r="J104" s="202">
        <v>10.112449062403661</v>
      </c>
      <c r="K104" s="111">
        <v>9.8176199999999998</v>
      </c>
      <c r="L104" s="295">
        <f t="shared" si="15"/>
        <v>0.10514393232108277</v>
      </c>
      <c r="M104" s="203">
        <v>0.2070258812002268</v>
      </c>
      <c r="N104" s="203">
        <f t="shared" si="13"/>
        <v>-2.9155060320628423E-2</v>
      </c>
      <c r="O104" s="227">
        <v>0.40763068020631998</v>
      </c>
      <c r="P104" s="111">
        <v>0.49797386793335702</v>
      </c>
      <c r="Q104" s="204">
        <f t="shared" si="11"/>
        <v>9.3134929291992741</v>
      </c>
      <c r="R104" s="205">
        <f t="shared" si="12"/>
        <v>10.911405195608047</v>
      </c>
      <c r="S104" s="205">
        <f t="shared" si="16"/>
        <v>8.8415912188506205</v>
      </c>
      <c r="T104" s="205">
        <f t="shared" si="17"/>
        <v>10.793648781149379</v>
      </c>
      <c r="U104" s="296">
        <v>3.0000000000000001E-3</v>
      </c>
      <c r="V104" s="101">
        <v>5.0000000000000001E-3</v>
      </c>
      <c r="W104" s="260">
        <v>7.5</v>
      </c>
      <c r="X104" s="202">
        <v>8</v>
      </c>
      <c r="Y104" s="202">
        <v>10</v>
      </c>
      <c r="Z104" s="228">
        <v>9.5</v>
      </c>
      <c r="AA104" s="292">
        <v>39</v>
      </c>
      <c r="AB104" s="206">
        <v>51</v>
      </c>
      <c r="AC104" s="207">
        <v>35</v>
      </c>
      <c r="AD104" s="206">
        <v>31</v>
      </c>
      <c r="AE104" s="178">
        <v>19</v>
      </c>
      <c r="AF104" s="178">
        <v>12</v>
      </c>
      <c r="AG104" s="103">
        <v>28</v>
      </c>
      <c r="AJ104" s="26"/>
      <c r="AO104" s="26"/>
      <c r="AR104" s="26"/>
    </row>
    <row r="105" spans="1:44" ht="15" customHeight="1" x14ac:dyDescent="0.35">
      <c r="A105" s="165"/>
      <c r="B105" s="165"/>
      <c r="C105" s="30" t="s">
        <v>149</v>
      </c>
      <c r="D105" s="86" t="s">
        <v>261</v>
      </c>
      <c r="E105" s="202">
        <v>6.5</v>
      </c>
      <c r="F105" s="202">
        <v>6.75</v>
      </c>
      <c r="G105" s="202">
        <v>6.75</v>
      </c>
      <c r="H105" s="202">
        <v>7.4943790980184515</v>
      </c>
      <c r="I105" s="202">
        <v>8.1620097487976029</v>
      </c>
      <c r="J105" s="202">
        <v>8.2607364283310574</v>
      </c>
      <c r="K105" s="111">
        <v>8.9888899999999996</v>
      </c>
      <c r="L105" s="295">
        <f t="shared" si="15"/>
        <v>8.9084184566494029E-2</v>
      </c>
      <c r="M105" s="203">
        <v>1.2095878658806791E-2</v>
      </c>
      <c r="N105" s="203">
        <f t="shared" si="13"/>
        <v>8.8146326660618834E-2</v>
      </c>
      <c r="O105" s="227">
        <v>0.27413289860123002</v>
      </c>
      <c r="P105" s="111">
        <v>0.33508427634674698</v>
      </c>
      <c r="Q105" s="204">
        <f t="shared" si="11"/>
        <v>7.7234359470726464</v>
      </c>
      <c r="R105" s="205">
        <f t="shared" si="12"/>
        <v>8.7980369095894684</v>
      </c>
      <c r="S105" s="205">
        <f t="shared" si="16"/>
        <v>8.3321248183603753</v>
      </c>
      <c r="T105" s="205">
        <f t="shared" si="17"/>
        <v>9.6456551816396239</v>
      </c>
      <c r="U105" s="296">
        <v>0.80400000000000005</v>
      </c>
      <c r="V105" s="101">
        <v>0.92</v>
      </c>
      <c r="W105" s="260">
        <v>7</v>
      </c>
      <c r="X105" s="202">
        <v>7.69</v>
      </c>
      <c r="Y105" s="202">
        <v>8</v>
      </c>
      <c r="Z105" s="228">
        <v>9</v>
      </c>
      <c r="AA105" s="292">
        <v>41</v>
      </c>
      <c r="AB105" s="206">
        <v>44</v>
      </c>
      <c r="AC105" s="207">
        <v>41</v>
      </c>
      <c r="AD105" s="206">
        <v>37</v>
      </c>
      <c r="AE105" s="178">
        <v>44</v>
      </c>
      <c r="AF105" s="178">
        <v>22</v>
      </c>
      <c r="AG105" s="103">
        <v>24</v>
      </c>
      <c r="AJ105" s="26"/>
      <c r="AO105" s="26"/>
      <c r="AR105" s="26"/>
    </row>
    <row r="106" spans="1:44" ht="15" customHeight="1" x14ac:dyDescent="0.35">
      <c r="A106" s="165"/>
      <c r="B106" s="165"/>
      <c r="C106" s="30" t="s">
        <v>149</v>
      </c>
      <c r="D106" s="86" t="s">
        <v>262</v>
      </c>
      <c r="E106" s="202">
        <v>5.75</v>
      </c>
      <c r="F106" s="202">
        <v>5.5</v>
      </c>
      <c r="G106" s="202">
        <v>7.25</v>
      </c>
      <c r="H106" s="202">
        <v>5.7012599405206723</v>
      </c>
      <c r="I106" s="202">
        <v>6.298254274102578</v>
      </c>
      <c r="J106" s="202">
        <v>6.5845695803147484</v>
      </c>
      <c r="K106" s="111">
        <v>7.35473</v>
      </c>
      <c r="L106" s="295">
        <f t="shared" si="15"/>
        <v>0.10471270207114691</v>
      </c>
      <c r="M106" s="203">
        <v>4.5459470791684886E-2</v>
      </c>
      <c r="N106" s="203">
        <f t="shared" si="13"/>
        <v>0.11696442877416402</v>
      </c>
      <c r="O106" s="227">
        <v>0.31429562939799799</v>
      </c>
      <c r="P106" s="111">
        <v>0.57021337143047501</v>
      </c>
      <c r="Q106" s="204">
        <f t="shared" si="11"/>
        <v>5.968550146694672</v>
      </c>
      <c r="R106" s="205">
        <f t="shared" si="12"/>
        <v>7.2005890139348248</v>
      </c>
      <c r="S106" s="205">
        <f t="shared" si="16"/>
        <v>6.2371117919962691</v>
      </c>
      <c r="T106" s="205">
        <f t="shared" si="17"/>
        <v>8.47234820800373</v>
      </c>
      <c r="U106" s="296">
        <v>0.57699999999999996</v>
      </c>
      <c r="V106" s="101">
        <v>0.46600000000000003</v>
      </c>
      <c r="W106" s="260">
        <v>5.5</v>
      </c>
      <c r="X106" s="202">
        <v>6</v>
      </c>
      <c r="Y106" s="202">
        <v>6.5</v>
      </c>
      <c r="Z106" s="228">
        <v>7</v>
      </c>
      <c r="AA106" s="292">
        <v>66</v>
      </c>
      <c r="AB106" s="206">
        <v>51</v>
      </c>
      <c r="AC106" s="207">
        <v>58</v>
      </c>
      <c r="AD106" s="206">
        <v>49</v>
      </c>
      <c r="AE106" s="178">
        <v>38</v>
      </c>
      <c r="AF106" s="178">
        <v>22</v>
      </c>
      <c r="AG106" s="103">
        <v>33</v>
      </c>
      <c r="AJ106" s="26"/>
      <c r="AO106" s="26"/>
      <c r="AR106" s="26"/>
    </row>
    <row r="107" spans="1:44" ht="15" customHeight="1" x14ac:dyDescent="0.35">
      <c r="A107" s="165"/>
      <c r="B107" s="165"/>
      <c r="C107" s="30" t="s">
        <v>149</v>
      </c>
      <c r="D107" s="86" t="s">
        <v>263</v>
      </c>
      <c r="E107" s="202">
        <v>5.25</v>
      </c>
      <c r="F107" s="202">
        <v>5.75</v>
      </c>
      <c r="G107" s="202">
        <v>5.75</v>
      </c>
      <c r="H107" s="202">
        <v>5.9885691520181661</v>
      </c>
      <c r="I107" s="202">
        <v>6.48560621757139</v>
      </c>
      <c r="J107" s="202">
        <v>7.9001004190481163</v>
      </c>
      <c r="K107" s="111">
        <v>8.1767099999999999</v>
      </c>
      <c r="L107" s="295">
        <f t="shared" si="15"/>
        <v>8.2997633146762784E-2</v>
      </c>
      <c r="M107" s="203">
        <v>0.21809745365736988</v>
      </c>
      <c r="N107" s="203">
        <f t="shared" si="13"/>
        <v>3.5013425941389675E-2</v>
      </c>
      <c r="O107" s="227">
        <v>0.30595933652998503</v>
      </c>
      <c r="P107" s="111">
        <v>0.31763410907377798</v>
      </c>
      <c r="Q107" s="204">
        <f t="shared" si="11"/>
        <v>7.3004201194493454</v>
      </c>
      <c r="R107" s="205">
        <f t="shared" si="12"/>
        <v>8.4997807186468872</v>
      </c>
      <c r="S107" s="205">
        <f t="shared" si="16"/>
        <v>7.5541471462153948</v>
      </c>
      <c r="T107" s="205">
        <f t="shared" si="17"/>
        <v>8.7992728537846041</v>
      </c>
      <c r="U107" s="296">
        <v>1E-3</v>
      </c>
      <c r="V107" s="101">
        <v>2E-3</v>
      </c>
      <c r="W107" s="260">
        <v>6</v>
      </c>
      <c r="X107" s="202">
        <v>6.5</v>
      </c>
      <c r="Y107" s="202">
        <v>7.5</v>
      </c>
      <c r="Z107" s="228">
        <v>8</v>
      </c>
      <c r="AA107" s="292">
        <v>56</v>
      </c>
      <c r="AB107" s="206">
        <v>50</v>
      </c>
      <c r="AC107" s="207">
        <v>57</v>
      </c>
      <c r="AD107" s="206">
        <v>41</v>
      </c>
      <c r="AE107" s="178">
        <v>47</v>
      </c>
      <c r="AF107" s="178">
        <v>30</v>
      </c>
      <c r="AG107" s="103">
        <v>49</v>
      </c>
      <c r="AJ107" s="26"/>
      <c r="AO107" s="26"/>
      <c r="AR107" s="26"/>
    </row>
    <row r="108" spans="1:44" ht="15" customHeight="1" x14ac:dyDescent="0.35">
      <c r="A108" s="165"/>
      <c r="B108" s="165"/>
      <c r="C108" s="30" t="s">
        <v>149</v>
      </c>
      <c r="D108" s="86" t="s">
        <v>264</v>
      </c>
      <c r="E108" s="202">
        <v>6</v>
      </c>
      <c r="F108" s="202">
        <v>6.75</v>
      </c>
      <c r="G108" s="202">
        <v>7.25</v>
      </c>
      <c r="H108" s="202">
        <v>6.6770796465192204</v>
      </c>
      <c r="I108" s="202">
        <v>7.4642440292801684</v>
      </c>
      <c r="J108" s="202">
        <v>8.4071606685867906</v>
      </c>
      <c r="K108" s="111">
        <v>9.4822799999999994</v>
      </c>
      <c r="L108" s="295">
        <f t="shared" si="15"/>
        <v>0.11789051867477718</v>
      </c>
      <c r="M108" s="203">
        <v>0.12632446576074163</v>
      </c>
      <c r="N108" s="203">
        <f t="shared" si="13"/>
        <v>0.12788138276343086</v>
      </c>
      <c r="O108" s="227">
        <v>0.60194537054362096</v>
      </c>
      <c r="P108" s="111">
        <v>0.48468058093240501</v>
      </c>
      <c r="Q108" s="204">
        <f t="shared" si="11"/>
        <v>7.2273477423212933</v>
      </c>
      <c r="R108" s="205">
        <f t="shared" si="12"/>
        <v>9.586973594852287</v>
      </c>
      <c r="S108" s="205">
        <f t="shared" si="16"/>
        <v>8.5323060613724859</v>
      </c>
      <c r="T108" s="205">
        <f t="shared" si="17"/>
        <v>10.432253938627513</v>
      </c>
      <c r="U108" s="296">
        <v>0.21099999999999999</v>
      </c>
      <c r="V108" s="101">
        <v>0.39100000000000001</v>
      </c>
      <c r="W108" s="260">
        <v>6.5</v>
      </c>
      <c r="X108" s="202">
        <v>6.8</v>
      </c>
      <c r="Y108" s="202">
        <v>8</v>
      </c>
      <c r="Z108" s="228">
        <v>8.5</v>
      </c>
      <c r="AA108" s="292">
        <v>45</v>
      </c>
      <c r="AB108" s="206">
        <v>46</v>
      </c>
      <c r="AC108" s="207">
        <v>51</v>
      </c>
      <c r="AD108" s="206">
        <v>34</v>
      </c>
      <c r="AE108" s="178">
        <v>42</v>
      </c>
      <c r="AF108" s="178">
        <v>32</v>
      </c>
      <c r="AG108" s="103">
        <v>26</v>
      </c>
      <c r="AJ108" s="26"/>
      <c r="AO108" s="26"/>
      <c r="AR108" s="26"/>
    </row>
    <row r="109" spans="1:44" ht="15" customHeight="1" x14ac:dyDescent="0.35">
      <c r="A109" s="165"/>
      <c r="B109" s="165"/>
      <c r="C109" s="30" t="s">
        <v>149</v>
      </c>
      <c r="D109" s="86" t="s">
        <v>265</v>
      </c>
      <c r="E109" s="202">
        <v>8</v>
      </c>
      <c r="F109" s="202">
        <v>7.75</v>
      </c>
      <c r="G109" s="202">
        <v>7.75</v>
      </c>
      <c r="H109" s="202">
        <v>7.7715925586540724</v>
      </c>
      <c r="I109" s="202">
        <v>9.0760734926782813</v>
      </c>
      <c r="J109" s="202">
        <v>8.2581360027403719</v>
      </c>
      <c r="K109" s="111">
        <v>9.3851600000000008</v>
      </c>
      <c r="L109" s="295">
        <f t="shared" si="15"/>
        <v>0.16785246063518877</v>
      </c>
      <c r="M109" s="203">
        <v>-9.0120192459629656E-2</v>
      </c>
      <c r="N109" s="203">
        <f t="shared" si="13"/>
        <v>0.13647438076651186</v>
      </c>
      <c r="O109" s="227">
        <v>0.54164495559344095</v>
      </c>
      <c r="P109" s="111">
        <v>0.62435022708398602</v>
      </c>
      <c r="Q109" s="204">
        <f t="shared" si="11"/>
        <v>7.1965118897772271</v>
      </c>
      <c r="R109" s="205">
        <f t="shared" si="12"/>
        <v>9.3197601157035166</v>
      </c>
      <c r="S109" s="205">
        <f t="shared" si="16"/>
        <v>8.1614335549153889</v>
      </c>
      <c r="T109" s="205">
        <f t="shared" si="17"/>
        <v>10.608886445084613</v>
      </c>
      <c r="U109" s="296">
        <v>0.28100000000000003</v>
      </c>
      <c r="V109" s="101">
        <v>0.26400000000000001</v>
      </c>
      <c r="W109" s="260">
        <v>8</v>
      </c>
      <c r="X109" s="202">
        <v>9</v>
      </c>
      <c r="Y109" s="202">
        <v>8</v>
      </c>
      <c r="Z109" s="228">
        <v>9.44</v>
      </c>
      <c r="AA109" s="292">
        <v>33</v>
      </c>
      <c r="AB109" s="206">
        <v>34</v>
      </c>
      <c r="AC109" s="207">
        <v>35</v>
      </c>
      <c r="AD109" s="206">
        <v>31</v>
      </c>
      <c r="AE109" s="178">
        <v>19</v>
      </c>
      <c r="AF109" s="178">
        <v>11</v>
      </c>
      <c r="AG109" s="103">
        <v>21</v>
      </c>
      <c r="AJ109" s="26"/>
      <c r="AO109" s="26"/>
      <c r="AR109" s="26"/>
    </row>
    <row r="110" spans="1:44" ht="15" customHeight="1" x14ac:dyDescent="0.35">
      <c r="A110" s="165"/>
      <c r="B110" s="165"/>
      <c r="C110" s="30" t="s">
        <v>149</v>
      </c>
      <c r="D110" s="86" t="s">
        <v>266</v>
      </c>
      <c r="E110" s="202">
        <v>8.25</v>
      </c>
      <c r="F110" s="202">
        <v>8.25</v>
      </c>
      <c r="G110" s="202">
        <v>10.75</v>
      </c>
      <c r="H110" s="202">
        <v>10.203716823994624</v>
      </c>
      <c r="I110" s="202">
        <v>11.74489823243108</v>
      </c>
      <c r="J110" s="202">
        <v>13.01889988095841</v>
      </c>
      <c r="K110" s="111">
        <v>12.88395</v>
      </c>
      <c r="L110" s="295">
        <f t="shared" si="15"/>
        <v>0.15104117793746297</v>
      </c>
      <c r="M110" s="203">
        <v>0.10847277033098846</v>
      </c>
      <c r="N110" s="203">
        <f t="shared" si="13"/>
        <v>-1.0365690050031628E-2</v>
      </c>
      <c r="O110" s="227">
        <v>1.8043703025801201</v>
      </c>
      <c r="P110" s="111">
        <v>1.62841107655879</v>
      </c>
      <c r="Q110" s="204">
        <f t="shared" si="11"/>
        <v>9.4823340879013749</v>
      </c>
      <c r="R110" s="205">
        <f t="shared" si="12"/>
        <v>16.555465674015444</v>
      </c>
      <c r="S110" s="205">
        <f t="shared" si="16"/>
        <v>9.692264289944772</v>
      </c>
      <c r="T110" s="205">
        <f t="shared" si="17"/>
        <v>16.075635710055231</v>
      </c>
      <c r="U110" s="296">
        <v>0.60499999999999998</v>
      </c>
      <c r="V110" s="101">
        <v>0.61099999999999999</v>
      </c>
      <c r="W110" s="260">
        <v>9.5</v>
      </c>
      <c r="X110" s="202">
        <v>10</v>
      </c>
      <c r="Y110" s="202">
        <v>10.5</v>
      </c>
      <c r="Z110" s="228">
        <v>11</v>
      </c>
      <c r="AA110" s="292">
        <v>15</v>
      </c>
      <c r="AB110" s="206">
        <v>17</v>
      </c>
      <c r="AC110" s="207">
        <v>18</v>
      </c>
      <c r="AD110" s="206">
        <v>17</v>
      </c>
      <c r="AE110" s="178">
        <v>13</v>
      </c>
      <c r="AF110" s="178">
        <v>10</v>
      </c>
      <c r="AG110" s="103">
        <v>14</v>
      </c>
      <c r="AJ110" s="26"/>
      <c r="AO110" s="26"/>
      <c r="AR110" s="26"/>
    </row>
    <row r="111" spans="1:44" ht="15" customHeight="1" x14ac:dyDescent="0.35">
      <c r="A111" s="165"/>
      <c r="B111" s="165"/>
      <c r="C111" s="30" t="s">
        <v>149</v>
      </c>
      <c r="D111" s="86" t="s">
        <v>267</v>
      </c>
      <c r="E111" s="202">
        <v>6.5</v>
      </c>
      <c r="F111" s="202">
        <v>6.75</v>
      </c>
      <c r="G111" s="202">
        <v>7.5</v>
      </c>
      <c r="H111" s="202">
        <v>7.2479253370237222</v>
      </c>
      <c r="I111" s="202">
        <v>7.6885218648274103</v>
      </c>
      <c r="J111" s="202">
        <v>8.6686336902965877</v>
      </c>
      <c r="K111" s="111">
        <v>8.07315</v>
      </c>
      <c r="L111" s="295">
        <f t="shared" si="15"/>
        <v>6.0789330369207972E-2</v>
      </c>
      <c r="M111" s="203">
        <v>0.12747727621779714</v>
      </c>
      <c r="N111" s="203">
        <f t="shared" si="13"/>
        <v>-6.869406547460355E-2</v>
      </c>
      <c r="O111" s="227">
        <v>0.80608138160688503</v>
      </c>
      <c r="P111" s="111">
        <v>0.20903346287817301</v>
      </c>
      <c r="Q111" s="204">
        <f t="shared" si="11"/>
        <v>7.0887141823470934</v>
      </c>
      <c r="R111" s="205">
        <f t="shared" si="12"/>
        <v>10.248553198246082</v>
      </c>
      <c r="S111" s="205">
        <f t="shared" si="16"/>
        <v>7.6634444127587811</v>
      </c>
      <c r="T111" s="205">
        <f t="shared" si="17"/>
        <v>8.4828555872412199</v>
      </c>
      <c r="U111" s="296">
        <v>0.27200000000000002</v>
      </c>
      <c r="V111" s="101">
        <v>0.29499999999999998</v>
      </c>
      <c r="W111" s="260">
        <v>7.15</v>
      </c>
      <c r="X111" s="202">
        <v>7.5</v>
      </c>
      <c r="Y111" s="202">
        <v>8</v>
      </c>
      <c r="Z111" s="228">
        <v>8</v>
      </c>
      <c r="AA111" s="292">
        <v>58</v>
      </c>
      <c r="AB111" s="206">
        <v>50</v>
      </c>
      <c r="AC111" s="207">
        <v>48</v>
      </c>
      <c r="AD111" s="206">
        <v>40</v>
      </c>
      <c r="AE111" s="178">
        <v>27</v>
      </c>
      <c r="AF111" s="178">
        <v>17</v>
      </c>
      <c r="AG111" s="103">
        <v>20</v>
      </c>
      <c r="AJ111" s="26"/>
      <c r="AO111" s="26"/>
      <c r="AR111" s="26"/>
    </row>
    <row r="112" spans="1:44" ht="15" customHeight="1" x14ac:dyDescent="0.35">
      <c r="A112" s="165"/>
      <c r="B112" s="165"/>
      <c r="C112" s="30" t="s">
        <v>149</v>
      </c>
      <c r="D112" s="86" t="s">
        <v>268</v>
      </c>
      <c r="E112" s="202">
        <v>7.5</v>
      </c>
      <c r="F112" s="202">
        <v>7.5</v>
      </c>
      <c r="G112" s="202">
        <v>8</v>
      </c>
      <c r="H112" s="202">
        <v>8.2845931545116027</v>
      </c>
      <c r="I112" s="202">
        <v>8.9737037494186911</v>
      </c>
      <c r="J112" s="202">
        <v>9.943865786548999</v>
      </c>
      <c r="K112" s="111">
        <v>9.3386399999999998</v>
      </c>
      <c r="L112" s="295">
        <f t="shared" si="15"/>
        <v>8.3179775042038662E-2</v>
      </c>
      <c r="M112" s="203">
        <v>0.10811166316841625</v>
      </c>
      <c r="N112" s="203">
        <f t="shared" si="13"/>
        <v>-6.0864235252217957E-2</v>
      </c>
      <c r="O112" s="227">
        <v>0.468067147156428</v>
      </c>
      <c r="P112" s="111">
        <v>0.40016553598174698</v>
      </c>
      <c r="Q112" s="204">
        <f t="shared" si="11"/>
        <v>9.0264541781223997</v>
      </c>
      <c r="R112" s="205">
        <f t="shared" si="12"/>
        <v>10.861277394975598</v>
      </c>
      <c r="S112" s="205">
        <f t="shared" si="16"/>
        <v>8.5543155494757759</v>
      </c>
      <c r="T112" s="205">
        <f t="shared" si="17"/>
        <v>10.122964450524224</v>
      </c>
      <c r="U112" s="296">
        <v>0.09</v>
      </c>
      <c r="V112" s="101">
        <v>0.2</v>
      </c>
      <c r="W112" s="260">
        <v>8</v>
      </c>
      <c r="X112" s="202">
        <v>9</v>
      </c>
      <c r="Y112" s="202">
        <v>10</v>
      </c>
      <c r="Z112" s="228">
        <v>10</v>
      </c>
      <c r="AA112" s="292">
        <v>37</v>
      </c>
      <c r="AB112" s="206">
        <v>50</v>
      </c>
      <c r="AC112" s="207">
        <v>44</v>
      </c>
      <c r="AD112" s="206">
        <v>32</v>
      </c>
      <c r="AE112" s="178">
        <v>39</v>
      </c>
      <c r="AF112" s="178">
        <v>27</v>
      </c>
      <c r="AG112" s="103">
        <v>26</v>
      </c>
      <c r="AJ112" s="26"/>
      <c r="AO112" s="26"/>
      <c r="AR112" s="26"/>
    </row>
    <row r="113" spans="1:44" ht="15" customHeight="1" x14ac:dyDescent="0.35">
      <c r="A113" s="165"/>
      <c r="B113" s="165"/>
      <c r="C113" s="30" t="s">
        <v>149</v>
      </c>
      <c r="D113" s="86" t="s">
        <v>269</v>
      </c>
      <c r="E113" s="202">
        <v>6.5</v>
      </c>
      <c r="F113" s="202">
        <v>6.75</v>
      </c>
      <c r="G113" s="202">
        <v>6.5</v>
      </c>
      <c r="H113" s="202">
        <v>6.7840806908155642</v>
      </c>
      <c r="I113" s="202">
        <v>7.3824493123357247</v>
      </c>
      <c r="J113" s="202">
        <v>7.9605323186668109</v>
      </c>
      <c r="K113" s="111">
        <v>8.3222199999999997</v>
      </c>
      <c r="L113" s="295">
        <f t="shared" si="15"/>
        <v>8.8201872706237916E-2</v>
      </c>
      <c r="M113" s="203">
        <v>7.8305042388186363E-2</v>
      </c>
      <c r="N113" s="203">
        <f t="shared" si="13"/>
        <v>4.5435112484256912E-2</v>
      </c>
      <c r="O113" s="227">
        <v>0.24245366673969501</v>
      </c>
      <c r="P113" s="111">
        <v>0.243178647204014</v>
      </c>
      <c r="Q113" s="204">
        <f t="shared" si="11"/>
        <v>7.485323131857009</v>
      </c>
      <c r="R113" s="205">
        <f t="shared" si="12"/>
        <v>8.4357415054766136</v>
      </c>
      <c r="S113" s="205">
        <f t="shared" si="16"/>
        <v>7.8455898514801321</v>
      </c>
      <c r="T113" s="205">
        <f t="shared" si="17"/>
        <v>8.7988501485198665</v>
      </c>
      <c r="U113" s="296">
        <v>7.5999999999999998E-2</v>
      </c>
      <c r="V113" s="101">
        <v>0.154</v>
      </c>
      <c r="W113" s="260">
        <v>7</v>
      </c>
      <c r="X113" s="202">
        <v>7.5</v>
      </c>
      <c r="Y113" s="202">
        <v>8</v>
      </c>
      <c r="Z113" s="228">
        <v>8</v>
      </c>
      <c r="AA113" s="292">
        <v>63</v>
      </c>
      <c r="AB113" s="206">
        <v>72</v>
      </c>
      <c r="AC113" s="207">
        <v>58</v>
      </c>
      <c r="AD113" s="206">
        <v>58</v>
      </c>
      <c r="AE113" s="178">
        <v>44</v>
      </c>
      <c r="AF113" s="178">
        <v>29</v>
      </c>
      <c r="AG113" s="103">
        <v>31</v>
      </c>
      <c r="AJ113" s="26"/>
      <c r="AO113" s="26"/>
      <c r="AR113" s="26"/>
    </row>
    <row r="114" spans="1:44" ht="15" customHeight="1" x14ac:dyDescent="0.35">
      <c r="A114" s="165"/>
      <c r="B114" s="165"/>
      <c r="C114" s="30" t="s">
        <v>149</v>
      </c>
      <c r="D114" s="86" t="s">
        <v>270</v>
      </c>
      <c r="E114" s="202">
        <v>7</v>
      </c>
      <c r="F114" s="202">
        <v>7</v>
      </c>
      <c r="G114" s="202">
        <v>7</v>
      </c>
      <c r="H114" s="202">
        <v>7.6950286607744616</v>
      </c>
      <c r="I114" s="202">
        <v>7.9268908970168779</v>
      </c>
      <c r="J114" s="202">
        <v>8.154749976973493</v>
      </c>
      <c r="K114" s="111">
        <v>8.6486499999999999</v>
      </c>
      <c r="L114" s="295">
        <f t="shared" si="15"/>
        <v>3.0131432443434303E-2</v>
      </c>
      <c r="M114" s="203">
        <v>2.8745075833245703E-2</v>
      </c>
      <c r="N114" s="203">
        <f t="shared" si="13"/>
        <v>6.0565930828183401E-2</v>
      </c>
      <c r="O114" s="227">
        <v>0.19972550149169499</v>
      </c>
      <c r="P114" s="111">
        <v>0.34802493189966899</v>
      </c>
      <c r="Q114" s="204">
        <f t="shared" si="11"/>
        <v>7.7632879940497705</v>
      </c>
      <c r="R114" s="205">
        <f t="shared" si="12"/>
        <v>8.5462119598972155</v>
      </c>
      <c r="S114" s="205">
        <f t="shared" si="16"/>
        <v>7.9665211334766486</v>
      </c>
      <c r="T114" s="205">
        <f t="shared" si="17"/>
        <v>9.3307788665233513</v>
      </c>
      <c r="U114" s="296">
        <v>0.52200000000000002</v>
      </c>
      <c r="V114" s="101">
        <v>0.503</v>
      </c>
      <c r="W114" s="260">
        <v>7</v>
      </c>
      <c r="X114" s="202">
        <v>7.5</v>
      </c>
      <c r="Y114" s="202">
        <v>8</v>
      </c>
      <c r="Z114" s="228">
        <v>8</v>
      </c>
      <c r="AA114" s="292">
        <v>55</v>
      </c>
      <c r="AB114" s="206">
        <v>55</v>
      </c>
      <c r="AC114" s="207">
        <v>59</v>
      </c>
      <c r="AD114" s="206">
        <v>39</v>
      </c>
      <c r="AE114" s="178">
        <v>38</v>
      </c>
      <c r="AF114" s="178">
        <v>21</v>
      </c>
      <c r="AG114" s="103">
        <v>25</v>
      </c>
      <c r="AJ114" s="26"/>
      <c r="AO114" s="26"/>
      <c r="AR114" s="26"/>
    </row>
    <row r="115" spans="1:44" ht="15" customHeight="1" x14ac:dyDescent="0.35">
      <c r="A115" s="165"/>
      <c r="B115" s="165"/>
      <c r="C115" s="30" t="s">
        <v>149</v>
      </c>
      <c r="D115" s="86" t="s">
        <v>271</v>
      </c>
      <c r="E115" s="202">
        <v>6</v>
      </c>
      <c r="F115" s="202">
        <v>6</v>
      </c>
      <c r="G115" s="202">
        <v>6.5</v>
      </c>
      <c r="H115" s="202">
        <v>6.6135519207498987</v>
      </c>
      <c r="I115" s="202">
        <v>6.9634783758199754</v>
      </c>
      <c r="J115" s="202">
        <v>8.5850487757870262</v>
      </c>
      <c r="K115" s="111">
        <v>8.6691500000000001</v>
      </c>
      <c r="L115" s="295">
        <f t="shared" si="15"/>
        <v>5.291051756503018E-2</v>
      </c>
      <c r="M115" s="203">
        <v>0.23286787327405256</v>
      </c>
      <c r="N115" s="203">
        <f t="shared" si="13"/>
        <v>9.7962430277822587E-3</v>
      </c>
      <c r="O115" s="227">
        <v>0.41401761460222802</v>
      </c>
      <c r="P115" s="111">
        <v>0.32467636815150502</v>
      </c>
      <c r="Q115" s="204">
        <f t="shared" si="11"/>
        <v>7.773574251166659</v>
      </c>
      <c r="R115" s="205">
        <f t="shared" si="12"/>
        <v>9.3965233004073934</v>
      </c>
      <c r="S115" s="205">
        <f t="shared" si="16"/>
        <v>8.032784318423051</v>
      </c>
      <c r="T115" s="205">
        <f t="shared" si="17"/>
        <v>9.3055156815769493</v>
      </c>
      <c r="U115" s="296">
        <v>4.0000000000000001E-3</v>
      </c>
      <c r="V115" s="101">
        <v>6.0000000000000001E-3</v>
      </c>
      <c r="W115" s="260">
        <v>7</v>
      </c>
      <c r="X115" s="202">
        <v>6.6</v>
      </c>
      <c r="Y115" s="202">
        <v>8.4</v>
      </c>
      <c r="Z115" s="228">
        <v>8.5</v>
      </c>
      <c r="AA115" s="292">
        <v>37</v>
      </c>
      <c r="AB115" s="206">
        <v>37</v>
      </c>
      <c r="AC115" s="207">
        <v>36</v>
      </c>
      <c r="AD115" s="206">
        <v>23</v>
      </c>
      <c r="AE115" s="178">
        <v>22</v>
      </c>
      <c r="AF115" s="178">
        <v>16</v>
      </c>
      <c r="AG115" s="103">
        <v>21</v>
      </c>
      <c r="AJ115" s="26"/>
      <c r="AO115" s="26"/>
      <c r="AR115" s="26"/>
    </row>
    <row r="116" spans="1:44" ht="15" customHeight="1" x14ac:dyDescent="0.35">
      <c r="A116" s="165"/>
      <c r="B116" s="165"/>
      <c r="C116" s="30" t="s">
        <v>149</v>
      </c>
      <c r="D116" s="86" t="s">
        <v>272</v>
      </c>
      <c r="E116" s="202">
        <v>5.5</v>
      </c>
      <c r="F116" s="202">
        <v>5.75</v>
      </c>
      <c r="G116" s="202">
        <v>6.5</v>
      </c>
      <c r="H116" s="202">
        <v>6.916863644135602</v>
      </c>
      <c r="I116" s="202">
        <v>6.6706691204604978</v>
      </c>
      <c r="J116" s="202">
        <v>7.3465870124347976</v>
      </c>
      <c r="K116" s="111">
        <v>7.9950599999999996</v>
      </c>
      <c r="L116" s="295">
        <f t="shared" si="15"/>
        <v>-3.5593375313078157E-2</v>
      </c>
      <c r="M116" s="203">
        <v>0.10132685039063061</v>
      </c>
      <c r="N116" s="203">
        <f t="shared" si="13"/>
        <v>8.8268605063493988E-2</v>
      </c>
      <c r="O116" s="227">
        <v>0.41826722561461599</v>
      </c>
      <c r="P116" s="111">
        <v>0.27754018110099399</v>
      </c>
      <c r="Q116" s="204">
        <f t="shared" si="11"/>
        <v>6.5267832502301504</v>
      </c>
      <c r="R116" s="205">
        <f t="shared" si="12"/>
        <v>8.1663907746394457</v>
      </c>
      <c r="S116" s="205">
        <f t="shared" si="16"/>
        <v>7.4510812450420509</v>
      </c>
      <c r="T116" s="205">
        <f t="shared" si="17"/>
        <v>8.5390387549579483</v>
      </c>
      <c r="U116" s="296">
        <v>0.14899999999999999</v>
      </c>
      <c r="V116" s="101">
        <v>0.23100000000000001</v>
      </c>
      <c r="W116" s="260">
        <v>6.5</v>
      </c>
      <c r="X116" s="202">
        <v>6.5</v>
      </c>
      <c r="Y116" s="202">
        <v>6.56</v>
      </c>
      <c r="Z116" s="228">
        <v>8</v>
      </c>
      <c r="AA116" s="292">
        <v>40</v>
      </c>
      <c r="AB116" s="206">
        <v>53</v>
      </c>
      <c r="AC116" s="207">
        <v>34</v>
      </c>
      <c r="AD116" s="206">
        <v>43</v>
      </c>
      <c r="AE116" s="178">
        <v>34</v>
      </c>
      <c r="AF116" s="178">
        <v>21</v>
      </c>
      <c r="AG116" s="103">
        <v>28</v>
      </c>
      <c r="AJ116" s="26"/>
      <c r="AO116" s="26"/>
      <c r="AR116" s="26"/>
    </row>
    <row r="117" spans="1:44" ht="15" customHeight="1" x14ac:dyDescent="0.35">
      <c r="A117" s="165"/>
      <c r="B117" s="165"/>
      <c r="C117" s="30" t="s">
        <v>149</v>
      </c>
      <c r="D117" s="86" t="s">
        <v>273</v>
      </c>
      <c r="E117" s="202">
        <v>7.5</v>
      </c>
      <c r="F117" s="202">
        <v>8.25</v>
      </c>
      <c r="G117" s="202">
        <v>9.25</v>
      </c>
      <c r="H117" s="202">
        <v>8.5087368203439713</v>
      </c>
      <c r="I117" s="202">
        <v>9.0548275875294113</v>
      </c>
      <c r="J117" s="202">
        <v>9.3364407255644153</v>
      </c>
      <c r="K117" s="111">
        <v>10.80559</v>
      </c>
      <c r="L117" s="295">
        <f t="shared" si="15"/>
        <v>6.4180004472551566E-2</v>
      </c>
      <c r="M117" s="203">
        <v>3.1100883513546895E-2</v>
      </c>
      <c r="N117" s="203">
        <f t="shared" si="13"/>
        <v>0.15735646137749892</v>
      </c>
      <c r="O117" s="227">
        <v>0.50793704169117904</v>
      </c>
      <c r="P117" s="111">
        <v>0.77408666190488795</v>
      </c>
      <c r="Q117" s="204">
        <f t="shared" si="11"/>
        <v>8.3408841238497047</v>
      </c>
      <c r="R117" s="205">
        <f t="shared" si="12"/>
        <v>10.331997327279126</v>
      </c>
      <c r="S117" s="205">
        <f t="shared" si="16"/>
        <v>9.2883801426664192</v>
      </c>
      <c r="T117" s="205">
        <f t="shared" si="17"/>
        <v>12.322799857333582</v>
      </c>
      <c r="U117" s="296">
        <v>0.64400000000000002</v>
      </c>
      <c r="V117" s="101">
        <v>0.82900000000000007</v>
      </c>
      <c r="W117" s="260">
        <v>8.3800000000000008</v>
      </c>
      <c r="X117" s="202">
        <v>9</v>
      </c>
      <c r="Y117" s="202">
        <v>9.6</v>
      </c>
      <c r="Z117" s="228">
        <v>10</v>
      </c>
      <c r="AA117" s="292">
        <v>38</v>
      </c>
      <c r="AB117" s="206">
        <v>39</v>
      </c>
      <c r="AC117" s="207">
        <v>36</v>
      </c>
      <c r="AD117" s="206">
        <v>38</v>
      </c>
      <c r="AE117" s="178">
        <v>32</v>
      </c>
      <c r="AF117" s="178">
        <v>24</v>
      </c>
      <c r="AG117" s="103">
        <v>25</v>
      </c>
      <c r="AJ117" s="26"/>
      <c r="AO117" s="26"/>
      <c r="AR117" s="26"/>
    </row>
    <row r="118" spans="1:44" ht="15" customHeight="1" x14ac:dyDescent="0.35">
      <c r="A118" s="165"/>
      <c r="B118" s="165"/>
      <c r="C118" s="30" t="s">
        <v>149</v>
      </c>
      <c r="D118" s="86" t="s">
        <v>274</v>
      </c>
      <c r="E118" s="202">
        <v>7.25</v>
      </c>
      <c r="F118" s="202">
        <v>6.5</v>
      </c>
      <c r="G118" s="202">
        <v>7.25</v>
      </c>
      <c r="H118" s="202">
        <v>7.7445322388117139</v>
      </c>
      <c r="I118" s="202">
        <v>7.9554431371960561</v>
      </c>
      <c r="J118" s="202">
        <v>8.3861716125987407</v>
      </c>
      <c r="K118" s="111">
        <v>9.1630000000000003</v>
      </c>
      <c r="L118" s="295">
        <f t="shared" si="15"/>
        <v>2.7233523198129772E-2</v>
      </c>
      <c r="M118" s="203">
        <v>5.4142612545213575E-2</v>
      </c>
      <c r="N118" s="203">
        <f t="shared" si="13"/>
        <v>9.2632064222751165E-2</v>
      </c>
      <c r="O118" s="227">
        <v>0.42084958826088098</v>
      </c>
      <c r="P118" s="111">
        <v>0.49948032741118398</v>
      </c>
      <c r="Q118" s="204">
        <f t="shared" si="11"/>
        <v>7.5613064196074138</v>
      </c>
      <c r="R118" s="205">
        <f t="shared" si="12"/>
        <v>9.2110368055900675</v>
      </c>
      <c r="S118" s="205">
        <f t="shared" si="16"/>
        <v>8.1840185582740794</v>
      </c>
      <c r="T118" s="205">
        <f t="shared" si="17"/>
        <v>10.141981441725921</v>
      </c>
      <c r="U118" s="296">
        <v>0.44600000000000001</v>
      </c>
      <c r="V118" s="101">
        <v>0.51800000000000002</v>
      </c>
      <c r="W118" s="260">
        <v>7</v>
      </c>
      <c r="X118" s="202">
        <v>8</v>
      </c>
      <c r="Y118" s="202">
        <v>8</v>
      </c>
      <c r="Z118" s="228">
        <v>8.25</v>
      </c>
      <c r="AA118" s="292">
        <v>49</v>
      </c>
      <c r="AB118" s="206">
        <v>53</v>
      </c>
      <c r="AC118" s="207">
        <v>45</v>
      </c>
      <c r="AD118" s="206">
        <v>32</v>
      </c>
      <c r="AE118" s="178">
        <v>27</v>
      </c>
      <c r="AF118" s="178">
        <v>17</v>
      </c>
      <c r="AG118" s="103">
        <v>33</v>
      </c>
      <c r="AJ118" s="26"/>
      <c r="AO118" s="26"/>
      <c r="AR118" s="26"/>
    </row>
    <row r="119" spans="1:44" ht="15" customHeight="1" x14ac:dyDescent="0.35">
      <c r="A119" s="165"/>
      <c r="B119" s="165"/>
      <c r="C119" s="30" t="s">
        <v>149</v>
      </c>
      <c r="D119" s="86" t="s">
        <v>275</v>
      </c>
      <c r="E119" s="202">
        <v>6</v>
      </c>
      <c r="F119" s="202">
        <v>5.75</v>
      </c>
      <c r="G119" s="202">
        <v>6.5</v>
      </c>
      <c r="H119" s="202">
        <v>6.8223651294129875</v>
      </c>
      <c r="I119" s="202">
        <v>6.7571403860390404</v>
      </c>
      <c r="J119" s="202">
        <v>7.2187919048833393</v>
      </c>
      <c r="K119" s="111">
        <v>7.4114000000000004</v>
      </c>
      <c r="L119" s="295">
        <f t="shared" si="15"/>
        <v>-9.5604298709762725E-3</v>
      </c>
      <c r="M119" s="203">
        <v>6.8320545744190664E-2</v>
      </c>
      <c r="N119" s="203">
        <f t="shared" si="13"/>
        <v>2.6681485995789123E-2</v>
      </c>
      <c r="O119" s="227">
        <v>0.173207434648085</v>
      </c>
      <c r="P119" s="111">
        <v>0.18816162957657601</v>
      </c>
      <c r="Q119" s="204">
        <f t="shared" si="11"/>
        <v>6.8793053329730931</v>
      </c>
      <c r="R119" s="205">
        <f t="shared" si="12"/>
        <v>7.5582784767935856</v>
      </c>
      <c r="S119" s="205">
        <f t="shared" si="16"/>
        <v>7.0426032060299111</v>
      </c>
      <c r="T119" s="205">
        <f t="shared" si="17"/>
        <v>7.7801967939700898</v>
      </c>
      <c r="U119" s="296">
        <v>0.1</v>
      </c>
      <c r="V119" s="101">
        <v>0.159</v>
      </c>
      <c r="W119" s="260">
        <v>6.5</v>
      </c>
      <c r="X119" s="202">
        <v>6.5</v>
      </c>
      <c r="Y119" s="202">
        <v>7</v>
      </c>
      <c r="Z119" s="228">
        <v>7.5</v>
      </c>
      <c r="AA119" s="292">
        <v>47</v>
      </c>
      <c r="AB119" s="206">
        <v>55</v>
      </c>
      <c r="AC119" s="207">
        <v>53</v>
      </c>
      <c r="AD119" s="206">
        <v>43</v>
      </c>
      <c r="AE119" s="178">
        <v>30</v>
      </c>
      <c r="AF119" s="178">
        <v>24</v>
      </c>
      <c r="AG119" s="103">
        <v>34</v>
      </c>
      <c r="AJ119" s="26"/>
      <c r="AO119" s="26"/>
      <c r="AR119" s="26"/>
    </row>
    <row r="120" spans="1:44" ht="15" customHeight="1" x14ac:dyDescent="0.35">
      <c r="A120" s="165"/>
      <c r="B120" s="165"/>
      <c r="C120" s="30" t="s">
        <v>149</v>
      </c>
      <c r="D120" s="86" t="s">
        <v>276</v>
      </c>
      <c r="E120" s="202">
        <v>6.75</v>
      </c>
      <c r="F120" s="202">
        <v>6.75</v>
      </c>
      <c r="G120" s="202">
        <v>7.5</v>
      </c>
      <c r="H120" s="202">
        <v>7.13870856463517</v>
      </c>
      <c r="I120" s="202">
        <v>7.7251734895524811</v>
      </c>
      <c r="J120" s="202" t="s">
        <v>115</v>
      </c>
      <c r="K120" s="111">
        <v>8.8513199999999994</v>
      </c>
      <c r="L120" s="295">
        <f t="shared" si="15"/>
        <v>8.215280391507096E-2</v>
      </c>
      <c r="M120" s="203" t="s">
        <v>115</v>
      </c>
      <c r="N120" s="203" t="s">
        <v>115</v>
      </c>
      <c r="O120" s="294" t="s">
        <v>115</v>
      </c>
      <c r="P120" s="111">
        <v>0.557925442489421</v>
      </c>
      <c r="Q120" s="204" t="s">
        <v>115</v>
      </c>
      <c r="R120" s="205" t="s">
        <v>115</v>
      </c>
      <c r="S120" s="205">
        <f t="shared" si="16"/>
        <v>7.7577861327207343</v>
      </c>
      <c r="T120" s="205">
        <f t="shared" si="17"/>
        <v>9.9448538672792637</v>
      </c>
      <c r="U120" s="296" t="s">
        <v>115</v>
      </c>
      <c r="V120" s="101" t="s">
        <v>115</v>
      </c>
      <c r="W120" s="260">
        <v>7.16</v>
      </c>
      <c r="X120" s="202">
        <v>7.4</v>
      </c>
      <c r="Y120" s="208" t="s">
        <v>115</v>
      </c>
      <c r="Z120" s="228">
        <v>9.4</v>
      </c>
      <c r="AA120" s="292">
        <v>19</v>
      </c>
      <c r="AB120" s="206">
        <v>34</v>
      </c>
      <c r="AC120" s="207">
        <v>20</v>
      </c>
      <c r="AD120" s="206">
        <v>15</v>
      </c>
      <c r="AE120" s="178">
        <v>26</v>
      </c>
      <c r="AF120" s="178">
        <v>8</v>
      </c>
      <c r="AG120" s="103">
        <v>15</v>
      </c>
      <c r="AJ120" s="26"/>
      <c r="AO120" s="26"/>
      <c r="AR120" s="26"/>
    </row>
    <row r="121" spans="1:44" ht="15" customHeight="1" x14ac:dyDescent="0.35">
      <c r="A121" s="165"/>
      <c r="B121" s="165"/>
      <c r="C121" s="30" t="s">
        <v>149</v>
      </c>
      <c r="D121" s="86" t="s">
        <v>277</v>
      </c>
      <c r="E121" s="202">
        <v>5.5</v>
      </c>
      <c r="F121" s="202">
        <v>5.75</v>
      </c>
      <c r="G121" s="202">
        <v>6.25</v>
      </c>
      <c r="H121" s="202">
        <v>6.4300842523876245</v>
      </c>
      <c r="I121" s="202">
        <v>7.1542882431613943</v>
      </c>
      <c r="J121" s="202">
        <v>7.6506039820565954</v>
      </c>
      <c r="K121" s="111">
        <v>8.2439599999999995</v>
      </c>
      <c r="L121" s="295">
        <f t="shared" si="15"/>
        <v>0.11262744971107619</v>
      </c>
      <c r="M121" s="203">
        <v>6.9373181793397354E-2</v>
      </c>
      <c r="N121" s="203">
        <f t="shared" si="13"/>
        <v>7.7556754909159586E-2</v>
      </c>
      <c r="O121" s="227">
        <v>0.33103636749916798</v>
      </c>
      <c r="P121" s="111">
        <v>0.36711411808002398</v>
      </c>
      <c r="Q121" s="204">
        <f t="shared" si="11"/>
        <v>7.0017727017582265</v>
      </c>
      <c r="R121" s="205">
        <f t="shared" si="12"/>
        <v>8.2994352623549652</v>
      </c>
      <c r="S121" s="205">
        <f t="shared" si="16"/>
        <v>7.5244163285631522</v>
      </c>
      <c r="T121" s="205">
        <f t="shared" si="17"/>
        <v>8.9635036714368468</v>
      </c>
      <c r="U121" s="296">
        <v>0.215</v>
      </c>
      <c r="V121" s="101">
        <v>0.56900000000000006</v>
      </c>
      <c r="W121" s="260">
        <v>6.47</v>
      </c>
      <c r="X121" s="202">
        <v>7</v>
      </c>
      <c r="Y121" s="202">
        <v>7.86</v>
      </c>
      <c r="Z121" s="228">
        <v>8</v>
      </c>
      <c r="AA121" s="292">
        <v>48</v>
      </c>
      <c r="AB121" s="206">
        <v>62</v>
      </c>
      <c r="AC121" s="207">
        <v>48</v>
      </c>
      <c r="AD121" s="206">
        <v>47</v>
      </c>
      <c r="AE121" s="178">
        <v>54</v>
      </c>
      <c r="AF121" s="178">
        <v>31</v>
      </c>
      <c r="AG121" s="103">
        <v>42</v>
      </c>
      <c r="AJ121" s="26"/>
      <c r="AO121" s="26"/>
      <c r="AR121" s="26"/>
    </row>
    <row r="122" spans="1:44" ht="15" customHeight="1" x14ac:dyDescent="0.35">
      <c r="A122" s="165"/>
      <c r="B122" s="165"/>
      <c r="C122" s="30" t="s">
        <v>149</v>
      </c>
      <c r="D122" s="86" t="s">
        <v>278</v>
      </c>
      <c r="E122" s="202">
        <v>7.5</v>
      </c>
      <c r="F122" s="202">
        <v>7.75</v>
      </c>
      <c r="G122" s="202">
        <v>8.25</v>
      </c>
      <c r="H122" s="202">
        <v>8.604675997489176</v>
      </c>
      <c r="I122" s="202">
        <v>8.5907635409324357</v>
      </c>
      <c r="J122" s="202">
        <v>10.60524244214939</v>
      </c>
      <c r="K122" s="111">
        <v>11.101570000000001</v>
      </c>
      <c r="L122" s="295">
        <f t="shared" si="15"/>
        <v>-1.6168483927575528E-3</v>
      </c>
      <c r="M122" s="203">
        <v>0.23449358041558943</v>
      </c>
      <c r="N122" s="203">
        <f t="shared" si="13"/>
        <v>4.6800208534414134E-2</v>
      </c>
      <c r="O122" s="227">
        <v>0.70545384564539004</v>
      </c>
      <c r="P122" s="111">
        <v>0.70141931549847703</v>
      </c>
      <c r="Q122" s="204">
        <f t="shared" si="11"/>
        <v>9.2225529046844255</v>
      </c>
      <c r="R122" s="205">
        <f t="shared" si="12"/>
        <v>11.987931979614354</v>
      </c>
      <c r="S122" s="205">
        <f t="shared" si="16"/>
        <v>9.7267881416229862</v>
      </c>
      <c r="T122" s="205">
        <f t="shared" si="17"/>
        <v>12.476351858377015</v>
      </c>
      <c r="U122" s="296">
        <v>1.2E-2</v>
      </c>
      <c r="V122" s="101">
        <v>1.7999999999999999E-2</v>
      </c>
      <c r="W122" s="260">
        <v>8.3000000000000007</v>
      </c>
      <c r="X122" s="202">
        <v>8.5</v>
      </c>
      <c r="Y122" s="202">
        <v>10</v>
      </c>
      <c r="Z122" s="228">
        <v>10.09</v>
      </c>
      <c r="AA122" s="292">
        <v>54</v>
      </c>
      <c r="AB122" s="206">
        <v>51</v>
      </c>
      <c r="AC122" s="207">
        <v>51</v>
      </c>
      <c r="AD122" s="206">
        <v>46</v>
      </c>
      <c r="AE122" s="178">
        <v>38</v>
      </c>
      <c r="AF122" s="178">
        <v>30</v>
      </c>
      <c r="AG122" s="103">
        <v>33</v>
      </c>
      <c r="AJ122" s="26"/>
      <c r="AO122" s="26"/>
      <c r="AR122" s="26"/>
    </row>
    <row r="123" spans="1:44" ht="15" customHeight="1" x14ac:dyDescent="0.35">
      <c r="A123" s="165"/>
      <c r="B123" s="165"/>
      <c r="C123" s="30" t="s">
        <v>149</v>
      </c>
      <c r="D123" s="86" t="s">
        <v>279</v>
      </c>
      <c r="E123" s="202">
        <v>7.5</v>
      </c>
      <c r="F123" s="202">
        <v>6.75</v>
      </c>
      <c r="G123" s="202">
        <v>9.25</v>
      </c>
      <c r="H123" s="202">
        <v>7.9668611815289978</v>
      </c>
      <c r="I123" s="202">
        <v>8.9948770764071586</v>
      </c>
      <c r="J123" s="202">
        <v>11.3046845033446</v>
      </c>
      <c r="K123" s="111">
        <v>12.055429999999999</v>
      </c>
      <c r="L123" s="295">
        <f t="shared" si="15"/>
        <v>0.12903650150972812</v>
      </c>
      <c r="M123" s="203">
        <v>0.2567914388731205</v>
      </c>
      <c r="N123" s="203">
        <f t="shared" si="13"/>
        <v>6.6410123735278548E-2</v>
      </c>
      <c r="O123" s="227">
        <v>1.1277834607800601</v>
      </c>
      <c r="P123" s="111">
        <v>1.15970158309239</v>
      </c>
      <c r="Q123" s="204">
        <f t="shared" si="11"/>
        <v>9.0942289202156825</v>
      </c>
      <c r="R123" s="205">
        <f t="shared" si="12"/>
        <v>13.515140086473517</v>
      </c>
      <c r="S123" s="205">
        <f t="shared" si="16"/>
        <v>9.7824148971389153</v>
      </c>
      <c r="T123" s="205">
        <f t="shared" si="17"/>
        <v>14.328445102861084</v>
      </c>
      <c r="U123" s="296">
        <v>7.1000000000000008E-2</v>
      </c>
      <c r="V123" s="101">
        <v>0.122</v>
      </c>
      <c r="W123" s="260">
        <v>7</v>
      </c>
      <c r="X123" s="202">
        <v>9</v>
      </c>
      <c r="Y123" s="202">
        <v>10.39</v>
      </c>
      <c r="Z123" s="228">
        <v>11.25</v>
      </c>
      <c r="AA123" s="292">
        <v>17</v>
      </c>
      <c r="AB123" s="206">
        <v>24</v>
      </c>
      <c r="AC123" s="207">
        <v>21</v>
      </c>
      <c r="AD123" s="206">
        <v>19</v>
      </c>
      <c r="AE123" s="178">
        <v>20</v>
      </c>
      <c r="AF123" s="178">
        <v>16</v>
      </c>
      <c r="AG123" s="103">
        <v>16</v>
      </c>
      <c r="AJ123" s="26"/>
      <c r="AO123" s="26"/>
      <c r="AR123" s="26"/>
    </row>
    <row r="124" spans="1:44" ht="15" customHeight="1" x14ac:dyDescent="0.35">
      <c r="A124" s="165"/>
      <c r="B124" s="165"/>
      <c r="C124" s="30" t="s">
        <v>150</v>
      </c>
      <c r="D124" s="86" t="s">
        <v>280</v>
      </c>
      <c r="E124" s="202">
        <v>5.25</v>
      </c>
      <c r="F124" s="202">
        <v>5.25</v>
      </c>
      <c r="G124" s="202">
        <v>6</v>
      </c>
      <c r="H124" s="202">
        <v>5.623061502934295</v>
      </c>
      <c r="I124" s="202">
        <v>5.9884967014883594</v>
      </c>
      <c r="J124" s="202">
        <v>7.0442629723298742</v>
      </c>
      <c r="K124" s="111">
        <v>7.2316799999999999</v>
      </c>
      <c r="L124" s="295">
        <f t="shared" si="15"/>
        <v>6.498865402118903E-2</v>
      </c>
      <c r="M124" s="203">
        <v>0.17629904857075696</v>
      </c>
      <c r="N124" s="203">
        <f t="shared" si="13"/>
        <v>2.6605626224674772E-2</v>
      </c>
      <c r="O124" s="227">
        <v>0.56513933342698297</v>
      </c>
      <c r="P124" s="111">
        <v>0.29732428055429599</v>
      </c>
      <c r="Q124" s="204">
        <f t="shared" si="11"/>
        <v>5.9365898788129874</v>
      </c>
      <c r="R124" s="205">
        <f t="shared" si="12"/>
        <v>8.1519360658467601</v>
      </c>
      <c r="S124" s="205">
        <f t="shared" si="16"/>
        <v>6.6489244101135796</v>
      </c>
      <c r="T124" s="205">
        <f t="shared" si="17"/>
        <v>7.8144355898864202</v>
      </c>
      <c r="U124" s="296">
        <v>8.6000000000000007E-2</v>
      </c>
      <c r="V124" s="101">
        <v>0.14299999999999999</v>
      </c>
      <c r="W124" s="260">
        <v>5.4</v>
      </c>
      <c r="X124" s="202">
        <v>5.75</v>
      </c>
      <c r="Y124" s="202">
        <v>6</v>
      </c>
      <c r="Z124" s="228">
        <v>6.5</v>
      </c>
      <c r="AA124" s="292">
        <v>54</v>
      </c>
      <c r="AB124" s="206">
        <v>56</v>
      </c>
      <c r="AC124" s="207">
        <v>54</v>
      </c>
      <c r="AD124" s="206">
        <v>35</v>
      </c>
      <c r="AE124" s="178">
        <v>25</v>
      </c>
      <c r="AF124" s="178">
        <v>19</v>
      </c>
      <c r="AG124" s="103">
        <v>29</v>
      </c>
      <c r="AJ124" s="26"/>
      <c r="AO124" s="26"/>
      <c r="AR124" s="26"/>
    </row>
    <row r="125" spans="1:44" ht="15" customHeight="1" x14ac:dyDescent="0.35">
      <c r="A125" s="165"/>
      <c r="B125" s="165"/>
      <c r="C125" s="30" t="s">
        <v>150</v>
      </c>
      <c r="D125" s="86" t="s">
        <v>281</v>
      </c>
      <c r="E125" s="202">
        <v>5.25</v>
      </c>
      <c r="F125" s="202">
        <v>5.75</v>
      </c>
      <c r="G125" s="202">
        <v>5.5</v>
      </c>
      <c r="H125" s="202">
        <v>5.8990675400682466</v>
      </c>
      <c r="I125" s="202">
        <v>6.4654127772276082</v>
      </c>
      <c r="J125" s="202">
        <v>6.4815098751807847</v>
      </c>
      <c r="K125" s="111">
        <v>7.7804399999999996</v>
      </c>
      <c r="L125" s="295">
        <f t="shared" si="15"/>
        <v>9.6005891323090342E-2</v>
      </c>
      <c r="M125" s="203">
        <v>2.4897247102109166E-3</v>
      </c>
      <c r="N125" s="203">
        <f t="shared" si="13"/>
        <v>0.20040548419020721</v>
      </c>
      <c r="O125" s="227">
        <v>0.187065640043693</v>
      </c>
      <c r="P125" s="111">
        <v>0.362624298717107</v>
      </c>
      <c r="Q125" s="204">
        <f t="shared" si="11"/>
        <v>6.114861220695146</v>
      </c>
      <c r="R125" s="205">
        <f t="shared" si="12"/>
        <v>6.8481585296664234</v>
      </c>
      <c r="S125" s="205">
        <f t="shared" si="16"/>
        <v>7.0696963745144696</v>
      </c>
      <c r="T125" s="205">
        <f t="shared" si="17"/>
        <v>8.4911836254855295</v>
      </c>
      <c r="U125" s="296">
        <v>0.96299999999999997</v>
      </c>
      <c r="V125" s="101">
        <v>0.89100000000000001</v>
      </c>
      <c r="W125" s="260">
        <v>5.83</v>
      </c>
      <c r="X125" s="202">
        <v>6.5</v>
      </c>
      <c r="Y125" s="202">
        <v>6.21</v>
      </c>
      <c r="Z125" s="228">
        <v>7</v>
      </c>
      <c r="AA125" s="292">
        <v>50</v>
      </c>
      <c r="AB125" s="206">
        <v>51</v>
      </c>
      <c r="AC125" s="207">
        <v>36</v>
      </c>
      <c r="AD125" s="206">
        <v>29</v>
      </c>
      <c r="AE125" s="178">
        <v>23</v>
      </c>
      <c r="AF125" s="178">
        <v>26</v>
      </c>
      <c r="AG125" s="103">
        <v>26</v>
      </c>
      <c r="AJ125" s="26"/>
      <c r="AO125" s="26"/>
      <c r="AR125" s="26"/>
    </row>
    <row r="126" spans="1:44" ht="15" customHeight="1" x14ac:dyDescent="0.35">
      <c r="A126" s="165"/>
      <c r="B126" s="165"/>
      <c r="C126" s="30" t="s">
        <v>150</v>
      </c>
      <c r="D126" s="86" t="s">
        <v>282</v>
      </c>
      <c r="E126" s="202">
        <v>5.75</v>
      </c>
      <c r="F126" s="202">
        <v>5.75</v>
      </c>
      <c r="G126" s="202">
        <v>6.25</v>
      </c>
      <c r="H126" s="202">
        <v>6.4235797427797081</v>
      </c>
      <c r="I126" s="202">
        <v>6.7381922439296904</v>
      </c>
      <c r="J126" s="202">
        <v>7.0044293860149471</v>
      </c>
      <c r="K126" s="111">
        <v>7.3878300000000001</v>
      </c>
      <c r="L126" s="295">
        <f t="shared" si="15"/>
        <v>4.8977752864921786E-2</v>
      </c>
      <c r="M126" s="203">
        <v>3.9511657199318595E-2</v>
      </c>
      <c r="N126" s="203">
        <f t="shared" si="13"/>
        <v>5.4736880458892356E-2</v>
      </c>
      <c r="O126" s="227">
        <v>0.14112889623806299</v>
      </c>
      <c r="P126" s="111">
        <v>0.17971112512434301</v>
      </c>
      <c r="Q126" s="204">
        <f t="shared" si="11"/>
        <v>6.7278167493883441</v>
      </c>
      <c r="R126" s="205">
        <f t="shared" si="12"/>
        <v>7.2810420226415502</v>
      </c>
      <c r="S126" s="205">
        <f t="shared" si="16"/>
        <v>7.0355961947562875</v>
      </c>
      <c r="T126" s="205">
        <f t="shared" si="17"/>
        <v>7.7400638052437127</v>
      </c>
      <c r="U126" s="296">
        <v>0.19400000000000001</v>
      </c>
      <c r="V126" s="101">
        <v>0.36099999999999999</v>
      </c>
      <c r="W126" s="260">
        <v>6</v>
      </c>
      <c r="X126" s="202">
        <v>6.5</v>
      </c>
      <c r="Y126" s="202">
        <v>6.75</v>
      </c>
      <c r="Z126" s="228">
        <v>7</v>
      </c>
      <c r="AA126" s="292">
        <v>153</v>
      </c>
      <c r="AB126" s="206">
        <v>110</v>
      </c>
      <c r="AC126" s="207">
        <v>142</v>
      </c>
      <c r="AD126" s="206">
        <v>106</v>
      </c>
      <c r="AE126" s="178">
        <v>116</v>
      </c>
      <c r="AF126" s="178">
        <v>85</v>
      </c>
      <c r="AG126" s="103">
        <v>95</v>
      </c>
      <c r="AJ126" s="26"/>
      <c r="AO126" s="26"/>
      <c r="AR126" s="26"/>
    </row>
    <row r="127" spans="1:44" ht="15" customHeight="1" x14ac:dyDescent="0.35">
      <c r="A127" s="165"/>
      <c r="B127" s="165"/>
      <c r="C127" s="30" t="s">
        <v>150</v>
      </c>
      <c r="D127" s="86" t="s">
        <v>283</v>
      </c>
      <c r="E127" s="202">
        <v>5.25</v>
      </c>
      <c r="F127" s="202">
        <v>5</v>
      </c>
      <c r="G127" s="202">
        <v>5.5</v>
      </c>
      <c r="H127" s="202">
        <v>5.7080353861523951</v>
      </c>
      <c r="I127" s="202">
        <v>5.9827526074574457</v>
      </c>
      <c r="J127" s="202">
        <v>6.7027097278824801</v>
      </c>
      <c r="K127" s="111">
        <v>6.8446899999999999</v>
      </c>
      <c r="L127" s="295">
        <f t="shared" si="15"/>
        <v>4.8128156663413524E-2</v>
      </c>
      <c r="M127" s="203">
        <v>0.12033877508617263</v>
      </c>
      <c r="N127" s="203">
        <f t="shared" si="13"/>
        <v>2.1182518396537287E-2</v>
      </c>
      <c r="O127" s="227">
        <v>0.19771987108540601</v>
      </c>
      <c r="P127" s="111">
        <v>0.18030350076086399</v>
      </c>
      <c r="Q127" s="204">
        <f t="shared" si="11"/>
        <v>6.3151787805550841</v>
      </c>
      <c r="R127" s="205">
        <f t="shared" si="12"/>
        <v>7.0902406752098761</v>
      </c>
      <c r="S127" s="205">
        <f t="shared" si="16"/>
        <v>6.4912951385087068</v>
      </c>
      <c r="T127" s="205">
        <f t="shared" si="17"/>
        <v>7.1980848614912931</v>
      </c>
      <c r="U127" s="296">
        <v>7.0000000000000001E-3</v>
      </c>
      <c r="V127" s="101">
        <v>1.4E-2</v>
      </c>
      <c r="W127" s="260">
        <v>5.5</v>
      </c>
      <c r="X127" s="202">
        <v>5.6</v>
      </c>
      <c r="Y127" s="202">
        <v>6.38</v>
      </c>
      <c r="Z127" s="228">
        <v>6.5</v>
      </c>
      <c r="AA127" s="292">
        <v>99</v>
      </c>
      <c r="AB127" s="206">
        <v>117</v>
      </c>
      <c r="AC127" s="207">
        <v>101</v>
      </c>
      <c r="AD127" s="206">
        <v>78</v>
      </c>
      <c r="AE127" s="178">
        <v>75</v>
      </c>
      <c r="AF127" s="178">
        <v>49</v>
      </c>
      <c r="AG127" s="103">
        <v>57</v>
      </c>
      <c r="AJ127" s="26"/>
      <c r="AO127" s="26"/>
      <c r="AR127" s="26"/>
    </row>
    <row r="128" spans="1:44" ht="15" customHeight="1" x14ac:dyDescent="0.35">
      <c r="A128" s="165"/>
      <c r="B128" s="165"/>
      <c r="C128" s="30" t="s">
        <v>150</v>
      </c>
      <c r="D128" s="86" t="s">
        <v>284</v>
      </c>
      <c r="E128" s="202">
        <v>4.75</v>
      </c>
      <c r="F128" s="202">
        <v>5</v>
      </c>
      <c r="G128" s="202">
        <v>5.25</v>
      </c>
      <c r="H128" s="202">
        <v>5.6532037375352546</v>
      </c>
      <c r="I128" s="202">
        <v>5.9717679242854516</v>
      </c>
      <c r="J128" s="202">
        <v>6.3685021068305181</v>
      </c>
      <c r="K128" s="111">
        <v>6.7817600000000002</v>
      </c>
      <c r="L128" s="295">
        <f t="shared" si="15"/>
        <v>5.6351088964836871E-2</v>
      </c>
      <c r="M128" s="203">
        <v>6.6434963242905543E-2</v>
      </c>
      <c r="N128" s="203">
        <f t="shared" si="13"/>
        <v>6.4890909390803886E-2</v>
      </c>
      <c r="O128" s="227">
        <v>9.2534475961178198E-2</v>
      </c>
      <c r="P128" s="111">
        <v>0.10037560841002</v>
      </c>
      <c r="Q128" s="204">
        <f t="shared" si="11"/>
        <v>6.1871345339466091</v>
      </c>
      <c r="R128" s="205">
        <f t="shared" si="12"/>
        <v>6.5498696797144271</v>
      </c>
      <c r="S128" s="205">
        <f t="shared" si="16"/>
        <v>6.585023807516361</v>
      </c>
      <c r="T128" s="205">
        <f t="shared" si="17"/>
        <v>6.9784961924836395</v>
      </c>
      <c r="U128" s="296">
        <v>4.0000000000000001E-3</v>
      </c>
      <c r="V128" s="101">
        <v>4.7E-2</v>
      </c>
      <c r="W128" s="260">
        <v>5.5</v>
      </c>
      <c r="X128" s="202">
        <v>5.85</v>
      </c>
      <c r="Y128" s="202">
        <v>6</v>
      </c>
      <c r="Z128" s="228">
        <v>6.5</v>
      </c>
      <c r="AA128" s="292">
        <v>231</v>
      </c>
      <c r="AB128" s="206">
        <v>309</v>
      </c>
      <c r="AC128" s="207">
        <v>265</v>
      </c>
      <c r="AD128" s="206">
        <v>234</v>
      </c>
      <c r="AE128" s="178">
        <v>200</v>
      </c>
      <c r="AF128" s="178">
        <v>256</v>
      </c>
      <c r="AG128" s="103">
        <v>246</v>
      </c>
      <c r="AJ128" s="26"/>
      <c r="AO128" s="26"/>
      <c r="AR128" s="26"/>
    </row>
    <row r="129" spans="1:44" ht="15" customHeight="1" x14ac:dyDescent="0.35">
      <c r="A129" s="165"/>
      <c r="B129" s="165"/>
      <c r="C129" s="30" t="s">
        <v>150</v>
      </c>
      <c r="D129" s="86" t="s">
        <v>285</v>
      </c>
      <c r="E129" s="202">
        <v>4.5</v>
      </c>
      <c r="F129" s="202">
        <v>4.5</v>
      </c>
      <c r="G129" s="202">
        <v>5</v>
      </c>
      <c r="H129" s="202">
        <v>5.3535350348641462</v>
      </c>
      <c r="I129" s="202">
        <v>5.6381085909022133</v>
      </c>
      <c r="J129" s="202">
        <v>5.8663697989833494</v>
      </c>
      <c r="K129" s="111">
        <v>6.22302</v>
      </c>
      <c r="L129" s="295">
        <f t="shared" si="15"/>
        <v>5.3156195707102283E-2</v>
      </c>
      <c r="M129" s="203">
        <v>4.0485422442814167E-2</v>
      </c>
      <c r="N129" s="203">
        <f t="shared" si="13"/>
        <v>6.0795724312923127E-2</v>
      </c>
      <c r="O129" s="227">
        <v>0.20626452074853299</v>
      </c>
      <c r="P129" s="111">
        <v>0.215544649148359</v>
      </c>
      <c r="Q129" s="204">
        <f t="shared" si="11"/>
        <v>5.4620913383162248</v>
      </c>
      <c r="R129" s="205">
        <f t="shared" si="12"/>
        <v>6.270648259650474</v>
      </c>
      <c r="S129" s="205">
        <f t="shared" si="16"/>
        <v>5.8005524876692167</v>
      </c>
      <c r="T129" s="205">
        <f t="shared" si="17"/>
        <v>6.6454875123307833</v>
      </c>
      <c r="U129" s="296">
        <v>0.38100000000000001</v>
      </c>
      <c r="V129" s="101">
        <v>0.60599999999999998</v>
      </c>
      <c r="W129" s="260">
        <v>5.05</v>
      </c>
      <c r="X129" s="202">
        <v>5.5</v>
      </c>
      <c r="Y129" s="202">
        <v>5.9</v>
      </c>
      <c r="Z129" s="228">
        <v>6.2</v>
      </c>
      <c r="AA129" s="292">
        <v>25</v>
      </c>
      <c r="AB129" s="206">
        <v>27</v>
      </c>
      <c r="AC129" s="207">
        <v>25</v>
      </c>
      <c r="AD129" s="206">
        <v>23</v>
      </c>
      <c r="AE129" s="178">
        <v>25</v>
      </c>
      <c r="AF129" s="178">
        <v>13</v>
      </c>
      <c r="AG129" s="103">
        <v>17</v>
      </c>
      <c r="AJ129" s="26"/>
      <c r="AO129" s="26"/>
      <c r="AR129" s="26"/>
    </row>
    <row r="130" spans="1:44" ht="15" customHeight="1" x14ac:dyDescent="0.35">
      <c r="A130" s="165"/>
      <c r="B130" s="165"/>
      <c r="C130" s="30" t="s">
        <v>150</v>
      </c>
      <c r="D130" s="86" t="s">
        <v>286</v>
      </c>
      <c r="E130" s="202">
        <v>5</v>
      </c>
      <c r="F130" s="202">
        <v>5.25</v>
      </c>
      <c r="G130" s="202">
        <v>5.75</v>
      </c>
      <c r="H130" s="202">
        <v>6.2517115277080766</v>
      </c>
      <c r="I130" s="202">
        <v>6.4739267298172498</v>
      </c>
      <c r="J130" s="202">
        <v>6.5681226424765686</v>
      </c>
      <c r="K130" s="111">
        <v>7.1542700000000004</v>
      </c>
      <c r="L130" s="295">
        <f t="shared" si="15"/>
        <v>3.5544698619617732E-2</v>
      </c>
      <c r="M130" s="203">
        <v>1.4550043055859163E-2</v>
      </c>
      <c r="N130" s="203">
        <f t="shared" si="13"/>
        <v>8.9241232149468441E-2</v>
      </c>
      <c r="O130" s="227">
        <v>7.2477822074566101E-2</v>
      </c>
      <c r="P130" s="111">
        <v>0.11103919504271501</v>
      </c>
      <c r="Q130" s="204">
        <f t="shared" si="11"/>
        <v>6.4260661112104192</v>
      </c>
      <c r="R130" s="205">
        <f t="shared" si="12"/>
        <v>6.7101791737427181</v>
      </c>
      <c r="S130" s="205">
        <f t="shared" si="16"/>
        <v>6.9366331777162786</v>
      </c>
      <c r="T130" s="205">
        <f t="shared" si="17"/>
        <v>7.3719068222837221</v>
      </c>
      <c r="U130" s="296">
        <v>0.57200000000000006</v>
      </c>
      <c r="V130" s="101">
        <v>0.35699999999999998</v>
      </c>
      <c r="W130" s="260">
        <v>5.6</v>
      </c>
      <c r="X130" s="202">
        <v>6</v>
      </c>
      <c r="Y130" s="202">
        <v>6.5</v>
      </c>
      <c r="Z130" s="228">
        <v>7</v>
      </c>
      <c r="AA130" s="292">
        <v>264</v>
      </c>
      <c r="AB130" s="206">
        <v>309</v>
      </c>
      <c r="AC130" s="207">
        <v>291</v>
      </c>
      <c r="AD130" s="206">
        <v>249</v>
      </c>
      <c r="AE130" s="178">
        <v>217</v>
      </c>
      <c r="AF130" s="178">
        <v>267</v>
      </c>
      <c r="AG130" s="103">
        <v>248</v>
      </c>
      <c r="AJ130" s="26"/>
      <c r="AO130" s="26"/>
      <c r="AR130" s="26"/>
    </row>
    <row r="131" spans="1:44" ht="15" customHeight="1" x14ac:dyDescent="0.35">
      <c r="A131" s="165"/>
      <c r="B131" s="165"/>
      <c r="C131" s="30" t="s">
        <v>150</v>
      </c>
      <c r="D131" s="86" t="s">
        <v>287</v>
      </c>
      <c r="E131" s="202">
        <v>4.5</v>
      </c>
      <c r="F131" s="202">
        <v>4.75</v>
      </c>
      <c r="G131" s="202">
        <v>5</v>
      </c>
      <c r="H131" s="202">
        <v>5.0383793721498398</v>
      </c>
      <c r="I131" s="202">
        <v>5.6899068747580532</v>
      </c>
      <c r="J131" s="202">
        <v>6.0374896432087244</v>
      </c>
      <c r="K131" s="111">
        <v>6.1543700000000001</v>
      </c>
      <c r="L131" s="295">
        <f t="shared" si="15"/>
        <v>0.12931291085574048</v>
      </c>
      <c r="M131" s="203">
        <v>6.1087602328368629E-2</v>
      </c>
      <c r="N131" s="203">
        <f t="shared" si="13"/>
        <v>1.9359098515845607E-2</v>
      </c>
      <c r="O131" s="227">
        <v>0.35077242989558799</v>
      </c>
      <c r="P131" s="111">
        <v>0.25574125217277499</v>
      </c>
      <c r="Q131" s="204">
        <f t="shared" si="11"/>
        <v>5.3499756806133716</v>
      </c>
      <c r="R131" s="205">
        <f t="shared" si="12"/>
        <v>6.7250036058040772</v>
      </c>
      <c r="S131" s="205">
        <f t="shared" si="16"/>
        <v>5.6531171457413611</v>
      </c>
      <c r="T131" s="205">
        <f t="shared" si="17"/>
        <v>6.6556228542586391</v>
      </c>
      <c r="U131" s="296">
        <v>0.44400000000000001</v>
      </c>
      <c r="V131" s="101">
        <v>0.45800000000000002</v>
      </c>
      <c r="W131" s="260">
        <v>5</v>
      </c>
      <c r="X131" s="202">
        <v>5.2</v>
      </c>
      <c r="Y131" s="202">
        <v>5.7</v>
      </c>
      <c r="Z131" s="228">
        <v>6</v>
      </c>
      <c r="AA131" s="292">
        <v>71</v>
      </c>
      <c r="AB131" s="206">
        <v>73</v>
      </c>
      <c r="AC131" s="207">
        <v>56</v>
      </c>
      <c r="AD131" s="206">
        <v>46</v>
      </c>
      <c r="AE131" s="178">
        <v>45</v>
      </c>
      <c r="AF131" s="178">
        <v>29</v>
      </c>
      <c r="AG131" s="103">
        <v>31</v>
      </c>
      <c r="AJ131" s="26"/>
      <c r="AO131" s="26"/>
      <c r="AR131" s="26"/>
    </row>
    <row r="132" spans="1:44" ht="15" customHeight="1" x14ac:dyDescent="0.35">
      <c r="A132" s="165"/>
      <c r="B132" s="165"/>
      <c r="C132" s="30" t="s">
        <v>150</v>
      </c>
      <c r="D132" s="86" t="s">
        <v>288</v>
      </c>
      <c r="E132" s="202">
        <v>5</v>
      </c>
      <c r="F132" s="202">
        <v>5.25</v>
      </c>
      <c r="G132" s="202">
        <v>6</v>
      </c>
      <c r="H132" s="202">
        <v>6.0455934058686323</v>
      </c>
      <c r="I132" s="202">
        <v>6.0633297788959943</v>
      </c>
      <c r="J132" s="202">
        <v>6.5417642153259914</v>
      </c>
      <c r="K132" s="111">
        <v>6.7162899999999999</v>
      </c>
      <c r="L132" s="295">
        <f t="shared" si="15"/>
        <v>2.933768752980459E-3</v>
      </c>
      <c r="M132" s="203">
        <v>7.8906220488820233E-2</v>
      </c>
      <c r="N132" s="203">
        <f t="shared" si="13"/>
        <v>2.6678703011816074E-2</v>
      </c>
      <c r="O132" s="227">
        <v>0.38864186449244997</v>
      </c>
      <c r="P132" s="111">
        <v>0.233716578390538</v>
      </c>
      <c r="Q132" s="204">
        <f t="shared" si="11"/>
        <v>5.780026160920789</v>
      </c>
      <c r="R132" s="205">
        <f t="shared" si="12"/>
        <v>7.3035022697311938</v>
      </c>
      <c r="S132" s="205">
        <f t="shared" si="16"/>
        <v>6.2582055063545452</v>
      </c>
      <c r="T132" s="205">
        <f t="shared" si="17"/>
        <v>7.1743744936454545</v>
      </c>
      <c r="U132" s="296">
        <v>0.37</v>
      </c>
      <c r="V132" s="101">
        <v>0.20599999999999999</v>
      </c>
      <c r="W132" s="260">
        <v>6</v>
      </c>
      <c r="X132" s="202">
        <v>5.5</v>
      </c>
      <c r="Y132" s="202">
        <v>6</v>
      </c>
      <c r="Z132" s="228">
        <v>6.6</v>
      </c>
      <c r="AA132" s="292">
        <v>58</v>
      </c>
      <c r="AB132" s="206">
        <v>75</v>
      </c>
      <c r="AC132" s="207">
        <v>61</v>
      </c>
      <c r="AD132" s="206">
        <v>46</v>
      </c>
      <c r="AE132" s="178">
        <v>39</v>
      </c>
      <c r="AF132" s="178">
        <v>20</v>
      </c>
      <c r="AG132" s="103">
        <v>30</v>
      </c>
      <c r="AJ132" s="26"/>
      <c r="AO132" s="26"/>
      <c r="AR132" s="26"/>
    </row>
    <row r="133" spans="1:44" ht="15" customHeight="1" x14ac:dyDescent="0.35">
      <c r="A133" s="165"/>
      <c r="B133" s="165"/>
      <c r="C133" s="30" t="s">
        <v>150</v>
      </c>
      <c r="D133" s="86" t="s">
        <v>289</v>
      </c>
      <c r="E133" s="202">
        <v>5.25</v>
      </c>
      <c r="F133" s="202">
        <v>5.25</v>
      </c>
      <c r="G133" s="202">
        <v>5.5</v>
      </c>
      <c r="H133" s="202">
        <v>6.0028718993784898</v>
      </c>
      <c r="I133" s="202">
        <v>5.9736862792386241</v>
      </c>
      <c r="J133" s="202">
        <v>6.402950131654265</v>
      </c>
      <c r="K133" s="111">
        <v>7.4543900000000001</v>
      </c>
      <c r="L133" s="295">
        <f t="shared" si="15"/>
        <v>-4.861942854867074E-3</v>
      </c>
      <c r="M133" s="203">
        <v>7.1859122215295335E-2</v>
      </c>
      <c r="N133" s="203">
        <f t="shared" si="13"/>
        <v>0.16421178468152231</v>
      </c>
      <c r="O133" s="227">
        <v>0.12748950216777599</v>
      </c>
      <c r="P133" s="111">
        <v>0.35267891038410998</v>
      </c>
      <c r="Q133" s="204">
        <f t="shared" si="11"/>
        <v>6.1530707074054236</v>
      </c>
      <c r="R133" s="205">
        <f t="shared" si="12"/>
        <v>6.6528295559031063</v>
      </c>
      <c r="S133" s="205">
        <f t="shared" si="16"/>
        <v>6.7631393356471445</v>
      </c>
      <c r="T133" s="205">
        <f t="shared" si="17"/>
        <v>8.1456406643528556</v>
      </c>
      <c r="U133" s="296">
        <v>2.4E-2</v>
      </c>
      <c r="V133" s="101">
        <v>3.6999999999999998E-2</v>
      </c>
      <c r="W133" s="260">
        <v>5.5</v>
      </c>
      <c r="X133" s="202">
        <v>5.75</v>
      </c>
      <c r="Y133" s="202">
        <v>6</v>
      </c>
      <c r="Z133" s="228">
        <v>7</v>
      </c>
      <c r="AA133" s="292">
        <v>189</v>
      </c>
      <c r="AB133" s="206">
        <v>116</v>
      </c>
      <c r="AC133" s="207">
        <v>174</v>
      </c>
      <c r="AD133" s="206">
        <v>155</v>
      </c>
      <c r="AE133" s="178">
        <v>137</v>
      </c>
      <c r="AF133" s="178">
        <v>105</v>
      </c>
      <c r="AG133" s="103">
        <v>105</v>
      </c>
      <c r="AJ133" s="26"/>
      <c r="AO133" s="26"/>
      <c r="AR133" s="26"/>
    </row>
    <row r="134" spans="1:44" ht="15" customHeight="1" x14ac:dyDescent="0.35">
      <c r="A134" s="165"/>
      <c r="B134" s="165"/>
      <c r="C134" s="30" t="s">
        <v>150</v>
      </c>
      <c r="D134" s="86" t="s">
        <v>290</v>
      </c>
      <c r="E134" s="202">
        <v>4.5</v>
      </c>
      <c r="F134" s="202">
        <v>5</v>
      </c>
      <c r="G134" s="202">
        <v>5</v>
      </c>
      <c r="H134" s="202">
        <v>5.6187457099478255</v>
      </c>
      <c r="I134" s="202">
        <v>5.6053007585619872</v>
      </c>
      <c r="J134" s="202">
        <v>6.2064589400038761</v>
      </c>
      <c r="K134" s="111">
        <v>6.6385300000000003</v>
      </c>
      <c r="L134" s="295">
        <f t="shared" si="15"/>
        <v>-2.3928741537518894E-3</v>
      </c>
      <c r="M134" s="203">
        <v>0.10724815800894039</v>
      </c>
      <c r="N134" s="203">
        <f t="shared" si="13"/>
        <v>6.9616356794242273E-2</v>
      </c>
      <c r="O134" s="227">
        <v>0.231910303067517</v>
      </c>
      <c r="P134" s="111">
        <v>0.25939478417870698</v>
      </c>
      <c r="Q134" s="204">
        <f t="shared" si="11"/>
        <v>5.7519147459915425</v>
      </c>
      <c r="R134" s="205">
        <f t="shared" si="12"/>
        <v>6.6610031340162097</v>
      </c>
      <c r="S134" s="205">
        <f t="shared" ref="S134:S156" si="18">$K134-1.96*$P134</f>
        <v>6.1301162230097344</v>
      </c>
      <c r="T134" s="205">
        <f t="shared" ref="T134:T156" si="19">$K134+1.96*$P134</f>
        <v>7.1469437769902662</v>
      </c>
      <c r="U134" s="296">
        <v>4.2999999999999997E-2</v>
      </c>
      <c r="V134" s="101">
        <v>0.112</v>
      </c>
      <c r="W134" s="260">
        <v>5.2</v>
      </c>
      <c r="X134" s="202">
        <v>5.55</v>
      </c>
      <c r="Y134" s="202">
        <v>6</v>
      </c>
      <c r="Z134" s="228">
        <v>6.9</v>
      </c>
      <c r="AA134" s="292">
        <v>46</v>
      </c>
      <c r="AB134" s="206">
        <v>57</v>
      </c>
      <c r="AC134" s="207">
        <v>49</v>
      </c>
      <c r="AD134" s="206">
        <v>39</v>
      </c>
      <c r="AE134" s="178">
        <v>31</v>
      </c>
      <c r="AF134" s="178">
        <v>30</v>
      </c>
      <c r="AG134" s="103">
        <v>27</v>
      </c>
      <c r="AJ134" s="26"/>
      <c r="AO134" s="26"/>
      <c r="AR134" s="26"/>
    </row>
    <row r="135" spans="1:44" ht="15" customHeight="1" x14ac:dyDescent="0.35">
      <c r="A135" s="165"/>
      <c r="B135" s="165"/>
      <c r="C135" s="30" t="s">
        <v>150</v>
      </c>
      <c r="D135" s="86" t="s">
        <v>291</v>
      </c>
      <c r="E135" s="202">
        <v>5.25</v>
      </c>
      <c r="F135" s="202">
        <v>5.75</v>
      </c>
      <c r="G135" s="202">
        <v>5.75</v>
      </c>
      <c r="H135" s="202">
        <v>5.7341670974780303</v>
      </c>
      <c r="I135" s="202">
        <v>6.5546752979473357</v>
      </c>
      <c r="J135" s="202">
        <v>6.9385725644204124</v>
      </c>
      <c r="K135" s="111">
        <v>7.5629499999999998</v>
      </c>
      <c r="L135" s="295">
        <f t="shared" si="15"/>
        <v>0.14309108655556568</v>
      </c>
      <c r="M135" s="203">
        <v>5.8568464343809357E-2</v>
      </c>
      <c r="N135" s="203">
        <f t="shared" si="13"/>
        <v>8.9986438821908044E-2</v>
      </c>
      <c r="O135" s="227">
        <v>0.59419296499821606</v>
      </c>
      <c r="P135" s="111">
        <v>0.25826726083225099</v>
      </c>
      <c r="Q135" s="204">
        <f t="shared" ref="Q135:Q156" si="20">$J135-1.96*$O135</f>
        <v>5.7739543530239086</v>
      </c>
      <c r="R135" s="205">
        <f t="shared" ref="R135:R156" si="21">$J135+1.96*$O135</f>
        <v>8.1031907758169162</v>
      </c>
      <c r="S135" s="205">
        <f t="shared" si="18"/>
        <v>7.0567461687687878</v>
      </c>
      <c r="T135" s="205">
        <f t="shared" si="19"/>
        <v>8.0691538312312119</v>
      </c>
      <c r="U135" s="296">
        <v>0.54200000000000004</v>
      </c>
      <c r="V135" s="101">
        <v>0.91200000000000003</v>
      </c>
      <c r="W135" s="260">
        <v>5.5</v>
      </c>
      <c r="X135" s="202">
        <v>6</v>
      </c>
      <c r="Y135" s="202">
        <v>6.25</v>
      </c>
      <c r="Z135" s="228">
        <v>7</v>
      </c>
      <c r="AA135" s="292">
        <v>38</v>
      </c>
      <c r="AB135" s="206">
        <v>35</v>
      </c>
      <c r="AC135" s="207">
        <v>34</v>
      </c>
      <c r="AD135" s="206">
        <v>27</v>
      </c>
      <c r="AE135" s="178">
        <v>28</v>
      </c>
      <c r="AF135" s="178">
        <v>12</v>
      </c>
      <c r="AG135" s="103">
        <v>28</v>
      </c>
      <c r="AJ135" s="26"/>
      <c r="AO135" s="26"/>
      <c r="AR135" s="26"/>
    </row>
    <row r="136" spans="1:44" ht="15" customHeight="1" x14ac:dyDescent="0.35">
      <c r="A136" s="165"/>
      <c r="B136" s="165"/>
      <c r="C136" s="30" t="s">
        <v>150</v>
      </c>
      <c r="D136" s="86" t="s">
        <v>292</v>
      </c>
      <c r="E136" s="202">
        <v>5.25</v>
      </c>
      <c r="F136" s="202">
        <v>7.75</v>
      </c>
      <c r="G136" s="202">
        <v>6</v>
      </c>
      <c r="H136" s="202">
        <v>6.2947520414865794</v>
      </c>
      <c r="I136" s="202">
        <v>6.3019828066429966</v>
      </c>
      <c r="J136" s="202">
        <v>7.841177400799781</v>
      </c>
      <c r="K136" s="111">
        <v>9.4801099999999998</v>
      </c>
      <c r="L136" s="295">
        <f t="shared" si="15"/>
        <v>1.1486973766021702E-3</v>
      </c>
      <c r="M136" s="203">
        <v>0.24423973237983132</v>
      </c>
      <c r="N136" s="203">
        <f t="shared" si="13"/>
        <v>0.20901613564221266</v>
      </c>
      <c r="O136" s="227">
        <v>0.55519440015823796</v>
      </c>
      <c r="P136" s="111">
        <v>1.55725123294768</v>
      </c>
      <c r="Q136" s="204">
        <f t="shared" si="20"/>
        <v>6.7529963764896346</v>
      </c>
      <c r="R136" s="205">
        <f t="shared" si="21"/>
        <v>8.9293584251099283</v>
      </c>
      <c r="S136" s="205">
        <f t="shared" si="18"/>
        <v>6.4278975834225474</v>
      </c>
      <c r="T136" s="205">
        <f t="shared" si="19"/>
        <v>12.532322416577452</v>
      </c>
      <c r="U136" s="296">
        <v>4.1000000000000002E-2</v>
      </c>
      <c r="V136" s="101">
        <v>3.4000000000000002E-2</v>
      </c>
      <c r="W136" s="260">
        <v>6</v>
      </c>
      <c r="X136" s="202">
        <v>6</v>
      </c>
      <c r="Y136" s="202">
        <v>8.15</v>
      </c>
      <c r="Z136" s="228">
        <v>7.5</v>
      </c>
      <c r="AA136" s="292">
        <v>30</v>
      </c>
      <c r="AB136" s="206">
        <v>21</v>
      </c>
      <c r="AC136" s="207">
        <v>23</v>
      </c>
      <c r="AD136" s="206">
        <v>24</v>
      </c>
      <c r="AE136" s="178">
        <v>17</v>
      </c>
      <c r="AF136" s="178">
        <v>14</v>
      </c>
      <c r="AG136" s="103">
        <v>15</v>
      </c>
      <c r="AJ136" s="26"/>
      <c r="AO136" s="26"/>
      <c r="AR136" s="26"/>
    </row>
    <row r="137" spans="1:44" ht="15" customHeight="1" x14ac:dyDescent="0.35">
      <c r="A137" s="165"/>
      <c r="B137" s="165"/>
      <c r="C137" s="30" t="s">
        <v>150</v>
      </c>
      <c r="D137" s="86" t="s">
        <v>293</v>
      </c>
      <c r="E137" s="202">
        <v>4.5</v>
      </c>
      <c r="F137" s="202">
        <v>4.75</v>
      </c>
      <c r="G137" s="202">
        <v>4.75</v>
      </c>
      <c r="H137" s="202">
        <v>5.6143868591998176</v>
      </c>
      <c r="I137" s="202">
        <v>6.1072632286958459</v>
      </c>
      <c r="J137" s="202">
        <v>6.238066708263208</v>
      </c>
      <c r="K137" s="111">
        <v>6.6184399999999997</v>
      </c>
      <c r="L137" s="295">
        <f t="shared" ref="L137:L156" si="22">I137/H137-1</f>
        <v>8.7788102575866001E-2</v>
      </c>
      <c r="M137" s="203">
        <v>2.1417691471486533E-2</v>
      </c>
      <c r="N137" s="203">
        <f t="shared" ref="N137:N156" si="23">K137/J137-1</f>
        <v>6.0976150067926227E-2</v>
      </c>
      <c r="O137" s="227">
        <v>0.72832021379932699</v>
      </c>
      <c r="P137" s="111">
        <v>0.33454918968352099</v>
      </c>
      <c r="Q137" s="204">
        <f t="shared" si="20"/>
        <v>4.8105590892165271</v>
      </c>
      <c r="R137" s="205">
        <f t="shared" si="21"/>
        <v>7.6655743273098889</v>
      </c>
      <c r="S137" s="205">
        <f t="shared" si="18"/>
        <v>5.9627235882202987</v>
      </c>
      <c r="T137" s="205">
        <f t="shared" si="19"/>
        <v>7.2741564117797006</v>
      </c>
      <c r="U137" s="296">
        <v>0.88</v>
      </c>
      <c r="V137" s="101">
        <v>0.96899999999999997</v>
      </c>
      <c r="W137" s="260">
        <v>5</v>
      </c>
      <c r="X137" s="202">
        <v>5.3</v>
      </c>
      <c r="Y137" s="202">
        <v>5</v>
      </c>
      <c r="Z137" s="228">
        <v>6</v>
      </c>
      <c r="AA137" s="292">
        <v>59</v>
      </c>
      <c r="AB137" s="206">
        <v>62</v>
      </c>
      <c r="AC137" s="207">
        <v>47</v>
      </c>
      <c r="AD137" s="206">
        <v>43</v>
      </c>
      <c r="AE137" s="178">
        <v>35</v>
      </c>
      <c r="AF137" s="178">
        <v>19</v>
      </c>
      <c r="AG137" s="103">
        <v>39</v>
      </c>
      <c r="AJ137" s="26"/>
      <c r="AO137" s="26"/>
      <c r="AR137" s="26"/>
    </row>
    <row r="138" spans="1:44" ht="15" customHeight="1" x14ac:dyDescent="0.35">
      <c r="A138" s="165"/>
      <c r="B138" s="165"/>
      <c r="C138" s="30" t="s">
        <v>150</v>
      </c>
      <c r="D138" s="86" t="s">
        <v>294</v>
      </c>
      <c r="E138" s="202">
        <v>6</v>
      </c>
      <c r="F138" s="202">
        <v>6.5</v>
      </c>
      <c r="G138" s="202">
        <v>6.5</v>
      </c>
      <c r="H138" s="202">
        <v>6.9444939954940388</v>
      </c>
      <c r="I138" s="202">
        <v>7.3514119041209094</v>
      </c>
      <c r="J138" s="202">
        <v>7.6826312715346132</v>
      </c>
      <c r="K138" s="111">
        <v>8.0347399999999993</v>
      </c>
      <c r="L138" s="295">
        <f t="shared" si="22"/>
        <v>5.8595760740941083E-2</v>
      </c>
      <c r="M138" s="203">
        <v>4.50552045965531E-2</v>
      </c>
      <c r="N138" s="203">
        <f t="shared" si="23"/>
        <v>4.5831788097133508E-2</v>
      </c>
      <c r="O138" s="227">
        <v>0.13190073419620499</v>
      </c>
      <c r="P138" s="111">
        <v>0.13444883077313799</v>
      </c>
      <c r="Q138" s="204">
        <f t="shared" si="20"/>
        <v>7.4241058325100511</v>
      </c>
      <c r="R138" s="205">
        <f t="shared" si="21"/>
        <v>7.9411567105591754</v>
      </c>
      <c r="S138" s="205">
        <f t="shared" si="18"/>
        <v>7.7712202916846493</v>
      </c>
      <c r="T138" s="205">
        <f t="shared" si="19"/>
        <v>8.2982597083153493</v>
      </c>
      <c r="U138" s="296">
        <v>4.4999999999999998E-2</v>
      </c>
      <c r="V138" s="101">
        <v>0.4</v>
      </c>
      <c r="W138" s="260">
        <v>6.5</v>
      </c>
      <c r="X138" s="202">
        <v>7</v>
      </c>
      <c r="Y138" s="202">
        <v>7.5</v>
      </c>
      <c r="Z138" s="228">
        <v>8</v>
      </c>
      <c r="AA138" s="292">
        <v>204</v>
      </c>
      <c r="AB138" s="206">
        <v>242</v>
      </c>
      <c r="AC138" s="207">
        <v>240</v>
      </c>
      <c r="AD138" s="206">
        <v>179</v>
      </c>
      <c r="AE138" s="178">
        <v>193</v>
      </c>
      <c r="AF138" s="178">
        <v>262</v>
      </c>
      <c r="AG138" s="103">
        <v>209</v>
      </c>
      <c r="AJ138" s="26"/>
      <c r="AO138" s="26"/>
      <c r="AR138" s="26"/>
    </row>
    <row r="139" spans="1:44" ht="15" customHeight="1" x14ac:dyDescent="0.35">
      <c r="A139" s="165"/>
      <c r="B139" s="165"/>
      <c r="C139" s="30" t="s">
        <v>150</v>
      </c>
      <c r="D139" s="86" t="s">
        <v>295</v>
      </c>
      <c r="E139" s="202">
        <v>5.25</v>
      </c>
      <c r="F139" s="202">
        <v>5.25</v>
      </c>
      <c r="G139" s="202">
        <v>5.5</v>
      </c>
      <c r="H139" s="202">
        <v>5.7477132251349046</v>
      </c>
      <c r="I139" s="202">
        <v>5.6419218187038602</v>
      </c>
      <c r="J139" s="202">
        <v>6.9167503658390501</v>
      </c>
      <c r="K139" s="111">
        <v>6.9132100000000003</v>
      </c>
      <c r="L139" s="295">
        <f t="shared" si="22"/>
        <v>-1.840582546262326E-2</v>
      </c>
      <c r="M139" s="203">
        <v>0.22595643614006344</v>
      </c>
      <c r="N139" s="203">
        <f t="shared" si="23"/>
        <v>-5.1185392732044921E-4</v>
      </c>
      <c r="O139" s="227">
        <v>0.37158272642364798</v>
      </c>
      <c r="P139" s="111">
        <v>0.34721275106320698</v>
      </c>
      <c r="Q139" s="204">
        <f t="shared" si="20"/>
        <v>6.1884482220487005</v>
      </c>
      <c r="R139" s="205">
        <f t="shared" si="21"/>
        <v>7.6450525096293998</v>
      </c>
      <c r="S139" s="205">
        <f t="shared" si="18"/>
        <v>6.232673007916115</v>
      </c>
      <c r="T139" s="205">
        <f t="shared" si="19"/>
        <v>7.5937469920838856</v>
      </c>
      <c r="U139" s="296">
        <v>5.0000000000000001E-3</v>
      </c>
      <c r="V139" s="101">
        <v>8.0000000000000002E-3</v>
      </c>
      <c r="W139" s="260">
        <v>5.75</v>
      </c>
      <c r="X139" s="202">
        <v>5.5</v>
      </c>
      <c r="Y139" s="202">
        <v>7</v>
      </c>
      <c r="Z139" s="228">
        <v>6</v>
      </c>
      <c r="AA139" s="292">
        <v>55</v>
      </c>
      <c r="AB139" s="206">
        <v>54</v>
      </c>
      <c r="AC139" s="207">
        <v>52</v>
      </c>
      <c r="AD139" s="206">
        <v>33</v>
      </c>
      <c r="AE139" s="178">
        <v>23</v>
      </c>
      <c r="AF139" s="178">
        <v>14</v>
      </c>
      <c r="AG139" s="103">
        <v>24</v>
      </c>
      <c r="AJ139" s="26"/>
      <c r="AO139" s="26"/>
      <c r="AR139" s="26"/>
    </row>
    <row r="140" spans="1:44" ht="15" customHeight="1" x14ac:dyDescent="0.35">
      <c r="A140" s="165"/>
      <c r="B140" s="165"/>
      <c r="C140" s="30" t="s">
        <v>150</v>
      </c>
      <c r="D140" s="86" t="s">
        <v>296</v>
      </c>
      <c r="E140" s="202">
        <v>5</v>
      </c>
      <c r="F140" s="202">
        <v>5.25</v>
      </c>
      <c r="G140" s="202">
        <v>5.75</v>
      </c>
      <c r="H140" s="202">
        <v>5.8863823663303663</v>
      </c>
      <c r="I140" s="202">
        <v>6.1664114739254021</v>
      </c>
      <c r="J140" s="202">
        <v>6.9440092221485168</v>
      </c>
      <c r="K140" s="111">
        <v>7.5439699999999998</v>
      </c>
      <c r="L140" s="295">
        <f t="shared" si="22"/>
        <v>4.7572361115509665E-2</v>
      </c>
      <c r="M140" s="203">
        <v>0.1261021505799893</v>
      </c>
      <c r="N140" s="203">
        <f t="shared" si="23"/>
        <v>8.6399766857718996E-2</v>
      </c>
      <c r="O140" s="227">
        <v>0.15731274424064901</v>
      </c>
      <c r="P140" s="111">
        <v>0.27470913229893601</v>
      </c>
      <c r="Q140" s="204">
        <f t="shared" si="20"/>
        <v>6.635676243436845</v>
      </c>
      <c r="R140" s="205">
        <f t="shared" si="21"/>
        <v>7.2523422008601885</v>
      </c>
      <c r="S140" s="205">
        <f t="shared" si="18"/>
        <v>7.0055401006940849</v>
      </c>
      <c r="T140" s="205">
        <f t="shared" si="19"/>
        <v>8.0823998993059138</v>
      </c>
      <c r="U140" s="296">
        <v>0</v>
      </c>
      <c r="V140" s="101">
        <v>0</v>
      </c>
      <c r="W140" s="260">
        <v>5.66</v>
      </c>
      <c r="X140" s="202">
        <v>6</v>
      </c>
      <c r="Y140" s="202">
        <v>6.5</v>
      </c>
      <c r="Z140" s="228">
        <v>7</v>
      </c>
      <c r="AA140" s="292">
        <v>223</v>
      </c>
      <c r="AB140" s="206">
        <v>175</v>
      </c>
      <c r="AC140" s="207">
        <v>179</v>
      </c>
      <c r="AD140" s="206">
        <v>144</v>
      </c>
      <c r="AE140" s="178">
        <v>138</v>
      </c>
      <c r="AF140" s="178">
        <v>128</v>
      </c>
      <c r="AG140" s="103">
        <v>110</v>
      </c>
      <c r="AJ140" s="26"/>
      <c r="AO140" s="26"/>
      <c r="AR140" s="26"/>
    </row>
    <row r="141" spans="1:44" ht="15" customHeight="1" x14ac:dyDescent="0.35">
      <c r="A141" s="165"/>
      <c r="B141" s="165"/>
      <c r="C141" s="30" t="s">
        <v>150</v>
      </c>
      <c r="D141" s="86" t="s">
        <v>297</v>
      </c>
      <c r="E141" s="202">
        <v>6.25</v>
      </c>
      <c r="F141" s="202">
        <v>5.75</v>
      </c>
      <c r="G141" s="202">
        <v>7</v>
      </c>
      <c r="H141" s="202">
        <v>6.638240154198793</v>
      </c>
      <c r="I141" s="202">
        <v>6.8642085249019891</v>
      </c>
      <c r="J141" s="202">
        <v>7.423093995664356</v>
      </c>
      <c r="K141" s="111">
        <v>7.9537899999999997</v>
      </c>
      <c r="L141" s="295">
        <f t="shared" si="22"/>
        <v>3.4040403096936345E-2</v>
      </c>
      <c r="M141" s="203">
        <v>8.1420234938207603E-2</v>
      </c>
      <c r="N141" s="203">
        <f t="shared" si="23"/>
        <v>7.1492561544500122E-2</v>
      </c>
      <c r="O141" s="227">
        <v>0.409495470840951</v>
      </c>
      <c r="P141" s="111">
        <v>0.420306663012607</v>
      </c>
      <c r="Q141" s="204">
        <f t="shared" si="20"/>
        <v>6.6204828728160923</v>
      </c>
      <c r="R141" s="205">
        <f t="shared" si="21"/>
        <v>8.2257051185126198</v>
      </c>
      <c r="S141" s="205">
        <f t="shared" si="18"/>
        <v>7.1299889404952896</v>
      </c>
      <c r="T141" s="205">
        <f t="shared" si="19"/>
        <v>8.7775910595047097</v>
      </c>
      <c r="U141" s="296">
        <v>0.245</v>
      </c>
      <c r="V141" s="101">
        <v>0.40699999999999997</v>
      </c>
      <c r="W141" s="260">
        <v>6.5</v>
      </c>
      <c r="X141" s="202">
        <v>6.5</v>
      </c>
      <c r="Y141" s="202">
        <v>7</v>
      </c>
      <c r="Z141" s="228">
        <v>7.5</v>
      </c>
      <c r="AA141" s="292">
        <v>53</v>
      </c>
      <c r="AB141" s="206">
        <v>44</v>
      </c>
      <c r="AC141" s="207">
        <v>41</v>
      </c>
      <c r="AD141" s="206">
        <v>40</v>
      </c>
      <c r="AE141" s="178">
        <v>30</v>
      </c>
      <c r="AF141" s="178">
        <v>15</v>
      </c>
      <c r="AG141" s="103">
        <v>27</v>
      </c>
      <c r="AJ141" s="26"/>
      <c r="AO141" s="26"/>
      <c r="AR141" s="26"/>
    </row>
    <row r="142" spans="1:44" ht="15" customHeight="1" x14ac:dyDescent="0.35">
      <c r="A142" s="165"/>
      <c r="B142" s="165"/>
      <c r="C142" s="30" t="s">
        <v>150</v>
      </c>
      <c r="D142" s="86" t="s">
        <v>298</v>
      </c>
      <c r="E142" s="202">
        <v>5.75</v>
      </c>
      <c r="F142" s="202">
        <v>5.75</v>
      </c>
      <c r="G142" s="202">
        <v>6.25</v>
      </c>
      <c r="H142" s="202">
        <v>5.8623437081160965</v>
      </c>
      <c r="I142" s="202">
        <v>6.5214453485355079</v>
      </c>
      <c r="J142" s="202">
        <v>7.001509332503038</v>
      </c>
      <c r="K142" s="111">
        <v>8.0931300000000004</v>
      </c>
      <c r="L142" s="295">
        <f t="shared" si="22"/>
        <v>0.11242971637894938</v>
      </c>
      <c r="M142" s="203">
        <v>7.3613126893003145E-2</v>
      </c>
      <c r="N142" s="203">
        <f t="shared" si="23"/>
        <v>0.15591219202256035</v>
      </c>
      <c r="O142" s="227">
        <v>0.282711278042169</v>
      </c>
      <c r="P142" s="111">
        <v>0.713633912886243</v>
      </c>
      <c r="Q142" s="204">
        <f t="shared" si="20"/>
        <v>6.4473952275403867</v>
      </c>
      <c r="R142" s="205">
        <f t="shared" si="21"/>
        <v>7.5556234374656892</v>
      </c>
      <c r="S142" s="205">
        <f t="shared" si="18"/>
        <v>6.6944075307429642</v>
      </c>
      <c r="T142" s="205">
        <f t="shared" si="19"/>
        <v>9.4918524692570365</v>
      </c>
      <c r="U142" s="296">
        <v>0.16600000000000001</v>
      </c>
      <c r="V142" s="101">
        <v>0.311</v>
      </c>
      <c r="W142" s="260">
        <v>5.5</v>
      </c>
      <c r="X142" s="202">
        <v>6.1</v>
      </c>
      <c r="Y142" s="202">
        <v>6.5</v>
      </c>
      <c r="Z142" s="228">
        <v>7</v>
      </c>
      <c r="AA142" s="299">
        <v>62</v>
      </c>
      <c r="AB142" s="206">
        <v>51</v>
      </c>
      <c r="AC142" s="207">
        <v>62</v>
      </c>
      <c r="AD142" s="206">
        <v>37</v>
      </c>
      <c r="AE142" s="178">
        <v>35</v>
      </c>
      <c r="AF142" s="178">
        <v>23</v>
      </c>
      <c r="AG142" s="103">
        <v>27</v>
      </c>
      <c r="AJ142" s="26"/>
      <c r="AO142" s="26"/>
      <c r="AR142" s="26"/>
    </row>
    <row r="143" spans="1:44" ht="15" customHeight="1" x14ac:dyDescent="0.35">
      <c r="A143" s="165"/>
      <c r="B143" s="165"/>
      <c r="C143" s="30" t="s">
        <v>151</v>
      </c>
      <c r="D143" s="86" t="s">
        <v>299</v>
      </c>
      <c r="E143" s="202">
        <v>5.25</v>
      </c>
      <c r="F143" s="202">
        <v>5.25</v>
      </c>
      <c r="G143" s="202">
        <v>5.25</v>
      </c>
      <c r="H143" s="202">
        <v>5.5651430317540989</v>
      </c>
      <c r="I143" s="202">
        <v>6.1007171329117753</v>
      </c>
      <c r="J143" s="202">
        <v>6.9339203469593524</v>
      </c>
      <c r="K143" s="111">
        <v>6.8767100000000001</v>
      </c>
      <c r="L143" s="295">
        <f t="shared" si="22"/>
        <v>9.623725717411924E-2</v>
      </c>
      <c r="M143" s="203">
        <v>0.13657463473476961</v>
      </c>
      <c r="N143" s="203">
        <f t="shared" si="23"/>
        <v>-8.2507937929284791E-3</v>
      </c>
      <c r="O143" s="227">
        <v>0.38467854864469297</v>
      </c>
      <c r="P143" s="111">
        <v>0.39965065568536701</v>
      </c>
      <c r="Q143" s="204">
        <f t="shared" si="20"/>
        <v>6.1799503916157539</v>
      </c>
      <c r="R143" s="205">
        <f t="shared" si="21"/>
        <v>7.687890302302951</v>
      </c>
      <c r="S143" s="205">
        <f t="shared" si="18"/>
        <v>6.0933947148566805</v>
      </c>
      <c r="T143" s="205">
        <f t="shared" si="19"/>
        <v>7.6600252851433197</v>
      </c>
      <c r="U143" s="296">
        <v>5.1999999999999998E-2</v>
      </c>
      <c r="V143" s="101">
        <v>0.10299999999999999</v>
      </c>
      <c r="W143" s="260">
        <v>5.5</v>
      </c>
      <c r="X143" s="202">
        <v>6</v>
      </c>
      <c r="Y143" s="202">
        <v>6.8</v>
      </c>
      <c r="Z143" s="228">
        <v>6.1</v>
      </c>
      <c r="AA143" s="292">
        <v>38</v>
      </c>
      <c r="AB143" s="206">
        <v>42</v>
      </c>
      <c r="AC143" s="207">
        <v>45</v>
      </c>
      <c r="AD143" s="206">
        <v>33</v>
      </c>
      <c r="AE143" s="178">
        <v>36</v>
      </c>
      <c r="AF143" s="178">
        <v>15</v>
      </c>
      <c r="AG143" s="103">
        <v>23</v>
      </c>
      <c r="AJ143" s="26"/>
      <c r="AO143" s="26"/>
      <c r="AR143" s="26"/>
    </row>
    <row r="144" spans="1:44" ht="15" customHeight="1" x14ac:dyDescent="0.35">
      <c r="A144" s="165"/>
      <c r="B144" s="165"/>
      <c r="C144" s="30" t="s">
        <v>151</v>
      </c>
      <c r="D144" s="86" t="s">
        <v>300</v>
      </c>
      <c r="E144" s="202">
        <v>4.75</v>
      </c>
      <c r="F144" s="202">
        <v>5</v>
      </c>
      <c r="G144" s="202">
        <v>5.25</v>
      </c>
      <c r="H144" s="202">
        <v>5.506114313951544</v>
      </c>
      <c r="I144" s="202">
        <v>6.2760709036641176</v>
      </c>
      <c r="J144" s="202">
        <v>6.398151694283861</v>
      </c>
      <c r="K144" s="111">
        <v>6.8164800000000003</v>
      </c>
      <c r="L144" s="295">
        <f t="shared" si="22"/>
        <v>0.1398366517312648</v>
      </c>
      <c r="M144" s="203">
        <v>1.9451786395285886E-2</v>
      </c>
      <c r="N144" s="203">
        <f t="shared" si="23"/>
        <v>6.5382680140246618E-2</v>
      </c>
      <c r="O144" s="227">
        <v>0.149582861018415</v>
      </c>
      <c r="P144" s="111">
        <v>0.19961265541141399</v>
      </c>
      <c r="Q144" s="204">
        <f t="shared" si="20"/>
        <v>6.1049692866877674</v>
      </c>
      <c r="R144" s="205">
        <f t="shared" si="21"/>
        <v>6.6913341018799546</v>
      </c>
      <c r="S144" s="205">
        <f t="shared" si="18"/>
        <v>6.4252391953936288</v>
      </c>
      <c r="T144" s="205">
        <f t="shared" si="19"/>
        <v>7.2077208046063719</v>
      </c>
      <c r="U144" s="296">
        <v>0.65700000000000003</v>
      </c>
      <c r="V144" s="101">
        <v>0.57899999999999996</v>
      </c>
      <c r="W144" s="260">
        <v>5.3</v>
      </c>
      <c r="X144" s="202">
        <v>5.85</v>
      </c>
      <c r="Y144" s="202">
        <v>6</v>
      </c>
      <c r="Z144" s="228">
        <v>6.5</v>
      </c>
      <c r="AA144" s="292">
        <v>95</v>
      </c>
      <c r="AB144" s="206">
        <v>87</v>
      </c>
      <c r="AC144" s="207">
        <v>88</v>
      </c>
      <c r="AD144" s="206">
        <v>75</v>
      </c>
      <c r="AE144" s="178">
        <v>74</v>
      </c>
      <c r="AF144" s="178">
        <v>39</v>
      </c>
      <c r="AG144" s="103">
        <v>33</v>
      </c>
      <c r="AJ144" s="26"/>
      <c r="AO144" s="26"/>
      <c r="AR144" s="26"/>
    </row>
    <row r="145" spans="1:44" ht="15" customHeight="1" x14ac:dyDescent="0.35">
      <c r="A145" s="165"/>
      <c r="B145" s="165"/>
      <c r="C145" s="30" t="s">
        <v>151</v>
      </c>
      <c r="D145" s="86" t="s">
        <v>301</v>
      </c>
      <c r="E145" s="202">
        <v>5.5</v>
      </c>
      <c r="F145" s="202">
        <v>5.5</v>
      </c>
      <c r="G145" s="202">
        <v>6</v>
      </c>
      <c r="H145" s="202">
        <v>6.19376475828079</v>
      </c>
      <c r="I145" s="202">
        <v>6.6565192941954301</v>
      </c>
      <c r="J145" s="202">
        <v>7.5341234233416516</v>
      </c>
      <c r="K145" s="111">
        <v>8.4283900000000003</v>
      </c>
      <c r="L145" s="295">
        <f t="shared" si="22"/>
        <v>7.4712966018923854E-2</v>
      </c>
      <c r="M145" s="203">
        <v>0.13184129578224213</v>
      </c>
      <c r="N145" s="203">
        <f t="shared" si="23"/>
        <v>0.11869550396371253</v>
      </c>
      <c r="O145" s="227">
        <v>0.230933735860891</v>
      </c>
      <c r="P145" s="111">
        <v>0.26829615830590098</v>
      </c>
      <c r="Q145" s="204">
        <f t="shared" si="20"/>
        <v>7.0814933010543051</v>
      </c>
      <c r="R145" s="205">
        <f t="shared" si="21"/>
        <v>7.9867535456289982</v>
      </c>
      <c r="S145" s="205">
        <f t="shared" si="18"/>
        <v>7.9025295297204341</v>
      </c>
      <c r="T145" s="205">
        <f t="shared" si="19"/>
        <v>8.9542504702795664</v>
      </c>
      <c r="U145" s="296">
        <v>1E-3</v>
      </c>
      <c r="V145" s="101">
        <v>6.0000000000000001E-3</v>
      </c>
      <c r="W145" s="260">
        <v>6</v>
      </c>
      <c r="X145" s="202">
        <v>6.5</v>
      </c>
      <c r="Y145" s="202">
        <v>7.2</v>
      </c>
      <c r="Z145" s="228">
        <v>8.25</v>
      </c>
      <c r="AA145" s="292">
        <v>103</v>
      </c>
      <c r="AB145" s="206">
        <v>106</v>
      </c>
      <c r="AC145" s="207">
        <v>88</v>
      </c>
      <c r="AD145" s="206">
        <v>64</v>
      </c>
      <c r="AE145" s="178">
        <v>75</v>
      </c>
      <c r="AF145" s="178">
        <v>53</v>
      </c>
      <c r="AG145" s="103">
        <v>49</v>
      </c>
      <c r="AJ145" s="26"/>
      <c r="AO145" s="26"/>
      <c r="AR145" s="26"/>
    </row>
    <row r="146" spans="1:44" ht="15" customHeight="1" x14ac:dyDescent="0.35">
      <c r="A146" s="165"/>
      <c r="B146" s="165"/>
      <c r="C146" s="30" t="s">
        <v>151</v>
      </c>
      <c r="D146" s="86" t="s">
        <v>302</v>
      </c>
      <c r="E146" s="202">
        <v>4.5</v>
      </c>
      <c r="F146" s="202">
        <v>4.5</v>
      </c>
      <c r="G146" s="202">
        <v>5</v>
      </c>
      <c r="H146" s="202">
        <v>5.0654208425717941</v>
      </c>
      <c r="I146" s="202">
        <v>5.4756079878147288</v>
      </c>
      <c r="J146" s="202">
        <v>5.8670619712512169</v>
      </c>
      <c r="K146" s="111">
        <v>6.5905899999999997</v>
      </c>
      <c r="L146" s="295">
        <f t="shared" si="22"/>
        <v>8.0977900551827853E-2</v>
      </c>
      <c r="M146" s="203">
        <v>7.149050558542891E-2</v>
      </c>
      <c r="N146" s="203">
        <f t="shared" si="23"/>
        <v>0.12332033175959145</v>
      </c>
      <c r="O146" s="227">
        <v>0.10798280939169901</v>
      </c>
      <c r="P146" s="111">
        <v>0.24012072148576799</v>
      </c>
      <c r="Q146" s="204">
        <f t="shared" si="20"/>
        <v>5.6554156648434866</v>
      </c>
      <c r="R146" s="205">
        <f t="shared" si="21"/>
        <v>6.0787082776589472</v>
      </c>
      <c r="S146" s="205">
        <f t="shared" si="18"/>
        <v>6.1199533858878947</v>
      </c>
      <c r="T146" s="205">
        <f t="shared" si="19"/>
        <v>7.0612266141121047</v>
      </c>
      <c r="U146" s="296">
        <v>1.0999999999999999E-2</v>
      </c>
      <c r="V146" s="101">
        <v>0.04</v>
      </c>
      <c r="W146" s="260">
        <v>5</v>
      </c>
      <c r="X146" s="202">
        <v>5.25</v>
      </c>
      <c r="Y146" s="202">
        <v>5.6</v>
      </c>
      <c r="Z146" s="228">
        <v>6.2</v>
      </c>
      <c r="AA146" s="292">
        <v>164</v>
      </c>
      <c r="AB146" s="206">
        <v>152</v>
      </c>
      <c r="AC146" s="207">
        <v>148</v>
      </c>
      <c r="AD146" s="206">
        <v>110</v>
      </c>
      <c r="AE146" s="178">
        <v>104</v>
      </c>
      <c r="AF146" s="178">
        <v>76</v>
      </c>
      <c r="AG146" s="103">
        <v>70</v>
      </c>
      <c r="AJ146" s="26"/>
      <c r="AO146" s="26"/>
      <c r="AR146" s="26"/>
    </row>
    <row r="147" spans="1:44" ht="15" customHeight="1" x14ac:dyDescent="0.35">
      <c r="A147" s="165"/>
      <c r="B147" s="165"/>
      <c r="C147" s="30" t="s">
        <v>151</v>
      </c>
      <c r="D147" s="86" t="s">
        <v>303</v>
      </c>
      <c r="E147" s="202">
        <v>4.5</v>
      </c>
      <c r="F147" s="202">
        <v>4.5</v>
      </c>
      <c r="G147" s="202">
        <v>4.75</v>
      </c>
      <c r="H147" s="202">
        <v>5.0937234644672786</v>
      </c>
      <c r="I147" s="202">
        <v>5.4279697323582496</v>
      </c>
      <c r="J147" s="202">
        <v>5.9459996523051863</v>
      </c>
      <c r="K147" s="111">
        <v>6.5003799999999998</v>
      </c>
      <c r="L147" s="295">
        <f t="shared" si="22"/>
        <v>6.5619241056684929E-2</v>
      </c>
      <c r="M147" s="203">
        <v>9.5437142336803671E-2</v>
      </c>
      <c r="N147" s="203">
        <f t="shared" si="23"/>
        <v>9.3235852692976184E-2</v>
      </c>
      <c r="O147" s="227">
        <v>0.105949106974076</v>
      </c>
      <c r="P147" s="111">
        <v>0.142817786181128</v>
      </c>
      <c r="Q147" s="204">
        <f t="shared" si="20"/>
        <v>5.7383394026359973</v>
      </c>
      <c r="R147" s="205">
        <f t="shared" si="21"/>
        <v>6.1536599019743754</v>
      </c>
      <c r="S147" s="205">
        <f t="shared" si="18"/>
        <v>6.2204571390849885</v>
      </c>
      <c r="T147" s="205">
        <f t="shared" si="19"/>
        <v>6.7803028609150111</v>
      </c>
      <c r="U147" s="296">
        <v>0</v>
      </c>
      <c r="V147" s="101">
        <v>4.4999999999999998E-2</v>
      </c>
      <c r="W147" s="260">
        <v>5</v>
      </c>
      <c r="X147" s="202">
        <v>5.2</v>
      </c>
      <c r="Y147" s="202">
        <v>6</v>
      </c>
      <c r="Z147" s="228">
        <v>6</v>
      </c>
      <c r="AA147" s="292">
        <v>229</v>
      </c>
      <c r="AB147" s="206">
        <v>170</v>
      </c>
      <c r="AC147" s="207">
        <v>227</v>
      </c>
      <c r="AD147" s="206">
        <v>145</v>
      </c>
      <c r="AE147" s="178">
        <v>162</v>
      </c>
      <c r="AF147" s="178">
        <v>125</v>
      </c>
      <c r="AG147" s="103">
        <v>106</v>
      </c>
      <c r="AJ147" s="26"/>
      <c r="AO147" s="26"/>
      <c r="AR147" s="26"/>
    </row>
    <row r="148" spans="1:44" ht="15" customHeight="1" x14ac:dyDescent="0.35">
      <c r="A148" s="165"/>
      <c r="B148" s="165"/>
      <c r="C148" s="30" t="s">
        <v>151</v>
      </c>
      <c r="D148" s="86" t="s">
        <v>304</v>
      </c>
      <c r="E148" s="202">
        <v>4.5</v>
      </c>
      <c r="F148" s="202">
        <v>4.5</v>
      </c>
      <c r="G148" s="202">
        <v>5</v>
      </c>
      <c r="H148" s="202">
        <v>5.1538477160323426</v>
      </c>
      <c r="I148" s="202">
        <v>5.8294197532847596</v>
      </c>
      <c r="J148" s="202">
        <v>6.1933437148994717</v>
      </c>
      <c r="K148" s="111">
        <v>6.6294300000000002</v>
      </c>
      <c r="L148" s="295">
        <f t="shared" si="22"/>
        <v>0.13108110182434762</v>
      </c>
      <c r="M148" s="203">
        <v>6.2428848327425346E-2</v>
      </c>
      <c r="N148" s="203">
        <f t="shared" si="23"/>
        <v>7.0412091622078954E-2</v>
      </c>
      <c r="O148" s="227">
        <v>0.19899313908004099</v>
      </c>
      <c r="P148" s="111">
        <v>0.16971254210591499</v>
      </c>
      <c r="Q148" s="204">
        <f t="shared" si="20"/>
        <v>5.8033171623025916</v>
      </c>
      <c r="R148" s="205">
        <f t="shared" si="21"/>
        <v>6.5833702674963517</v>
      </c>
      <c r="S148" s="205">
        <f t="shared" si="18"/>
        <v>6.296793417472407</v>
      </c>
      <c r="T148" s="205">
        <f t="shared" si="19"/>
        <v>6.9620665825275934</v>
      </c>
      <c r="U148" s="296">
        <v>0.123</v>
      </c>
      <c r="V148" s="101">
        <v>0.35299999999999998</v>
      </c>
      <c r="W148" s="260">
        <v>5</v>
      </c>
      <c r="X148" s="202">
        <v>5.6</v>
      </c>
      <c r="Y148" s="202">
        <v>6</v>
      </c>
      <c r="Z148" s="228">
        <v>6.5</v>
      </c>
      <c r="AA148" s="292">
        <v>105</v>
      </c>
      <c r="AB148" s="206">
        <v>117</v>
      </c>
      <c r="AC148" s="207">
        <v>98</v>
      </c>
      <c r="AD148" s="206">
        <v>80</v>
      </c>
      <c r="AE148" s="178">
        <v>82</v>
      </c>
      <c r="AF148" s="178">
        <v>49</v>
      </c>
      <c r="AG148" s="103">
        <v>45</v>
      </c>
      <c r="AJ148" s="26"/>
      <c r="AO148" s="26"/>
      <c r="AR148" s="26"/>
    </row>
    <row r="149" spans="1:44" ht="15" customHeight="1" x14ac:dyDescent="0.35">
      <c r="A149" s="165"/>
      <c r="B149" s="165"/>
      <c r="C149" s="30" t="s">
        <v>151</v>
      </c>
      <c r="D149" s="86" t="s">
        <v>305</v>
      </c>
      <c r="E149" s="202">
        <v>4.5</v>
      </c>
      <c r="F149" s="202">
        <v>4.75</v>
      </c>
      <c r="G149" s="202">
        <v>5</v>
      </c>
      <c r="H149" s="202">
        <v>5.0707058852931812</v>
      </c>
      <c r="I149" s="202">
        <v>5.5494548336418372</v>
      </c>
      <c r="J149" s="202">
        <v>6.4674792173238664</v>
      </c>
      <c r="K149" s="111">
        <v>6.5531199999999998</v>
      </c>
      <c r="L149" s="295">
        <f t="shared" si="22"/>
        <v>9.4414655312033524E-2</v>
      </c>
      <c r="M149" s="203">
        <v>0.16542604836006469</v>
      </c>
      <c r="N149" s="203">
        <f t="shared" si="23"/>
        <v>1.3241756146155748E-2</v>
      </c>
      <c r="O149" s="227">
        <v>0.19089567441413899</v>
      </c>
      <c r="P149" s="111">
        <v>0.12828824907352501</v>
      </c>
      <c r="Q149" s="204">
        <f t="shared" si="20"/>
        <v>6.0933236954721544</v>
      </c>
      <c r="R149" s="205">
        <f t="shared" si="21"/>
        <v>6.8416347391755785</v>
      </c>
      <c r="S149" s="205">
        <f t="shared" si="18"/>
        <v>6.3016750318158907</v>
      </c>
      <c r="T149" s="205">
        <f t="shared" si="19"/>
        <v>6.8045649681841089</v>
      </c>
      <c r="U149" s="296">
        <v>0</v>
      </c>
      <c r="V149" s="101">
        <v>0</v>
      </c>
      <c r="W149" s="260">
        <v>5</v>
      </c>
      <c r="X149" s="202">
        <v>5.5</v>
      </c>
      <c r="Y149" s="202">
        <v>6.2</v>
      </c>
      <c r="Z149" s="228">
        <v>6.5</v>
      </c>
      <c r="AA149" s="292">
        <v>205</v>
      </c>
      <c r="AB149" s="206">
        <v>203</v>
      </c>
      <c r="AC149" s="207">
        <v>152</v>
      </c>
      <c r="AD149" s="206">
        <v>100</v>
      </c>
      <c r="AE149" s="178">
        <v>122</v>
      </c>
      <c r="AF149" s="178">
        <v>104</v>
      </c>
      <c r="AG149" s="103">
        <v>83</v>
      </c>
      <c r="AJ149" s="26"/>
      <c r="AO149" s="26"/>
      <c r="AR149" s="26"/>
    </row>
    <row r="150" spans="1:44" ht="15" customHeight="1" x14ac:dyDescent="0.35">
      <c r="A150" s="165"/>
      <c r="B150" s="165"/>
      <c r="C150" s="30" t="s">
        <v>151</v>
      </c>
      <c r="D150" s="86" t="s">
        <v>306</v>
      </c>
      <c r="E150" s="202">
        <v>5</v>
      </c>
      <c r="F150" s="202">
        <v>5</v>
      </c>
      <c r="G150" s="202">
        <v>5.5</v>
      </c>
      <c r="H150" s="202">
        <v>5.7097275944718904</v>
      </c>
      <c r="I150" s="202">
        <v>6.3859644512628124</v>
      </c>
      <c r="J150" s="202">
        <v>6.9034003375248609</v>
      </c>
      <c r="K150" s="111">
        <v>6.72567</v>
      </c>
      <c r="L150" s="295">
        <f t="shared" si="22"/>
        <v>0.11843592283555671</v>
      </c>
      <c r="M150" s="203">
        <v>8.1027053972987151E-2</v>
      </c>
      <c r="N150" s="203">
        <f t="shared" si="23"/>
        <v>-2.5745332565861867E-2</v>
      </c>
      <c r="O150" s="227">
        <v>0.51940277441534999</v>
      </c>
      <c r="P150" s="111">
        <v>0.22329238802975701</v>
      </c>
      <c r="Q150" s="204">
        <f t="shared" si="20"/>
        <v>5.8853708996707752</v>
      </c>
      <c r="R150" s="205">
        <f t="shared" si="21"/>
        <v>7.9214297753789467</v>
      </c>
      <c r="S150" s="205">
        <f t="shared" si="18"/>
        <v>6.2880169194616764</v>
      </c>
      <c r="T150" s="205">
        <f t="shared" si="19"/>
        <v>7.1633230805383237</v>
      </c>
      <c r="U150" s="296">
        <v>0.44800000000000001</v>
      </c>
      <c r="V150" s="101">
        <v>0.42099999999999999</v>
      </c>
      <c r="W150" s="260">
        <v>5.55</v>
      </c>
      <c r="X150" s="202">
        <v>5.55</v>
      </c>
      <c r="Y150" s="202">
        <v>6.4</v>
      </c>
      <c r="Z150" s="228">
        <v>6.5</v>
      </c>
      <c r="AA150" s="292">
        <v>63</v>
      </c>
      <c r="AB150" s="206">
        <v>59</v>
      </c>
      <c r="AC150" s="207">
        <v>54</v>
      </c>
      <c r="AD150" s="206">
        <v>39</v>
      </c>
      <c r="AE150" s="178">
        <v>37</v>
      </c>
      <c r="AF150" s="178">
        <v>29</v>
      </c>
      <c r="AG150" s="103">
        <v>31</v>
      </c>
      <c r="AJ150" s="26"/>
      <c r="AO150" s="26"/>
      <c r="AR150" s="26"/>
    </row>
    <row r="151" spans="1:44" ht="15" customHeight="1" x14ac:dyDescent="0.35">
      <c r="A151" s="165"/>
      <c r="B151" s="165"/>
      <c r="C151" s="30" t="s">
        <v>151</v>
      </c>
      <c r="D151" s="86" t="s">
        <v>307</v>
      </c>
      <c r="E151" s="202">
        <v>4.5</v>
      </c>
      <c r="F151" s="202">
        <v>4.75</v>
      </c>
      <c r="G151" s="202">
        <v>5</v>
      </c>
      <c r="H151" s="202">
        <v>5.204845695923459</v>
      </c>
      <c r="I151" s="202">
        <v>5.7006253797275024</v>
      </c>
      <c r="J151" s="202">
        <v>6.5890761951496692</v>
      </c>
      <c r="K151" s="111">
        <v>6.5519999999999996</v>
      </c>
      <c r="L151" s="295">
        <f t="shared" si="22"/>
        <v>9.525348353599572E-2</v>
      </c>
      <c r="M151" s="203">
        <v>0.15585146475010703</v>
      </c>
      <c r="N151" s="203">
        <f t="shared" si="23"/>
        <v>-5.6269185621137252E-3</v>
      </c>
      <c r="O151" s="227">
        <v>0.32056243183944599</v>
      </c>
      <c r="P151" s="111">
        <v>0.23671742733048501</v>
      </c>
      <c r="Q151" s="204">
        <f t="shared" si="20"/>
        <v>5.9607738287443555</v>
      </c>
      <c r="R151" s="205">
        <f t="shared" si="21"/>
        <v>7.217378561554983</v>
      </c>
      <c r="S151" s="205">
        <f t="shared" si="18"/>
        <v>6.0880338424322487</v>
      </c>
      <c r="T151" s="205">
        <f t="shared" si="19"/>
        <v>7.0159661575677505</v>
      </c>
      <c r="U151" s="296">
        <v>5.2999999999999999E-2</v>
      </c>
      <c r="V151" s="101">
        <v>2.7E-2</v>
      </c>
      <c r="W151" s="260">
        <v>5</v>
      </c>
      <c r="X151" s="202">
        <v>5</v>
      </c>
      <c r="Y151" s="202">
        <v>6.56</v>
      </c>
      <c r="Z151" s="228">
        <v>6.91</v>
      </c>
      <c r="AA151" s="292">
        <v>69</v>
      </c>
      <c r="AB151" s="206">
        <v>65</v>
      </c>
      <c r="AC151" s="207">
        <v>41</v>
      </c>
      <c r="AD151" s="206">
        <v>29</v>
      </c>
      <c r="AE151" s="178">
        <v>32</v>
      </c>
      <c r="AF151" s="178">
        <v>22</v>
      </c>
      <c r="AG151" s="103">
        <v>20</v>
      </c>
      <c r="AJ151" s="26"/>
      <c r="AO151" s="26"/>
      <c r="AR151" s="26"/>
    </row>
    <row r="152" spans="1:44" ht="15" customHeight="1" x14ac:dyDescent="0.35">
      <c r="A152" s="165"/>
      <c r="B152" s="165"/>
      <c r="C152" s="30" t="s">
        <v>151</v>
      </c>
      <c r="D152" s="86" t="s">
        <v>308</v>
      </c>
      <c r="E152" s="202">
        <v>4.5</v>
      </c>
      <c r="F152" s="202">
        <v>4.5</v>
      </c>
      <c r="G152" s="202">
        <v>4.75</v>
      </c>
      <c r="H152" s="202">
        <v>4.9366249924219705</v>
      </c>
      <c r="I152" s="202">
        <v>5.2727917914357016</v>
      </c>
      <c r="J152" s="202">
        <v>6.046474874772402</v>
      </c>
      <c r="K152" s="111">
        <v>6.2175900000000004</v>
      </c>
      <c r="L152" s="295">
        <f t="shared" si="22"/>
        <v>6.8096482825770188E-2</v>
      </c>
      <c r="M152" s="203">
        <v>0.14673120311584276</v>
      </c>
      <c r="N152" s="203">
        <f t="shared" si="23"/>
        <v>2.8299981190947898E-2</v>
      </c>
      <c r="O152" s="227">
        <v>0.134119584046271</v>
      </c>
      <c r="P152" s="111">
        <v>0.104508905010989</v>
      </c>
      <c r="Q152" s="204">
        <f t="shared" si="20"/>
        <v>5.7836004900417111</v>
      </c>
      <c r="R152" s="205">
        <f t="shared" si="21"/>
        <v>6.3093492595030929</v>
      </c>
      <c r="S152" s="205">
        <f t="shared" si="18"/>
        <v>6.0127525461784623</v>
      </c>
      <c r="T152" s="205">
        <f t="shared" si="19"/>
        <v>6.4224274538215385</v>
      </c>
      <c r="U152" s="296">
        <v>0</v>
      </c>
      <c r="V152" s="101">
        <v>1E-3</v>
      </c>
      <c r="W152" s="260">
        <v>4.9000000000000004</v>
      </c>
      <c r="X152" s="202">
        <v>5</v>
      </c>
      <c r="Y152" s="202">
        <v>5.8</v>
      </c>
      <c r="Z152" s="228">
        <v>6</v>
      </c>
      <c r="AA152" s="292">
        <v>151</v>
      </c>
      <c r="AB152" s="206">
        <v>160</v>
      </c>
      <c r="AC152" s="207">
        <v>160</v>
      </c>
      <c r="AD152" s="206">
        <v>122</v>
      </c>
      <c r="AE152" s="178">
        <v>105</v>
      </c>
      <c r="AF152" s="178">
        <v>73</v>
      </c>
      <c r="AG152" s="103">
        <v>89</v>
      </c>
      <c r="AJ152" s="26"/>
      <c r="AO152" s="26"/>
      <c r="AR152" s="26"/>
    </row>
    <row r="153" spans="1:44" ht="15" customHeight="1" x14ac:dyDescent="0.35">
      <c r="A153" s="165"/>
      <c r="B153" s="165"/>
      <c r="C153" s="30" t="s">
        <v>151</v>
      </c>
      <c r="D153" s="86" t="s">
        <v>309</v>
      </c>
      <c r="E153" s="202">
        <v>4.75</v>
      </c>
      <c r="F153" s="202">
        <v>5</v>
      </c>
      <c r="G153" s="202">
        <v>5.5</v>
      </c>
      <c r="H153" s="202">
        <v>5.3975476402282805</v>
      </c>
      <c r="I153" s="202">
        <v>5.7635903488225546</v>
      </c>
      <c r="J153" s="202">
        <v>6.8278815941047233</v>
      </c>
      <c r="K153" s="111">
        <v>7.2282200000000003</v>
      </c>
      <c r="L153" s="295">
        <f t="shared" si="22"/>
        <v>6.781648500258397E-2</v>
      </c>
      <c r="M153" s="203">
        <v>0.18465768399025673</v>
      </c>
      <c r="N153" s="203">
        <f>K153/J153-1</f>
        <v>5.8632886405196816E-2</v>
      </c>
      <c r="O153" s="227">
        <v>0.301982049456403</v>
      </c>
      <c r="P153" s="111">
        <v>0.256919973411877</v>
      </c>
      <c r="Q153" s="204">
        <f t="shared" si="20"/>
        <v>6.2359967771701736</v>
      </c>
      <c r="R153" s="205">
        <f t="shared" si="21"/>
        <v>7.4197664110392729</v>
      </c>
      <c r="S153" s="205">
        <f t="shared" si="18"/>
        <v>6.7246568521127212</v>
      </c>
      <c r="T153" s="205">
        <f t="shared" si="19"/>
        <v>7.7317831478872794</v>
      </c>
      <c r="U153" s="296">
        <v>5.0000000000000001E-3</v>
      </c>
      <c r="V153" s="101">
        <v>2.4E-2</v>
      </c>
      <c r="W153" s="260">
        <v>5.32</v>
      </c>
      <c r="X153" s="202">
        <v>5.5</v>
      </c>
      <c r="Y153" s="202">
        <v>7.5</v>
      </c>
      <c r="Z153" s="228">
        <v>7.2</v>
      </c>
      <c r="AA153" s="292">
        <v>76</v>
      </c>
      <c r="AB153" s="206">
        <v>92</v>
      </c>
      <c r="AC153" s="207">
        <v>72</v>
      </c>
      <c r="AD153" s="206">
        <v>58</v>
      </c>
      <c r="AE153" s="178">
        <v>49</v>
      </c>
      <c r="AF153" s="178">
        <v>27</v>
      </c>
      <c r="AG153" s="103">
        <v>33</v>
      </c>
      <c r="AJ153" s="26"/>
      <c r="AO153" s="26"/>
      <c r="AR153" s="26"/>
    </row>
    <row r="154" spans="1:44" ht="15" customHeight="1" x14ac:dyDescent="0.35">
      <c r="A154" s="165"/>
      <c r="B154" s="165"/>
      <c r="C154" s="30" t="s">
        <v>151</v>
      </c>
      <c r="D154" s="86" t="s">
        <v>310</v>
      </c>
      <c r="E154" s="202">
        <v>4.25</v>
      </c>
      <c r="F154" s="202">
        <v>4.5</v>
      </c>
      <c r="G154" s="202">
        <v>4.75</v>
      </c>
      <c r="H154" s="202">
        <v>4.9343446242410787</v>
      </c>
      <c r="I154" s="202">
        <v>5.2643581594642779</v>
      </c>
      <c r="J154" s="202">
        <v>5.5671195641683102</v>
      </c>
      <c r="K154" s="111">
        <v>6.9840799999999996</v>
      </c>
      <c r="L154" s="295">
        <f t="shared" si="22"/>
        <v>6.6880925503649102E-2</v>
      </c>
      <c r="M154" s="203">
        <v>5.7511551367326108E-2</v>
      </c>
      <c r="N154" s="203">
        <f t="shared" si="23"/>
        <v>0.2545230831670442</v>
      </c>
      <c r="O154" s="227">
        <v>0.22317628097258699</v>
      </c>
      <c r="P154" s="111">
        <v>0.35369622015272201</v>
      </c>
      <c r="Q154" s="204">
        <f t="shared" si="20"/>
        <v>5.1296940534620399</v>
      </c>
      <c r="R154" s="205">
        <f t="shared" si="21"/>
        <v>6.0045450748745806</v>
      </c>
      <c r="S154" s="205">
        <f t="shared" si="18"/>
        <v>6.2908354085006648</v>
      </c>
      <c r="T154" s="205">
        <f t="shared" si="19"/>
        <v>7.6773245914993344</v>
      </c>
      <c r="U154" s="296">
        <v>0.38500000000000001</v>
      </c>
      <c r="V154" s="101">
        <v>0.34200000000000003</v>
      </c>
      <c r="W154" s="260">
        <v>4.5</v>
      </c>
      <c r="X154" s="202">
        <v>5</v>
      </c>
      <c r="Y154" s="202">
        <v>5</v>
      </c>
      <c r="Z154" s="228">
        <v>6</v>
      </c>
      <c r="AA154" s="292">
        <v>71</v>
      </c>
      <c r="AB154" s="206">
        <v>81</v>
      </c>
      <c r="AC154" s="182">
        <v>57</v>
      </c>
      <c r="AD154" s="206">
        <v>47</v>
      </c>
      <c r="AE154" s="178">
        <v>38</v>
      </c>
      <c r="AF154" s="178">
        <v>24</v>
      </c>
      <c r="AG154" s="103">
        <v>24</v>
      </c>
      <c r="AJ154" s="26"/>
      <c r="AO154" s="26"/>
      <c r="AR154" s="26"/>
    </row>
    <row r="155" spans="1:44" ht="15" customHeight="1" x14ac:dyDescent="0.35">
      <c r="A155" s="165"/>
      <c r="B155" s="165"/>
      <c r="C155" s="19" t="s">
        <v>151</v>
      </c>
      <c r="D155" s="300" t="s">
        <v>311</v>
      </c>
      <c r="E155" s="202">
        <v>4.5</v>
      </c>
      <c r="F155" s="202">
        <v>4.5</v>
      </c>
      <c r="G155" s="202">
        <v>4.75</v>
      </c>
      <c r="H155" s="202">
        <v>5.0645679694950463</v>
      </c>
      <c r="I155" s="202">
        <v>5.1801773081714986</v>
      </c>
      <c r="J155" s="202" t="s">
        <v>115</v>
      </c>
      <c r="K155" s="111">
        <v>6.2666500000000003</v>
      </c>
      <c r="L155" s="295">
        <f t="shared" si="22"/>
        <v>2.28270879910768E-2</v>
      </c>
      <c r="M155" s="203" t="s">
        <v>115</v>
      </c>
      <c r="N155" s="203" t="s">
        <v>115</v>
      </c>
      <c r="O155" s="294" t="s">
        <v>115</v>
      </c>
      <c r="P155" s="111">
        <v>0.34572255527589801</v>
      </c>
      <c r="Q155" s="204" t="s">
        <v>115</v>
      </c>
      <c r="R155" s="205" t="s">
        <v>115</v>
      </c>
      <c r="S155" s="205">
        <f t="shared" si="18"/>
        <v>5.5890337916592401</v>
      </c>
      <c r="T155" s="205">
        <f t="shared" si="19"/>
        <v>6.9442662083407605</v>
      </c>
      <c r="U155" s="296" t="s">
        <v>115</v>
      </c>
      <c r="V155" s="101" t="s">
        <v>115</v>
      </c>
      <c r="W155" s="260">
        <v>5</v>
      </c>
      <c r="X155" s="202">
        <v>5</v>
      </c>
      <c r="Y155" s="208" t="s">
        <v>115</v>
      </c>
      <c r="Z155" s="228">
        <v>6</v>
      </c>
      <c r="AA155" s="301">
        <v>33</v>
      </c>
      <c r="AB155" s="206">
        <v>29</v>
      </c>
      <c r="AC155" s="213">
        <v>28</v>
      </c>
      <c r="AD155" s="103">
        <v>22</v>
      </c>
      <c r="AE155" s="178">
        <v>14</v>
      </c>
      <c r="AF155" s="178">
        <v>5</v>
      </c>
      <c r="AG155" s="103">
        <v>18</v>
      </c>
      <c r="AJ155" s="26"/>
      <c r="AO155" s="26"/>
      <c r="AR155" s="26"/>
    </row>
    <row r="156" spans="1:44" ht="15" customHeight="1" x14ac:dyDescent="0.35">
      <c r="A156" s="165"/>
      <c r="B156" s="165"/>
      <c r="C156" s="19" t="s">
        <v>151</v>
      </c>
      <c r="D156" s="300" t="s">
        <v>312</v>
      </c>
      <c r="E156" s="202">
        <v>4.5</v>
      </c>
      <c r="F156" s="202">
        <v>4.75</v>
      </c>
      <c r="G156" s="202">
        <v>5</v>
      </c>
      <c r="H156" s="202">
        <v>5.4622282948328467</v>
      </c>
      <c r="I156" s="202">
        <v>5.6190329462115054</v>
      </c>
      <c r="J156" s="202">
        <v>6.2055953016431884</v>
      </c>
      <c r="K156" s="111">
        <v>6.5832100000000002</v>
      </c>
      <c r="L156" s="295">
        <f t="shared" si="22"/>
        <v>2.870708489555307E-2</v>
      </c>
      <c r="M156" s="203">
        <v>0.10438848838342518</v>
      </c>
      <c r="N156" s="203">
        <f t="shared" si="23"/>
        <v>6.0850680716614258E-2</v>
      </c>
      <c r="O156" s="227">
        <v>0.14674022010510199</v>
      </c>
      <c r="P156" s="111">
        <v>0.15742525846576999</v>
      </c>
      <c r="Q156" s="204">
        <f t="shared" si="20"/>
        <v>5.9179844702371884</v>
      </c>
      <c r="R156" s="205">
        <f t="shared" si="21"/>
        <v>6.4932061330491884</v>
      </c>
      <c r="S156" s="205">
        <f t="shared" si="18"/>
        <v>6.2746564934070914</v>
      </c>
      <c r="T156" s="205">
        <f t="shared" si="19"/>
        <v>6.891763506592909</v>
      </c>
      <c r="U156" s="296">
        <v>1E-3</v>
      </c>
      <c r="V156" s="101">
        <v>8.0000000000000002E-3</v>
      </c>
      <c r="W156" s="260">
        <v>5</v>
      </c>
      <c r="X156" s="202">
        <v>5.5</v>
      </c>
      <c r="Y156" s="202">
        <v>6</v>
      </c>
      <c r="Z156" s="228">
        <v>6.2</v>
      </c>
      <c r="AA156" s="301">
        <v>185</v>
      </c>
      <c r="AB156" s="213">
        <v>114</v>
      </c>
      <c r="AC156" s="213">
        <v>153</v>
      </c>
      <c r="AD156" s="213">
        <v>127</v>
      </c>
      <c r="AE156" s="178">
        <v>115</v>
      </c>
      <c r="AF156" s="178">
        <v>87</v>
      </c>
      <c r="AG156" s="103">
        <v>93</v>
      </c>
      <c r="AJ156" s="26"/>
      <c r="AO156" s="26"/>
      <c r="AR156" s="26"/>
    </row>
    <row r="157" spans="1:44" ht="15" customHeight="1" x14ac:dyDescent="0.35">
      <c r="E157" s="76"/>
      <c r="F157" s="76"/>
      <c r="G157" s="76"/>
      <c r="H157" s="76"/>
      <c r="I157" s="76"/>
      <c r="J157" s="76"/>
      <c r="K157" s="76"/>
      <c r="L157" s="93"/>
      <c r="M157" s="93"/>
      <c r="N157" s="93"/>
      <c r="O157" s="76"/>
      <c r="P157" s="76"/>
      <c r="Q157" s="96"/>
      <c r="R157" s="96"/>
      <c r="S157" s="96"/>
      <c r="T157" s="96"/>
      <c r="U157" s="94"/>
      <c r="V157" s="94"/>
      <c r="W157" s="76"/>
      <c r="X157" s="76"/>
      <c r="Y157" s="76"/>
      <c r="Z157" s="76"/>
      <c r="AA157" s="76"/>
      <c r="AB157" s="76"/>
      <c r="AC157" s="94"/>
      <c r="AD157" s="94"/>
      <c r="AE157" s="72"/>
      <c r="AF157" s="72"/>
      <c r="AG157" s="94"/>
    </row>
    <row r="158" spans="1:44" ht="15" customHeight="1" x14ac:dyDescent="0.35">
      <c r="E158" s="76"/>
      <c r="F158" s="76"/>
      <c r="G158" s="76"/>
      <c r="H158" s="76"/>
      <c r="I158" s="76"/>
      <c r="J158" s="76"/>
      <c r="K158" s="76"/>
      <c r="L158" s="93"/>
      <c r="M158" s="93"/>
      <c r="N158" s="93"/>
      <c r="O158" s="76"/>
      <c r="P158" s="76"/>
      <c r="Q158" s="96"/>
      <c r="R158" s="96"/>
      <c r="S158" s="96"/>
      <c r="T158" s="96"/>
      <c r="U158" s="94"/>
      <c r="V158" s="94"/>
      <c r="W158" s="76"/>
      <c r="X158" s="76"/>
      <c r="Y158" s="76"/>
      <c r="Z158" s="76"/>
      <c r="AA158" s="94"/>
      <c r="AB158" s="94"/>
      <c r="AC158" s="94"/>
      <c r="AD158" s="94"/>
      <c r="AE158" s="72"/>
      <c r="AF158" s="72"/>
    </row>
    <row r="159" spans="1:44" ht="15" customHeight="1" x14ac:dyDescent="0.35">
      <c r="C159" s="19" t="s">
        <v>101</v>
      </c>
      <c r="E159" s="76"/>
      <c r="F159" s="76"/>
      <c r="G159" s="76"/>
      <c r="H159" s="76"/>
      <c r="I159" s="76"/>
      <c r="J159" s="76"/>
      <c r="K159" s="76"/>
      <c r="L159" s="76"/>
      <c r="M159" s="76"/>
      <c r="N159" s="76"/>
      <c r="O159" s="76"/>
      <c r="P159" s="76"/>
      <c r="Q159" s="96"/>
      <c r="R159" s="96"/>
      <c r="S159" s="96"/>
      <c r="T159" s="96"/>
      <c r="U159" s="94"/>
      <c r="V159" s="94"/>
      <c r="W159" s="76"/>
      <c r="X159" s="76"/>
      <c r="Y159" s="76"/>
      <c r="Z159" s="76"/>
      <c r="AA159" s="94"/>
      <c r="AB159" s="94"/>
      <c r="AC159" s="94"/>
      <c r="AD159" s="94"/>
      <c r="AE159" s="94"/>
      <c r="AF159" s="94"/>
    </row>
    <row r="160" spans="1:44" ht="15" customHeight="1" x14ac:dyDescent="0.35">
      <c r="C160" s="19" t="s">
        <v>102</v>
      </c>
      <c r="D160" s="19"/>
      <c r="E160" s="76"/>
      <c r="F160" s="76"/>
      <c r="G160" s="76"/>
      <c r="H160" s="76"/>
      <c r="I160" s="76"/>
      <c r="J160" s="76"/>
      <c r="K160" s="76"/>
      <c r="L160" s="76"/>
      <c r="M160" s="76"/>
      <c r="N160" s="76"/>
      <c r="O160" s="76"/>
      <c r="P160" s="76"/>
      <c r="Q160" s="96"/>
      <c r="R160" s="96"/>
      <c r="S160" s="96"/>
      <c r="T160" s="96"/>
      <c r="U160" s="94"/>
      <c r="V160" s="94"/>
      <c r="W160" s="76"/>
      <c r="X160" s="76"/>
      <c r="Y160" s="76"/>
      <c r="Z160" s="76"/>
      <c r="AA160" s="95"/>
      <c r="AB160" s="72"/>
      <c r="AC160" s="95"/>
      <c r="AD160" s="72"/>
      <c r="AE160" s="72"/>
      <c r="AF160" s="72"/>
    </row>
    <row r="161" spans="3:32" ht="15" customHeight="1" x14ac:dyDescent="0.35">
      <c r="C161" s="19"/>
      <c r="D161" s="19"/>
      <c r="E161" s="76"/>
      <c r="F161" s="76"/>
      <c r="G161" s="76"/>
      <c r="H161" s="76"/>
      <c r="I161" s="76"/>
      <c r="J161" s="76"/>
      <c r="K161" s="76"/>
      <c r="L161" s="76"/>
      <c r="M161" s="76"/>
      <c r="N161" s="76"/>
      <c r="O161" s="76"/>
      <c r="P161" s="76"/>
      <c r="Q161" s="96"/>
      <c r="R161" s="96"/>
      <c r="S161" s="96"/>
      <c r="T161" s="96"/>
      <c r="U161" s="94"/>
      <c r="V161" s="94"/>
      <c r="W161" s="76"/>
      <c r="X161" s="76"/>
      <c r="Y161" s="76"/>
      <c r="Z161" s="76"/>
      <c r="AA161" s="94"/>
      <c r="AB161" s="94"/>
      <c r="AC161" s="94"/>
      <c r="AD161" s="94"/>
      <c r="AE161" s="94"/>
      <c r="AF161" s="94"/>
    </row>
    <row r="162" spans="3:32" x14ac:dyDescent="0.35">
      <c r="C162" s="19" t="s">
        <v>313</v>
      </c>
      <c r="O162" s="33"/>
      <c r="P162" s="33"/>
      <c r="AE162" s="19"/>
      <c r="AF162" s="19"/>
    </row>
    <row r="163" spans="3:32" x14ac:dyDescent="0.35">
      <c r="C163" s="16" t="s">
        <v>314</v>
      </c>
    </row>
    <row r="164" spans="3:32" x14ac:dyDescent="0.35">
      <c r="C164" s="19" t="s">
        <v>315</v>
      </c>
    </row>
    <row r="165" spans="3:32" x14ac:dyDescent="0.35">
      <c r="C165" s="19" t="s">
        <v>316</v>
      </c>
    </row>
    <row r="166" spans="3:32" x14ac:dyDescent="0.35">
      <c r="C166" s="19" t="s">
        <v>374</v>
      </c>
      <c r="D166" s="19"/>
      <c r="E166" s="19"/>
    </row>
    <row r="167" spans="3:32" x14ac:dyDescent="0.35">
      <c r="C167" s="16" t="s">
        <v>375</v>
      </c>
      <c r="D167" s="19"/>
      <c r="E167" s="19"/>
    </row>
    <row r="168" spans="3:32" x14ac:dyDescent="0.35">
      <c r="C168" s="15"/>
      <c r="D168" s="19"/>
      <c r="E168" s="19"/>
    </row>
    <row r="169" spans="3:32" ht="15" customHeight="1" x14ac:dyDescent="0.35">
      <c r="C169" s="15"/>
      <c r="D169" s="19"/>
      <c r="E169" s="19"/>
    </row>
    <row r="170" spans="3:32" x14ac:dyDescent="0.35">
      <c r="C170" s="15"/>
      <c r="D170" s="19"/>
      <c r="E170" s="19"/>
    </row>
    <row r="171" spans="3:32" x14ac:dyDescent="0.35">
      <c r="C171" s="15"/>
    </row>
    <row r="172" spans="3:32" x14ac:dyDescent="0.35">
      <c r="C172" s="15"/>
    </row>
    <row r="173" spans="3:32" x14ac:dyDescent="0.35">
      <c r="C173" s="15"/>
    </row>
    <row r="174" spans="3:32" x14ac:dyDescent="0.35">
      <c r="C174" s="15"/>
    </row>
    <row r="178" spans="4:5" x14ac:dyDescent="0.35">
      <c r="E178" s="92"/>
    </row>
    <row r="179" spans="4:5" x14ac:dyDescent="0.35">
      <c r="D179" s="91"/>
    </row>
  </sheetData>
  <mergeCells count="7">
    <mergeCell ref="AA4:AG4"/>
    <mergeCell ref="W4:Z4"/>
    <mergeCell ref="U4:V4"/>
    <mergeCell ref="E4:K4"/>
    <mergeCell ref="L4:N4"/>
    <mergeCell ref="O4:P4"/>
    <mergeCell ref="Q4:T4"/>
  </mergeCells>
  <conditionalFormatting sqref="E6:E156">
    <cfRule type="expression" dxfId="59" priority="135">
      <formula>$AA6&lt;30</formula>
    </cfRule>
  </conditionalFormatting>
  <conditionalFormatting sqref="F6:F39 F42:F156">
    <cfRule type="expression" dxfId="58" priority="136">
      <formula>$AB6&lt;30</formula>
    </cfRule>
  </conditionalFormatting>
  <conditionalFormatting sqref="G6:G39 G42:G156">
    <cfRule type="expression" dxfId="57" priority="137">
      <formula>$AC6&lt;30</formula>
    </cfRule>
  </conditionalFormatting>
  <conditionalFormatting sqref="H6:H156 W6:W156">
    <cfRule type="expression" dxfId="56" priority="1">
      <formula>$AD6&lt;30</formula>
    </cfRule>
  </conditionalFormatting>
  <conditionalFormatting sqref="I6:I156 X6:X156">
    <cfRule type="expression" dxfId="55" priority="2">
      <formula>$AE6&lt;30</formula>
    </cfRule>
  </conditionalFormatting>
  <conditionalFormatting sqref="J6:J156 Y6:Y156">
    <cfRule type="expression" dxfId="54" priority="3">
      <formula>$AF6&lt;30</formula>
    </cfRule>
  </conditionalFormatting>
  <conditionalFormatting sqref="J6:K156">
    <cfRule type="expression" dxfId="53" priority="4">
      <formula>$AG6&lt;30</formula>
    </cfRule>
  </conditionalFormatting>
  <conditionalFormatting sqref="K40:K41">
    <cfRule type="expression" dxfId="52" priority="145">
      <formula>AND(#REF!&lt;30, #REF!&gt;9)</formula>
    </cfRule>
  </conditionalFormatting>
  <conditionalFormatting sqref="P15">
    <cfRule type="expression" dxfId="51" priority="27">
      <formula>P15&lt;0.05</formula>
    </cfRule>
  </conditionalFormatting>
  <conditionalFormatting sqref="P18:P19">
    <cfRule type="expression" dxfId="50" priority="25">
      <formula>P18&lt;0.05</formula>
    </cfRule>
  </conditionalFormatting>
  <conditionalFormatting sqref="P24:P25">
    <cfRule type="expression" dxfId="49" priority="24">
      <formula>P24&lt;0.05</formula>
    </cfRule>
  </conditionalFormatting>
  <conditionalFormatting sqref="P69">
    <cfRule type="expression" dxfId="48" priority="23">
      <formula>P69&lt;0.05</formula>
    </cfRule>
  </conditionalFormatting>
  <conditionalFormatting sqref="P79">
    <cfRule type="expression" dxfId="47" priority="22">
      <formula>P79&lt;0.05</formula>
    </cfRule>
  </conditionalFormatting>
  <conditionalFormatting sqref="P120">
    <cfRule type="expression" dxfId="46" priority="21">
      <formula>P120&lt;0.05</formula>
    </cfRule>
  </conditionalFormatting>
  <conditionalFormatting sqref="P155">
    <cfRule type="expression" dxfId="45" priority="20">
      <formula>P155&lt;0.05</formula>
    </cfRule>
  </conditionalFormatting>
  <conditionalFormatting sqref="Z6:Z156">
    <cfRule type="expression" dxfId="44" priority="92">
      <formula>$AG6&lt;30</formula>
    </cfRule>
  </conditionalFormatting>
  <conditionalFormatting sqref="AA6:AF156">
    <cfRule type="cellIs" dxfId="43" priority="72" operator="lessThan">
      <formula>30</formula>
    </cfRule>
  </conditionalFormatting>
  <conditionalFormatting sqref="AG6:AG156">
    <cfRule type="cellIs" dxfId="42" priority="7" operator="between">
      <formula>0</formula>
      <formula>29</formula>
    </cfRule>
  </conditionalFormatting>
  <hyperlinks>
    <hyperlink ref="A1" location="Contents!A1" display="Contents" xr:uid="{00000000-0004-0000-0B00-000000000000}"/>
  </hyperlinks>
  <pageMargins left="0.7" right="0.7" top="0.75" bottom="0.75" header="0.3" footer="0.3"/>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dimension ref="A1:AU183"/>
  <sheetViews>
    <sheetView showGridLines="0" zoomScale="84" zoomScaleNormal="100" workbookViewId="0">
      <pane xSplit="4" ySplit="5" topLeftCell="E6" activePane="bottomRight" state="frozen"/>
      <selection pane="topRight" activeCell="E1" sqref="E1"/>
      <selection pane="bottomLeft" activeCell="A6" sqref="A6"/>
      <selection pane="bottomRight"/>
    </sheetView>
  </sheetViews>
  <sheetFormatPr defaultColWidth="11.453125" defaultRowHeight="14.5" x14ac:dyDescent="0.35"/>
  <cols>
    <col min="3" max="3" width="28.1796875" customWidth="1"/>
    <col min="4" max="4" width="23.1796875" customWidth="1"/>
    <col min="5" max="11" width="14.1796875" customWidth="1"/>
    <col min="12" max="20" width="18.1796875" customWidth="1"/>
    <col min="21" max="22" width="21.81640625" customWidth="1"/>
    <col min="23" max="32" width="14.1796875" customWidth="1"/>
  </cols>
  <sheetData>
    <row r="1" spans="1:47" x14ac:dyDescent="0.35">
      <c r="A1" s="20" t="s">
        <v>85</v>
      </c>
      <c r="B1" s="19"/>
      <c r="C1" s="19"/>
      <c r="D1" s="19"/>
      <c r="E1" s="19"/>
      <c r="F1" s="19"/>
      <c r="G1" s="19"/>
      <c r="H1" s="19"/>
      <c r="I1" s="19"/>
      <c r="J1" s="19"/>
      <c r="K1" s="19"/>
      <c r="L1" s="19"/>
      <c r="M1" s="19"/>
      <c r="N1" s="19"/>
      <c r="O1" s="19"/>
      <c r="P1" s="19"/>
      <c r="W1" s="19"/>
      <c r="X1" s="19"/>
      <c r="Y1" s="19"/>
      <c r="Z1" s="19"/>
      <c r="AA1" s="19"/>
      <c r="AB1" s="19"/>
      <c r="AC1" s="19"/>
      <c r="AD1" s="19"/>
      <c r="AE1" s="19"/>
      <c r="AF1" s="19"/>
    </row>
    <row r="2" spans="1:47" x14ac:dyDescent="0.35">
      <c r="A2" s="19"/>
      <c r="B2" s="19" t="s">
        <v>317</v>
      </c>
      <c r="C2" s="19"/>
      <c r="D2" s="19"/>
      <c r="E2" s="19"/>
      <c r="F2" s="19"/>
      <c r="G2" s="19"/>
      <c r="H2" s="19"/>
      <c r="I2" s="19"/>
      <c r="J2" s="19"/>
      <c r="K2" s="19"/>
      <c r="L2" s="19"/>
      <c r="M2" s="19"/>
      <c r="N2" s="19"/>
      <c r="O2" s="19"/>
      <c r="P2" s="19"/>
      <c r="W2" s="19"/>
      <c r="X2" s="19"/>
      <c r="Y2" s="19"/>
      <c r="Z2" s="19"/>
      <c r="AA2" s="19"/>
      <c r="AB2" s="19"/>
      <c r="AC2" s="19"/>
      <c r="AD2" s="19"/>
      <c r="AE2" s="19"/>
      <c r="AF2" s="19"/>
    </row>
    <row r="3" spans="1:47" x14ac:dyDescent="0.35">
      <c r="A3" s="19"/>
      <c r="B3" s="19" t="s">
        <v>122</v>
      </c>
      <c r="C3" s="19"/>
      <c r="D3" s="19"/>
      <c r="E3" s="19"/>
      <c r="F3" s="19"/>
      <c r="G3" s="19"/>
      <c r="H3" s="19"/>
      <c r="I3" s="19"/>
      <c r="J3" s="19"/>
      <c r="K3" s="19"/>
      <c r="L3" s="19"/>
      <c r="M3" s="19"/>
      <c r="N3" s="19"/>
      <c r="O3" s="19"/>
      <c r="P3" s="19"/>
      <c r="W3" s="19"/>
      <c r="X3" s="19"/>
      <c r="Y3" s="19"/>
      <c r="Z3" s="19"/>
      <c r="AA3" s="19"/>
      <c r="AB3" s="19"/>
      <c r="AC3" s="19"/>
      <c r="AD3" s="19"/>
      <c r="AE3" s="19"/>
      <c r="AF3" s="19"/>
    </row>
    <row r="4" spans="1:47" x14ac:dyDescent="0.35">
      <c r="A4" s="19"/>
      <c r="B4" s="19"/>
      <c r="C4" s="19"/>
      <c r="D4" s="19"/>
      <c r="E4" s="316" t="s">
        <v>91</v>
      </c>
      <c r="F4" s="317"/>
      <c r="G4" s="317"/>
      <c r="H4" s="317"/>
      <c r="I4" s="317"/>
      <c r="J4" s="317"/>
      <c r="K4" s="319"/>
      <c r="L4" s="316" t="s">
        <v>104</v>
      </c>
      <c r="M4" s="317"/>
      <c r="N4" s="319"/>
      <c r="O4" s="317" t="s">
        <v>156</v>
      </c>
      <c r="P4" s="319"/>
      <c r="Q4" s="314" t="s">
        <v>157</v>
      </c>
      <c r="R4" s="314"/>
      <c r="S4" s="314"/>
      <c r="T4" s="315"/>
      <c r="U4" s="314" t="s">
        <v>105</v>
      </c>
      <c r="V4" s="314"/>
      <c r="W4" s="320" t="s">
        <v>99</v>
      </c>
      <c r="X4" s="321"/>
      <c r="Y4" s="321"/>
      <c r="Z4" s="322"/>
      <c r="AA4" s="316" t="s">
        <v>100</v>
      </c>
      <c r="AB4" s="317"/>
      <c r="AC4" s="317"/>
      <c r="AD4" s="317"/>
      <c r="AE4" s="317"/>
      <c r="AF4" s="317"/>
    </row>
    <row r="5" spans="1:47" ht="25.5" customHeight="1" x14ac:dyDescent="0.35">
      <c r="A5" s="19"/>
      <c r="B5" s="19"/>
      <c r="C5" s="62"/>
      <c r="D5" s="88"/>
      <c r="E5" s="258">
        <v>2018</v>
      </c>
      <c r="F5" s="20">
        <v>2019</v>
      </c>
      <c r="G5" s="20">
        <v>2021</v>
      </c>
      <c r="H5" s="20">
        <v>2022</v>
      </c>
      <c r="I5" s="20">
        <v>2023</v>
      </c>
      <c r="J5" s="20">
        <v>2024</v>
      </c>
      <c r="K5" s="270">
        <v>2025</v>
      </c>
      <c r="L5" s="46" t="s">
        <v>106</v>
      </c>
      <c r="M5" s="13" t="s">
        <v>107</v>
      </c>
      <c r="N5" s="13" t="s">
        <v>108</v>
      </c>
      <c r="O5" s="258">
        <v>2024</v>
      </c>
      <c r="P5" s="20">
        <v>2025</v>
      </c>
      <c r="Q5" s="258" t="s">
        <v>158</v>
      </c>
      <c r="R5" s="20" t="s">
        <v>159</v>
      </c>
      <c r="S5" s="20" t="s">
        <v>160</v>
      </c>
      <c r="T5" s="270" t="s">
        <v>161</v>
      </c>
      <c r="U5" s="13" t="s">
        <v>111</v>
      </c>
      <c r="V5" s="13" t="s">
        <v>112</v>
      </c>
      <c r="W5" s="258">
        <v>2022</v>
      </c>
      <c r="X5" s="20">
        <v>2023</v>
      </c>
      <c r="Y5" s="20">
        <v>2024</v>
      </c>
      <c r="Z5" s="270">
        <v>2025</v>
      </c>
      <c r="AA5" s="258">
        <v>2018</v>
      </c>
      <c r="AB5" s="20">
        <v>2019</v>
      </c>
      <c r="AC5" s="20">
        <v>2021</v>
      </c>
      <c r="AD5" s="20">
        <v>2022</v>
      </c>
      <c r="AE5" s="20">
        <v>2023</v>
      </c>
      <c r="AF5" s="20">
        <v>2024</v>
      </c>
      <c r="AG5" s="20">
        <v>2025</v>
      </c>
    </row>
    <row r="6" spans="1:47" x14ac:dyDescent="0.35">
      <c r="A6" s="19"/>
      <c r="B6" s="19"/>
      <c r="C6" s="87" t="s">
        <v>143</v>
      </c>
      <c r="D6" s="89" t="s">
        <v>162</v>
      </c>
      <c r="E6" s="259">
        <v>4.25</v>
      </c>
      <c r="F6" s="214">
        <v>4.25</v>
      </c>
      <c r="G6" s="214">
        <v>4.75</v>
      </c>
      <c r="H6" s="214">
        <v>4.5626806919462206</v>
      </c>
      <c r="I6" s="214">
        <v>5.2043001263297244</v>
      </c>
      <c r="J6" s="214" t="s">
        <v>115</v>
      </c>
      <c r="K6" s="189">
        <v>5.1834600000000002</v>
      </c>
      <c r="L6" s="302">
        <f>I6/H6-1</f>
        <v>0.14062334791826503</v>
      </c>
      <c r="M6" s="215" t="s">
        <v>115</v>
      </c>
      <c r="N6" s="215" t="s">
        <v>115</v>
      </c>
      <c r="O6" s="294" t="s">
        <v>115</v>
      </c>
      <c r="P6" s="173">
        <v>0.25416351474830501</v>
      </c>
      <c r="Q6" s="216" t="s">
        <v>115</v>
      </c>
      <c r="R6" s="217" t="s">
        <v>115</v>
      </c>
      <c r="S6" s="217">
        <f t="shared" ref="S6:S37" si="0">$K6-1.96*$P6</f>
        <v>4.685299511093322</v>
      </c>
      <c r="T6" s="218">
        <f t="shared" ref="T6:T37" si="1">$K6+1.96*$P6</f>
        <v>5.6816204889066784</v>
      </c>
      <c r="U6" s="100" t="s">
        <v>115</v>
      </c>
      <c r="V6" s="100" t="s">
        <v>115</v>
      </c>
      <c r="W6" s="259">
        <v>4.5</v>
      </c>
      <c r="X6" s="214">
        <v>4.5</v>
      </c>
      <c r="Y6" s="214" t="s">
        <v>115</v>
      </c>
      <c r="Z6" s="192">
        <v>5</v>
      </c>
      <c r="AA6" s="303">
        <v>28</v>
      </c>
      <c r="AB6" s="219">
        <v>24</v>
      </c>
      <c r="AC6" s="220">
        <v>19</v>
      </c>
      <c r="AD6" s="219">
        <v>15</v>
      </c>
      <c r="AE6" s="184">
        <v>12</v>
      </c>
      <c r="AF6" s="184">
        <v>8</v>
      </c>
      <c r="AG6" s="201">
        <v>11</v>
      </c>
      <c r="AH6" s="99"/>
      <c r="AI6" s="19"/>
      <c r="AM6" s="26"/>
      <c r="AR6" s="26"/>
      <c r="AU6" s="26"/>
    </row>
    <row r="7" spans="1:47" x14ac:dyDescent="0.35">
      <c r="A7" s="19"/>
      <c r="B7" s="19"/>
      <c r="C7" s="87" t="s">
        <v>143</v>
      </c>
      <c r="D7" s="89" t="s">
        <v>163</v>
      </c>
      <c r="E7" s="202">
        <v>4.25</v>
      </c>
      <c r="F7" s="202">
        <v>4.5</v>
      </c>
      <c r="G7" s="202">
        <v>4.75</v>
      </c>
      <c r="H7" s="202">
        <v>4.7514165418998981</v>
      </c>
      <c r="I7" s="202">
        <v>4.9048897647818759</v>
      </c>
      <c r="J7" s="202">
        <v>5.1955941689146838</v>
      </c>
      <c r="K7" s="111">
        <v>5.9104799999999997</v>
      </c>
      <c r="L7" s="295">
        <f t="shared" ref="L7:L71" si="2">I7/H7-1</f>
        <v>3.2300519545821693E-2</v>
      </c>
      <c r="M7" s="203">
        <v>5.9268284930708459E-2</v>
      </c>
      <c r="N7" s="203">
        <f t="shared" ref="N7:N38" si="3">K7/J7-1</f>
        <v>0.13759462495405983</v>
      </c>
      <c r="O7" s="227">
        <v>0.15388267552909801</v>
      </c>
      <c r="P7" s="111">
        <v>0.25627257166254402</v>
      </c>
      <c r="Q7" s="204">
        <f t="shared" ref="Q7:Q70" si="4">$J7-1.96*$O7</f>
        <v>4.8939841248776519</v>
      </c>
      <c r="R7" s="205">
        <f t="shared" ref="R7:R70" si="5">$J7+1.96*$O7</f>
        <v>5.4972042129517158</v>
      </c>
      <c r="S7" s="205">
        <f t="shared" si="0"/>
        <v>5.4081857595414133</v>
      </c>
      <c r="T7" s="304">
        <f t="shared" si="1"/>
        <v>6.4127742404585861</v>
      </c>
      <c r="U7" s="101">
        <v>0.17199999999999999</v>
      </c>
      <c r="V7" s="101">
        <v>0.28499999999999998</v>
      </c>
      <c r="W7" s="260">
        <v>4.3</v>
      </c>
      <c r="X7" s="202">
        <v>4.8499999999999996</v>
      </c>
      <c r="Y7" s="202">
        <v>5</v>
      </c>
      <c r="Z7" s="111">
        <v>5.5</v>
      </c>
      <c r="AA7" s="292">
        <v>79</v>
      </c>
      <c r="AB7" s="206">
        <v>102</v>
      </c>
      <c r="AC7" s="207">
        <v>100</v>
      </c>
      <c r="AD7" s="206">
        <v>64</v>
      </c>
      <c r="AE7" s="178">
        <v>69</v>
      </c>
      <c r="AF7" s="178">
        <v>45</v>
      </c>
      <c r="AG7" s="103">
        <v>41</v>
      </c>
      <c r="AH7" s="99"/>
      <c r="AI7" s="19"/>
      <c r="AM7" s="26"/>
      <c r="AR7" s="26"/>
      <c r="AU7" s="26"/>
    </row>
    <row r="8" spans="1:47" x14ac:dyDescent="0.35">
      <c r="A8" s="19"/>
      <c r="B8" s="19"/>
      <c r="C8" s="87" t="s">
        <v>143</v>
      </c>
      <c r="D8" s="89" t="s">
        <v>164</v>
      </c>
      <c r="E8" s="202">
        <v>5.25</v>
      </c>
      <c r="F8" s="202">
        <v>4.25</v>
      </c>
      <c r="G8" s="202">
        <v>4.75</v>
      </c>
      <c r="H8" s="202">
        <v>5.1246417045214798</v>
      </c>
      <c r="I8" s="202">
        <v>5.7184210776481779</v>
      </c>
      <c r="J8" s="202">
        <v>5.8209472844701864</v>
      </c>
      <c r="K8" s="111">
        <v>6.7144199999999996</v>
      </c>
      <c r="L8" s="295">
        <f t="shared" si="2"/>
        <v>0.11586749032674915</v>
      </c>
      <c r="M8" s="203">
        <v>1.792911110074713E-2</v>
      </c>
      <c r="N8" s="203">
        <f>K8/J8-1</f>
        <v>0.15349266568922992</v>
      </c>
      <c r="O8" s="227">
        <v>0.42496857609184202</v>
      </c>
      <c r="P8" s="111">
        <v>0.77539886649622103</v>
      </c>
      <c r="Q8" s="204">
        <f t="shared" si="4"/>
        <v>4.9880088753301761</v>
      </c>
      <c r="R8" s="205">
        <f t="shared" si="5"/>
        <v>6.6538856936101967</v>
      </c>
      <c r="S8" s="205">
        <f t="shared" si="0"/>
        <v>5.1946382216674065</v>
      </c>
      <c r="T8" s="304">
        <f t="shared" si="1"/>
        <v>8.2342017783325936</v>
      </c>
      <c r="U8" s="101">
        <v>0.89800000000000002</v>
      </c>
      <c r="V8" s="101">
        <v>0.39300000000000002</v>
      </c>
      <c r="W8" s="260">
        <v>5</v>
      </c>
      <c r="X8" s="202">
        <v>4.9800000000000004</v>
      </c>
      <c r="Y8" s="202">
        <v>5.36</v>
      </c>
      <c r="Z8" s="111">
        <v>6</v>
      </c>
      <c r="AA8" s="292">
        <v>26</v>
      </c>
      <c r="AB8" s="206">
        <v>38</v>
      </c>
      <c r="AC8" s="207">
        <v>33</v>
      </c>
      <c r="AD8" s="206">
        <v>28</v>
      </c>
      <c r="AE8" s="178">
        <v>24</v>
      </c>
      <c r="AF8" s="178">
        <v>16</v>
      </c>
      <c r="AG8" s="103">
        <v>15</v>
      </c>
      <c r="AH8" s="99"/>
      <c r="AI8" s="19"/>
      <c r="AM8" s="26"/>
      <c r="AR8" s="26"/>
      <c r="AU8" s="26"/>
    </row>
    <row r="9" spans="1:47" x14ac:dyDescent="0.35">
      <c r="A9" s="19"/>
      <c r="B9" s="19"/>
      <c r="C9" s="87" t="s">
        <v>143</v>
      </c>
      <c r="D9" s="89" t="s">
        <v>165</v>
      </c>
      <c r="E9" s="202">
        <v>4.5</v>
      </c>
      <c r="F9" s="202">
        <v>4.5</v>
      </c>
      <c r="G9" s="202">
        <v>5</v>
      </c>
      <c r="H9" s="202">
        <v>4.9044883983961753</v>
      </c>
      <c r="I9" s="202">
        <v>5.2738548195835131</v>
      </c>
      <c r="J9" s="202">
        <v>5.7299073743143278</v>
      </c>
      <c r="K9" s="111">
        <v>5.4756099999999996</v>
      </c>
      <c r="L9" s="295">
        <f t="shared" si="2"/>
        <v>7.531191659218206E-2</v>
      </c>
      <c r="M9" s="203">
        <v>8.647423380661623E-2</v>
      </c>
      <c r="N9" s="203">
        <f t="shared" si="3"/>
        <v>-4.4380712933384636E-2</v>
      </c>
      <c r="O9" s="227">
        <v>0.47861051585737902</v>
      </c>
      <c r="P9" s="111">
        <v>0.303028502109221</v>
      </c>
      <c r="Q9" s="204">
        <f t="shared" si="4"/>
        <v>4.7918307632338646</v>
      </c>
      <c r="R9" s="205">
        <f t="shared" si="5"/>
        <v>6.6679839853947911</v>
      </c>
      <c r="S9" s="205">
        <f t="shared" si="0"/>
        <v>4.8816741358659268</v>
      </c>
      <c r="T9" s="304">
        <f t="shared" si="1"/>
        <v>6.0695458641340725</v>
      </c>
      <c r="U9" s="101">
        <v>0.377</v>
      </c>
      <c r="V9" s="101">
        <v>0.65400000000000003</v>
      </c>
      <c r="W9" s="260">
        <v>5</v>
      </c>
      <c r="X9" s="202">
        <v>5</v>
      </c>
      <c r="Y9" s="202">
        <v>5.5</v>
      </c>
      <c r="Z9" s="111">
        <v>5</v>
      </c>
      <c r="AA9" s="305">
        <v>20</v>
      </c>
      <c r="AB9" s="206">
        <v>19</v>
      </c>
      <c r="AC9" s="207">
        <v>15</v>
      </c>
      <c r="AD9" s="206">
        <v>20</v>
      </c>
      <c r="AE9" s="178">
        <v>16</v>
      </c>
      <c r="AF9" s="178">
        <v>10</v>
      </c>
      <c r="AG9" s="103">
        <v>11</v>
      </c>
      <c r="AH9" s="99"/>
      <c r="AI9" s="19"/>
      <c r="AM9" s="26"/>
      <c r="AR9" s="26"/>
      <c r="AU9" s="26"/>
    </row>
    <row r="10" spans="1:47" x14ac:dyDescent="0.35">
      <c r="A10" s="19"/>
      <c r="B10" s="19"/>
      <c r="C10" s="87" t="s">
        <v>143</v>
      </c>
      <c r="D10" s="89" t="s">
        <v>166</v>
      </c>
      <c r="E10" s="202">
        <v>4</v>
      </c>
      <c r="F10" s="202">
        <v>4.5</v>
      </c>
      <c r="G10" s="202">
        <v>4.25</v>
      </c>
      <c r="H10" s="202">
        <v>4.718396892571934</v>
      </c>
      <c r="I10" s="202">
        <v>5.0088507389831776</v>
      </c>
      <c r="J10" s="202" t="s">
        <v>115</v>
      </c>
      <c r="K10" s="111">
        <v>6.9892099999999999</v>
      </c>
      <c r="L10" s="295">
        <f t="shared" si="2"/>
        <v>6.1557739423849345E-2</v>
      </c>
      <c r="M10" s="203" t="s">
        <v>115</v>
      </c>
      <c r="N10" s="203" t="s">
        <v>115</v>
      </c>
      <c r="O10" s="294" t="s">
        <v>115</v>
      </c>
      <c r="P10" s="111">
        <v>1.0738258744248399</v>
      </c>
      <c r="Q10" s="204" t="s">
        <v>115</v>
      </c>
      <c r="R10" s="205" t="s">
        <v>115</v>
      </c>
      <c r="S10" s="205">
        <f t="shared" si="0"/>
        <v>4.8845112861273137</v>
      </c>
      <c r="T10" s="304">
        <f t="shared" si="1"/>
        <v>9.0939087138726862</v>
      </c>
      <c r="U10" s="101" t="s">
        <v>115</v>
      </c>
      <c r="V10" s="101" t="s">
        <v>115</v>
      </c>
      <c r="W10" s="260">
        <v>4.5</v>
      </c>
      <c r="X10" s="202">
        <v>4.5</v>
      </c>
      <c r="Y10" s="202" t="s">
        <v>115</v>
      </c>
      <c r="Z10" s="111">
        <v>6.5</v>
      </c>
      <c r="AA10" s="305">
        <v>17</v>
      </c>
      <c r="AB10" s="206">
        <v>22</v>
      </c>
      <c r="AC10" s="207">
        <v>20</v>
      </c>
      <c r="AD10" s="206">
        <v>18</v>
      </c>
      <c r="AE10" s="178">
        <v>14</v>
      </c>
      <c r="AF10" s="178">
        <v>7</v>
      </c>
      <c r="AG10" s="103">
        <v>10</v>
      </c>
      <c r="AH10" s="99"/>
      <c r="AI10" s="19"/>
      <c r="AM10" s="26"/>
      <c r="AR10" s="26"/>
      <c r="AU10" s="26"/>
    </row>
    <row r="11" spans="1:47" x14ac:dyDescent="0.35">
      <c r="A11" s="19"/>
      <c r="B11" s="19"/>
      <c r="C11" s="87" t="s">
        <v>143</v>
      </c>
      <c r="D11" s="89" t="s">
        <v>167</v>
      </c>
      <c r="E11" s="202">
        <v>4.25</v>
      </c>
      <c r="F11" s="202">
        <v>4.5</v>
      </c>
      <c r="G11" s="202">
        <v>5</v>
      </c>
      <c r="H11" s="202">
        <v>5.3044969033440958</v>
      </c>
      <c r="I11" s="202">
        <v>5.5823219012215768</v>
      </c>
      <c r="J11" s="202">
        <v>5.5052621478065582</v>
      </c>
      <c r="K11" s="111">
        <v>6.1523599999999998</v>
      </c>
      <c r="L11" s="295">
        <f t="shared" si="2"/>
        <v>5.2375371866525633E-2</v>
      </c>
      <c r="M11" s="203">
        <v>-1.3804247547629878E-2</v>
      </c>
      <c r="N11" s="203">
        <f t="shared" si="3"/>
        <v>0.11754169643879031</v>
      </c>
      <c r="O11" s="227">
        <v>0.26670533101153199</v>
      </c>
      <c r="P11" s="111">
        <v>0.26773244119063999</v>
      </c>
      <c r="Q11" s="204">
        <f t="shared" si="4"/>
        <v>4.9825196990239551</v>
      </c>
      <c r="R11" s="205">
        <f t="shared" si="5"/>
        <v>6.0280045965891613</v>
      </c>
      <c r="S11" s="205">
        <f t="shared" si="0"/>
        <v>5.6276044152663456</v>
      </c>
      <c r="T11" s="304">
        <f t="shared" si="1"/>
        <v>6.6771155847336541</v>
      </c>
      <c r="U11" s="101">
        <v>0.85899999999999999</v>
      </c>
      <c r="V11" s="101">
        <v>0.84399999999999997</v>
      </c>
      <c r="W11" s="260">
        <v>4.5</v>
      </c>
      <c r="X11" s="202">
        <v>5</v>
      </c>
      <c r="Y11" s="202">
        <v>5</v>
      </c>
      <c r="Z11" s="111">
        <v>6</v>
      </c>
      <c r="AA11" s="292">
        <v>40</v>
      </c>
      <c r="AB11" s="206">
        <v>68</v>
      </c>
      <c r="AC11" s="207">
        <v>43</v>
      </c>
      <c r="AD11" s="206">
        <v>37</v>
      </c>
      <c r="AE11" s="178">
        <v>40</v>
      </c>
      <c r="AF11" s="178">
        <v>24</v>
      </c>
      <c r="AG11" s="103">
        <v>33</v>
      </c>
      <c r="AH11" s="99"/>
      <c r="AI11" s="19"/>
      <c r="AM11" s="26"/>
      <c r="AR11" s="26"/>
      <c r="AU11" s="26"/>
    </row>
    <row r="12" spans="1:47" x14ac:dyDescent="0.35">
      <c r="A12" s="19"/>
      <c r="B12" s="19"/>
      <c r="C12" s="87" t="s">
        <v>143</v>
      </c>
      <c r="D12" s="89" t="s">
        <v>168</v>
      </c>
      <c r="E12" s="202">
        <v>4.5</v>
      </c>
      <c r="F12" s="202">
        <v>4.5</v>
      </c>
      <c r="G12" s="202">
        <v>4.75</v>
      </c>
      <c r="H12" s="202">
        <v>5.1071908000015691</v>
      </c>
      <c r="I12" s="202">
        <v>5.4506633421515804</v>
      </c>
      <c r="J12" s="202">
        <v>6.0520486229061001</v>
      </c>
      <c r="K12" s="111">
        <v>6.3956799999999996</v>
      </c>
      <c r="L12" s="295">
        <f t="shared" si="2"/>
        <v>6.7252733567327416E-2</v>
      </c>
      <c r="M12" s="203">
        <v>0.11033249404780343</v>
      </c>
      <c r="N12" s="203">
        <f t="shared" si="3"/>
        <v>5.6779348366982063E-2</v>
      </c>
      <c r="O12" s="227">
        <v>0.35990863072580298</v>
      </c>
      <c r="P12" s="111">
        <v>0.36553488984654797</v>
      </c>
      <c r="Q12" s="204">
        <f t="shared" si="4"/>
        <v>5.3466277066835266</v>
      </c>
      <c r="R12" s="205">
        <f t="shared" si="5"/>
        <v>6.7574695391286737</v>
      </c>
      <c r="S12" s="205">
        <f t="shared" si="0"/>
        <v>5.6792316159007656</v>
      </c>
      <c r="T12" s="304">
        <f t="shared" si="1"/>
        <v>7.1121283840992335</v>
      </c>
      <c r="U12" s="101">
        <v>0.20100000000000001</v>
      </c>
      <c r="V12" s="101">
        <v>0.253</v>
      </c>
      <c r="W12" s="260">
        <v>5</v>
      </c>
      <c r="X12" s="202">
        <v>5</v>
      </c>
      <c r="Y12" s="202">
        <v>5.5</v>
      </c>
      <c r="Z12" s="111">
        <v>6</v>
      </c>
      <c r="AA12" s="292">
        <v>40</v>
      </c>
      <c r="AB12" s="206">
        <v>46</v>
      </c>
      <c r="AC12" s="207">
        <v>37</v>
      </c>
      <c r="AD12" s="206">
        <v>42</v>
      </c>
      <c r="AE12" s="178">
        <v>28</v>
      </c>
      <c r="AF12" s="178">
        <v>18</v>
      </c>
      <c r="AG12" s="103">
        <v>22</v>
      </c>
      <c r="AH12" s="99"/>
      <c r="AI12" s="19"/>
      <c r="AM12" s="26"/>
      <c r="AR12" s="26"/>
      <c r="AU12" s="26"/>
    </row>
    <row r="13" spans="1:47" x14ac:dyDescent="0.35">
      <c r="A13" s="19"/>
      <c r="B13" s="19"/>
      <c r="C13" s="87" t="s">
        <v>143</v>
      </c>
      <c r="D13" s="89" t="s">
        <v>169</v>
      </c>
      <c r="E13" s="202">
        <v>4.25</v>
      </c>
      <c r="F13" s="202">
        <v>4.75</v>
      </c>
      <c r="G13" s="202">
        <v>4.75</v>
      </c>
      <c r="H13" s="202">
        <v>4.9562973149592864</v>
      </c>
      <c r="I13" s="202">
        <v>5.0435068331284381</v>
      </c>
      <c r="J13" s="202">
        <v>5.1048878806494322</v>
      </c>
      <c r="K13" s="111">
        <v>5.6675700000000004</v>
      </c>
      <c r="L13" s="295">
        <f t="shared" si="2"/>
        <v>1.7595699496463224E-2</v>
      </c>
      <c r="M13" s="203">
        <v>1.217031116480527E-2</v>
      </c>
      <c r="N13" s="203">
        <f t="shared" si="3"/>
        <v>0.11022418758372132</v>
      </c>
      <c r="O13" s="227">
        <v>0.299713437391394</v>
      </c>
      <c r="P13" s="111">
        <v>0.30711644306306601</v>
      </c>
      <c r="Q13" s="204">
        <f t="shared" si="4"/>
        <v>4.5174495433623001</v>
      </c>
      <c r="R13" s="205">
        <f t="shared" si="5"/>
        <v>5.6923262179365643</v>
      </c>
      <c r="S13" s="205">
        <f t="shared" si="0"/>
        <v>5.0656217715963914</v>
      </c>
      <c r="T13" s="304">
        <f t="shared" si="1"/>
        <v>6.2695182284036095</v>
      </c>
      <c r="U13" s="101">
        <v>0.86</v>
      </c>
      <c r="V13" s="101">
        <v>0.59599999999999997</v>
      </c>
      <c r="W13" s="260">
        <v>4.5</v>
      </c>
      <c r="X13" s="202">
        <v>5</v>
      </c>
      <c r="Y13" s="202">
        <v>4.91</v>
      </c>
      <c r="Z13" s="111">
        <v>5.2</v>
      </c>
      <c r="AA13" s="292">
        <v>66</v>
      </c>
      <c r="AB13" s="206">
        <v>81</v>
      </c>
      <c r="AC13" s="207">
        <v>73</v>
      </c>
      <c r="AD13" s="206">
        <v>58</v>
      </c>
      <c r="AE13" s="178">
        <v>43</v>
      </c>
      <c r="AF13" s="178">
        <v>41</v>
      </c>
      <c r="AG13" s="103">
        <v>36</v>
      </c>
      <c r="AH13" s="99"/>
      <c r="AI13" s="19"/>
      <c r="AM13" s="26"/>
      <c r="AR13" s="26"/>
      <c r="AU13" s="26"/>
    </row>
    <row r="14" spans="1:47" x14ac:dyDescent="0.35">
      <c r="A14" s="19"/>
      <c r="B14" s="19"/>
      <c r="C14" s="87" t="s">
        <v>143</v>
      </c>
      <c r="D14" s="89" t="s">
        <v>170</v>
      </c>
      <c r="E14" s="202">
        <v>4</v>
      </c>
      <c r="F14" s="202">
        <v>4.5</v>
      </c>
      <c r="G14" s="202">
        <v>4.5</v>
      </c>
      <c r="H14" s="202">
        <v>4.7453574688903775</v>
      </c>
      <c r="I14" s="202">
        <v>5.2517617039284223</v>
      </c>
      <c r="J14" s="202">
        <v>5.899849562379587</v>
      </c>
      <c r="K14" s="111">
        <v>6.2498899999999997</v>
      </c>
      <c r="L14" s="295">
        <f t="shared" si="2"/>
        <v>0.10671571917562184</v>
      </c>
      <c r="M14" s="203">
        <v>0.12340389663270179</v>
      </c>
      <c r="N14" s="203">
        <f t="shared" si="3"/>
        <v>5.9330400532997762E-2</v>
      </c>
      <c r="O14" s="227">
        <v>0.59373982718227203</v>
      </c>
      <c r="P14" s="111">
        <v>0.93043862943066402</v>
      </c>
      <c r="Q14" s="204">
        <f t="shared" si="4"/>
        <v>4.7361195011023334</v>
      </c>
      <c r="R14" s="205">
        <f t="shared" si="5"/>
        <v>7.0635796236568407</v>
      </c>
      <c r="S14" s="205">
        <f t="shared" si="0"/>
        <v>4.4262302863158984</v>
      </c>
      <c r="T14" s="304">
        <f t="shared" si="1"/>
        <v>8.0735497136841019</v>
      </c>
      <c r="U14" s="101">
        <v>0.33</v>
      </c>
      <c r="V14" s="101">
        <v>0.63300000000000001</v>
      </c>
      <c r="W14" s="260">
        <v>4.5</v>
      </c>
      <c r="X14" s="202">
        <v>5</v>
      </c>
      <c r="Y14" s="202">
        <v>5.5</v>
      </c>
      <c r="Z14" s="111">
        <v>6</v>
      </c>
      <c r="AA14" s="292">
        <v>34</v>
      </c>
      <c r="AB14" s="206">
        <v>38</v>
      </c>
      <c r="AC14" s="207">
        <v>35</v>
      </c>
      <c r="AD14" s="206">
        <v>27</v>
      </c>
      <c r="AE14" s="178">
        <v>25</v>
      </c>
      <c r="AF14" s="178">
        <v>18</v>
      </c>
      <c r="AG14" s="103">
        <v>17</v>
      </c>
      <c r="AH14" s="99"/>
      <c r="AI14" s="19"/>
      <c r="AM14" s="26"/>
      <c r="AR14" s="26"/>
      <c r="AU14" s="26"/>
    </row>
    <row r="15" spans="1:47" x14ac:dyDescent="0.35">
      <c r="A15" s="19"/>
      <c r="B15" s="19"/>
      <c r="C15" s="87" t="s">
        <v>143</v>
      </c>
      <c r="D15" s="89" t="s">
        <v>171</v>
      </c>
      <c r="E15" s="202">
        <v>4.5</v>
      </c>
      <c r="F15" s="202">
        <v>5.25</v>
      </c>
      <c r="G15" s="202">
        <v>4.75</v>
      </c>
      <c r="H15" s="202">
        <v>4.8903179217240194</v>
      </c>
      <c r="I15" s="202">
        <v>5.3252438191066034</v>
      </c>
      <c r="J15" s="202" t="s">
        <v>115</v>
      </c>
      <c r="K15" s="111">
        <v>7.5797600000000003</v>
      </c>
      <c r="L15" s="295">
        <f t="shared" si="2"/>
        <v>8.8936119153017357E-2</v>
      </c>
      <c r="M15" s="203" t="s">
        <v>115</v>
      </c>
      <c r="N15" s="203" t="s">
        <v>115</v>
      </c>
      <c r="O15" s="294" t="s">
        <v>115</v>
      </c>
      <c r="P15" s="111">
        <v>2.2374528872146899</v>
      </c>
      <c r="Q15" s="204" t="s">
        <v>115</v>
      </c>
      <c r="R15" s="205" t="s">
        <v>115</v>
      </c>
      <c r="S15" s="205">
        <f t="shared" si="0"/>
        <v>3.1943523410592078</v>
      </c>
      <c r="T15" s="304">
        <f t="shared" si="1"/>
        <v>11.965167658940793</v>
      </c>
      <c r="U15" s="101" t="s">
        <v>115</v>
      </c>
      <c r="V15" s="101" t="s">
        <v>115</v>
      </c>
      <c r="W15" s="260">
        <v>5</v>
      </c>
      <c r="X15" s="202">
        <v>5</v>
      </c>
      <c r="Y15" s="202" t="s">
        <v>115</v>
      </c>
      <c r="Z15" s="111">
        <v>5.5</v>
      </c>
      <c r="AA15" s="292">
        <v>20</v>
      </c>
      <c r="AB15" s="206">
        <v>25</v>
      </c>
      <c r="AC15" s="207">
        <v>12</v>
      </c>
      <c r="AD15" s="206">
        <v>16</v>
      </c>
      <c r="AE15" s="178">
        <v>14</v>
      </c>
      <c r="AF15" s="178">
        <v>5</v>
      </c>
      <c r="AG15" s="103">
        <v>10</v>
      </c>
      <c r="AH15" s="99"/>
      <c r="AI15" s="19"/>
      <c r="AM15" s="26"/>
      <c r="AR15" s="26"/>
      <c r="AU15" s="26"/>
    </row>
    <row r="16" spans="1:47" x14ac:dyDescent="0.35">
      <c r="A16" s="19"/>
      <c r="B16" s="19"/>
      <c r="C16" s="87" t="s">
        <v>143</v>
      </c>
      <c r="D16" s="89" t="s">
        <v>172</v>
      </c>
      <c r="E16" s="202">
        <v>4.25</v>
      </c>
      <c r="F16" s="202">
        <v>4.5</v>
      </c>
      <c r="G16" s="202">
        <v>5.5</v>
      </c>
      <c r="H16" s="202">
        <v>4.9078314779403094</v>
      </c>
      <c r="I16" s="202">
        <v>5.4304531085002141</v>
      </c>
      <c r="J16" s="202">
        <v>5.1796102674526718</v>
      </c>
      <c r="K16" s="111">
        <v>6.2511400000000004</v>
      </c>
      <c r="L16" s="295">
        <f t="shared" si="2"/>
        <v>0.1064872811768256</v>
      </c>
      <c r="M16" s="203">
        <v>-4.6191880499787619E-2</v>
      </c>
      <c r="N16" s="203">
        <f t="shared" si="3"/>
        <v>0.20687458654573754</v>
      </c>
      <c r="O16" s="227">
        <v>0.29638521985552002</v>
      </c>
      <c r="P16" s="111">
        <v>0.51974043895906996</v>
      </c>
      <c r="Q16" s="204">
        <f t="shared" si="4"/>
        <v>4.5986952365358524</v>
      </c>
      <c r="R16" s="205">
        <f t="shared" si="5"/>
        <v>5.7605252983694912</v>
      </c>
      <c r="S16" s="205">
        <f t="shared" si="0"/>
        <v>5.2324487396402235</v>
      </c>
      <c r="T16" s="304">
        <f t="shared" si="1"/>
        <v>7.2698312603597772</v>
      </c>
      <c r="U16" s="101">
        <v>0.57600000000000007</v>
      </c>
      <c r="V16" s="101">
        <v>0.41699999999999998</v>
      </c>
      <c r="W16" s="260">
        <v>4.5</v>
      </c>
      <c r="X16" s="202">
        <v>5</v>
      </c>
      <c r="Y16" s="202">
        <v>5</v>
      </c>
      <c r="Z16" s="111">
        <v>5</v>
      </c>
      <c r="AA16" s="292">
        <v>45</v>
      </c>
      <c r="AB16" s="206">
        <v>44</v>
      </c>
      <c r="AC16" s="207">
        <v>43</v>
      </c>
      <c r="AD16" s="206">
        <v>43</v>
      </c>
      <c r="AE16" s="178">
        <v>29</v>
      </c>
      <c r="AF16" s="178">
        <v>26</v>
      </c>
      <c r="AG16" s="103">
        <v>29</v>
      </c>
      <c r="AH16" s="99"/>
      <c r="AI16" s="19"/>
      <c r="AM16" s="26"/>
      <c r="AR16" s="26"/>
      <c r="AU16" s="26"/>
    </row>
    <row r="17" spans="1:47" x14ac:dyDescent="0.35">
      <c r="A17" s="19"/>
      <c r="B17" s="19"/>
      <c r="C17" s="87" t="s">
        <v>143</v>
      </c>
      <c r="D17" s="89" t="s">
        <v>173</v>
      </c>
      <c r="E17" s="202">
        <v>4</v>
      </c>
      <c r="F17" s="202">
        <v>4</v>
      </c>
      <c r="G17" s="202">
        <v>4.25</v>
      </c>
      <c r="H17" s="202">
        <v>4.4775658081800342</v>
      </c>
      <c r="I17" s="202">
        <v>4.6968609799094487</v>
      </c>
      <c r="J17" s="202">
        <v>5.5999078378006324</v>
      </c>
      <c r="K17" s="111">
        <v>5.4232699999999996</v>
      </c>
      <c r="L17" s="295">
        <f t="shared" si="2"/>
        <v>4.8976426282509422E-2</v>
      </c>
      <c r="M17" s="203">
        <v>0.19226603933007902</v>
      </c>
      <c r="N17" s="203">
        <f t="shared" si="3"/>
        <v>-3.1542990155710715E-2</v>
      </c>
      <c r="O17" s="227">
        <v>0.37897840393465398</v>
      </c>
      <c r="P17" s="111">
        <v>0.276676214796301</v>
      </c>
      <c r="Q17" s="204">
        <f t="shared" si="4"/>
        <v>4.8571101660887104</v>
      </c>
      <c r="R17" s="205">
        <f t="shared" si="5"/>
        <v>6.3427055095125544</v>
      </c>
      <c r="S17" s="205">
        <f t="shared" si="0"/>
        <v>4.8809846189992498</v>
      </c>
      <c r="T17" s="304">
        <f t="shared" si="1"/>
        <v>5.9655553810007493</v>
      </c>
      <c r="U17" s="101">
        <v>3.5999999999999997E-2</v>
      </c>
      <c r="V17" s="101">
        <v>6.4000000000000001E-2</v>
      </c>
      <c r="W17" s="260">
        <v>4.5</v>
      </c>
      <c r="X17" s="202">
        <v>4.5</v>
      </c>
      <c r="Y17" s="202">
        <v>5</v>
      </c>
      <c r="Z17" s="111">
        <v>5.04</v>
      </c>
      <c r="AA17" s="292">
        <v>39</v>
      </c>
      <c r="AB17" s="206">
        <v>45</v>
      </c>
      <c r="AC17" s="207">
        <v>39</v>
      </c>
      <c r="AD17" s="206">
        <v>33</v>
      </c>
      <c r="AE17" s="178">
        <v>36</v>
      </c>
      <c r="AF17" s="178">
        <v>26</v>
      </c>
      <c r="AG17" s="103">
        <v>23</v>
      </c>
      <c r="AH17" s="99"/>
      <c r="AI17" s="19"/>
      <c r="AM17" s="26"/>
      <c r="AR17" s="26"/>
      <c r="AU17" s="26"/>
    </row>
    <row r="18" spans="1:47" x14ac:dyDescent="0.35">
      <c r="A18" s="19"/>
      <c r="B18" s="19"/>
      <c r="C18" s="87" t="s">
        <v>144</v>
      </c>
      <c r="D18" s="89" t="s">
        <v>174</v>
      </c>
      <c r="E18" s="202">
        <v>4.5</v>
      </c>
      <c r="F18" s="202">
        <v>4.25</v>
      </c>
      <c r="G18" s="202">
        <v>5.25</v>
      </c>
      <c r="H18" s="202">
        <v>4.963103333789106</v>
      </c>
      <c r="I18" s="202">
        <v>4.8319653142465269</v>
      </c>
      <c r="J18" s="202" t="s">
        <v>115</v>
      </c>
      <c r="K18" s="111">
        <v>5.6501700000000001</v>
      </c>
      <c r="L18" s="295">
        <f t="shared" si="2"/>
        <v>-2.6422584968115337E-2</v>
      </c>
      <c r="M18" s="203" t="s">
        <v>115</v>
      </c>
      <c r="N18" s="203" t="s">
        <v>115</v>
      </c>
      <c r="O18" s="294" t="s">
        <v>115</v>
      </c>
      <c r="P18" s="111">
        <v>0.24324568337445199</v>
      </c>
      <c r="Q18" s="204" t="s">
        <v>115</v>
      </c>
      <c r="R18" s="205" t="s">
        <v>115</v>
      </c>
      <c r="S18" s="205">
        <f t="shared" si="0"/>
        <v>5.1734084605860744</v>
      </c>
      <c r="T18" s="304">
        <f t="shared" si="1"/>
        <v>6.1269315394139259</v>
      </c>
      <c r="U18" s="101" t="s">
        <v>115</v>
      </c>
      <c r="V18" s="101" t="s">
        <v>115</v>
      </c>
      <c r="W18" s="260">
        <v>4.96</v>
      </c>
      <c r="X18" s="202">
        <v>5</v>
      </c>
      <c r="Y18" s="202" t="s">
        <v>115</v>
      </c>
      <c r="Z18" s="111">
        <v>5.5</v>
      </c>
      <c r="AA18" s="292">
        <v>32</v>
      </c>
      <c r="AB18" s="206">
        <v>23</v>
      </c>
      <c r="AC18" s="207">
        <v>25</v>
      </c>
      <c r="AD18" s="206">
        <v>27</v>
      </c>
      <c r="AE18" s="178">
        <v>15</v>
      </c>
      <c r="AF18" s="178">
        <v>6</v>
      </c>
      <c r="AG18" s="103">
        <v>26</v>
      </c>
      <c r="AH18" s="99"/>
      <c r="AI18" s="19"/>
      <c r="AM18" s="26"/>
      <c r="AR18" s="26"/>
      <c r="AU18" s="26"/>
    </row>
    <row r="19" spans="1:47" x14ac:dyDescent="0.35">
      <c r="A19" s="19"/>
      <c r="B19" s="19"/>
      <c r="C19" s="87" t="s">
        <v>144</v>
      </c>
      <c r="D19" s="89" t="s">
        <v>175</v>
      </c>
      <c r="E19" s="202">
        <v>3.75</v>
      </c>
      <c r="F19" s="202">
        <v>4</v>
      </c>
      <c r="G19" s="202">
        <v>4.25</v>
      </c>
      <c r="H19" s="202">
        <v>4.6717222093157185</v>
      </c>
      <c r="I19" s="202">
        <v>4.8768004408440309</v>
      </c>
      <c r="J19" s="202" t="s">
        <v>115</v>
      </c>
      <c r="K19" s="111">
        <v>6.5238199999999997</v>
      </c>
      <c r="L19" s="295">
        <f t="shared" si="2"/>
        <v>4.3897779521088198E-2</v>
      </c>
      <c r="M19" s="203" t="s">
        <v>115</v>
      </c>
      <c r="N19" s="203" t="s">
        <v>115</v>
      </c>
      <c r="O19" s="294" t="s">
        <v>115</v>
      </c>
      <c r="P19" s="111">
        <v>1.1792347575350901</v>
      </c>
      <c r="Q19" s="204" t="s">
        <v>115</v>
      </c>
      <c r="R19" s="205" t="s">
        <v>115</v>
      </c>
      <c r="S19" s="205">
        <f t="shared" si="0"/>
        <v>4.212519875231223</v>
      </c>
      <c r="T19" s="304">
        <f t="shared" si="1"/>
        <v>8.8351201247687765</v>
      </c>
      <c r="U19" s="101" t="s">
        <v>115</v>
      </c>
      <c r="V19" s="101" t="s">
        <v>115</v>
      </c>
      <c r="W19" s="260">
        <v>4.5</v>
      </c>
      <c r="X19" s="202">
        <v>5</v>
      </c>
      <c r="Y19" s="202" t="s">
        <v>115</v>
      </c>
      <c r="Z19" s="111">
        <v>5</v>
      </c>
      <c r="AA19" s="292">
        <v>34</v>
      </c>
      <c r="AB19" s="206">
        <v>30</v>
      </c>
      <c r="AC19" s="207">
        <v>29</v>
      </c>
      <c r="AD19" s="206">
        <v>17</v>
      </c>
      <c r="AE19" s="178">
        <v>19</v>
      </c>
      <c r="AF19" s="178">
        <v>9</v>
      </c>
      <c r="AG19" s="103">
        <v>11</v>
      </c>
      <c r="AH19" s="99"/>
      <c r="AI19" s="19"/>
      <c r="AM19" s="26"/>
      <c r="AR19" s="26"/>
      <c r="AU19" s="26"/>
    </row>
    <row r="20" spans="1:47" x14ac:dyDescent="0.35">
      <c r="A20" s="19"/>
      <c r="B20" s="19"/>
      <c r="C20" s="87" t="s">
        <v>144</v>
      </c>
      <c r="D20" s="89" t="s">
        <v>176</v>
      </c>
      <c r="E20" s="202">
        <v>4.25</v>
      </c>
      <c r="F20" s="202">
        <v>5.25</v>
      </c>
      <c r="G20" s="202">
        <v>5.5</v>
      </c>
      <c r="H20" s="202">
        <v>5.0032853850410088</v>
      </c>
      <c r="I20" s="202">
        <v>5.4915615846709107</v>
      </c>
      <c r="J20" s="202">
        <v>6.3534092612409241</v>
      </c>
      <c r="K20" s="111">
        <v>6.2728799999999998</v>
      </c>
      <c r="L20" s="295">
        <f t="shared" si="2"/>
        <v>9.7591115048077492E-2</v>
      </c>
      <c r="M20" s="203">
        <v>0.15694036446313664</v>
      </c>
      <c r="N20" s="203">
        <f t="shared" si="3"/>
        <v>-1.2674968340571802E-2</v>
      </c>
      <c r="O20" s="227">
        <v>0.60731833875905195</v>
      </c>
      <c r="P20" s="111">
        <v>0.54971751318005702</v>
      </c>
      <c r="Q20" s="204">
        <f t="shared" si="4"/>
        <v>5.1630653172731824</v>
      </c>
      <c r="R20" s="205">
        <f t="shared" si="5"/>
        <v>7.5437532052086658</v>
      </c>
      <c r="S20" s="205">
        <f t="shared" si="0"/>
        <v>5.1954336741670879</v>
      </c>
      <c r="T20" s="304">
        <f t="shared" si="1"/>
        <v>7.3503263258329117</v>
      </c>
      <c r="U20" s="101">
        <v>0.23</v>
      </c>
      <c r="V20" s="101">
        <v>0.30299999999999999</v>
      </c>
      <c r="W20" s="260">
        <v>4.8</v>
      </c>
      <c r="X20" s="202">
        <v>5</v>
      </c>
      <c r="Y20" s="202">
        <v>6</v>
      </c>
      <c r="Z20" s="111">
        <v>5.85</v>
      </c>
      <c r="AA20" s="292">
        <v>53</v>
      </c>
      <c r="AB20" s="206">
        <v>69</v>
      </c>
      <c r="AC20" s="207">
        <v>69</v>
      </c>
      <c r="AD20" s="206">
        <v>54</v>
      </c>
      <c r="AE20" s="178">
        <v>41</v>
      </c>
      <c r="AF20" s="178">
        <v>28</v>
      </c>
      <c r="AG20" s="103">
        <v>25</v>
      </c>
      <c r="AH20" s="99"/>
      <c r="AI20" s="19"/>
      <c r="AM20" s="26"/>
      <c r="AR20" s="26"/>
      <c r="AU20" s="26"/>
    </row>
    <row r="21" spans="1:47" x14ac:dyDescent="0.35">
      <c r="A21" s="19"/>
      <c r="B21" s="19"/>
      <c r="C21" s="87" t="s">
        <v>144</v>
      </c>
      <c r="D21" s="89" t="s">
        <v>177</v>
      </c>
      <c r="E21" s="202">
        <v>4</v>
      </c>
      <c r="F21" s="202">
        <v>4.75</v>
      </c>
      <c r="G21" s="202">
        <v>5.5</v>
      </c>
      <c r="H21" s="202">
        <v>5.148567665573899</v>
      </c>
      <c r="I21" s="202">
        <v>5.0187939996412956</v>
      </c>
      <c r="J21" s="202">
        <v>5.5973305096086001</v>
      </c>
      <c r="K21" s="111">
        <v>6.4244399999999997</v>
      </c>
      <c r="L21" s="295">
        <f t="shared" si="2"/>
        <v>-2.5205780396039157E-2</v>
      </c>
      <c r="M21" s="203">
        <v>0.11527401005274451</v>
      </c>
      <c r="N21" s="203">
        <f t="shared" si="3"/>
        <v>0.14776856377724168</v>
      </c>
      <c r="O21" s="227">
        <v>0.48487770828707</v>
      </c>
      <c r="P21" s="111">
        <v>0.59905604320656802</v>
      </c>
      <c r="Q21" s="204">
        <f t="shared" si="4"/>
        <v>4.6469702013659431</v>
      </c>
      <c r="R21" s="205">
        <f t="shared" si="5"/>
        <v>6.5476908178512572</v>
      </c>
      <c r="S21" s="205">
        <f t="shared" si="0"/>
        <v>5.2502901553151267</v>
      </c>
      <c r="T21" s="304">
        <f t="shared" si="1"/>
        <v>7.5985898446848728</v>
      </c>
      <c r="U21" s="101">
        <v>0.27100000000000002</v>
      </c>
      <c r="V21" s="101">
        <v>0.80300000000000005</v>
      </c>
      <c r="W21" s="260">
        <v>5</v>
      </c>
      <c r="X21" s="202">
        <v>5</v>
      </c>
      <c r="Y21" s="202">
        <v>5</v>
      </c>
      <c r="Z21" s="111">
        <v>5.71</v>
      </c>
      <c r="AA21" s="292">
        <v>31</v>
      </c>
      <c r="AB21" s="206">
        <v>43</v>
      </c>
      <c r="AC21" s="207">
        <v>41</v>
      </c>
      <c r="AD21" s="206">
        <v>37</v>
      </c>
      <c r="AE21" s="178">
        <v>28</v>
      </c>
      <c r="AF21" s="178">
        <v>18</v>
      </c>
      <c r="AG21" s="103">
        <v>12</v>
      </c>
      <c r="AH21" s="99"/>
      <c r="AI21" s="19"/>
      <c r="AM21" s="26"/>
      <c r="AR21" s="26"/>
      <c r="AU21" s="26"/>
    </row>
    <row r="22" spans="1:47" x14ac:dyDescent="0.35">
      <c r="A22" s="19"/>
      <c r="B22" s="19"/>
      <c r="C22" s="87" t="s">
        <v>144</v>
      </c>
      <c r="D22" s="89" t="s">
        <v>178</v>
      </c>
      <c r="E22" s="202">
        <v>4.5</v>
      </c>
      <c r="F22" s="202">
        <v>5</v>
      </c>
      <c r="G22" s="202">
        <v>4.75</v>
      </c>
      <c r="H22" s="202">
        <v>4.9274119228069031</v>
      </c>
      <c r="I22" s="202">
        <v>5.4765066979692927</v>
      </c>
      <c r="J22" s="202">
        <v>5.9878103398737936</v>
      </c>
      <c r="K22" s="111">
        <v>6.6805700000000003</v>
      </c>
      <c r="L22" s="295">
        <f t="shared" si="2"/>
        <v>0.11143675092818239</v>
      </c>
      <c r="M22" s="203">
        <v>9.3363099892508794E-2</v>
      </c>
      <c r="N22" s="203">
        <f t="shared" si="3"/>
        <v>0.11569499045636245</v>
      </c>
      <c r="O22" s="227">
        <v>0.313463695620259</v>
      </c>
      <c r="P22" s="111">
        <v>0.36583334310475502</v>
      </c>
      <c r="Q22" s="204">
        <f t="shared" si="4"/>
        <v>5.3734214964580858</v>
      </c>
      <c r="R22" s="205">
        <f t="shared" si="5"/>
        <v>6.6021991832895015</v>
      </c>
      <c r="S22" s="205">
        <f t="shared" si="0"/>
        <v>5.9635366475146805</v>
      </c>
      <c r="T22" s="304">
        <f t="shared" si="1"/>
        <v>7.3976033524853202</v>
      </c>
      <c r="U22" s="101">
        <v>0.161</v>
      </c>
      <c r="V22" s="101">
        <v>0.32100000000000001</v>
      </c>
      <c r="W22" s="260">
        <v>5</v>
      </c>
      <c r="X22" s="202">
        <v>5.42</v>
      </c>
      <c r="Y22" s="202">
        <v>5.5</v>
      </c>
      <c r="Z22" s="111">
        <v>6.5</v>
      </c>
      <c r="AA22" s="292">
        <v>90</v>
      </c>
      <c r="AB22" s="206">
        <v>103</v>
      </c>
      <c r="AC22" s="207">
        <v>115</v>
      </c>
      <c r="AD22" s="206">
        <v>81</v>
      </c>
      <c r="AE22" s="178">
        <v>57</v>
      </c>
      <c r="AF22" s="178">
        <v>48</v>
      </c>
      <c r="AG22" s="103">
        <v>44</v>
      </c>
      <c r="AH22" s="99"/>
      <c r="AI22" s="19"/>
      <c r="AM22" s="26"/>
      <c r="AR22" s="26"/>
      <c r="AU22" s="26"/>
    </row>
    <row r="23" spans="1:47" x14ac:dyDescent="0.35">
      <c r="A23" s="19"/>
      <c r="B23" s="19"/>
      <c r="C23" s="87" t="s">
        <v>144</v>
      </c>
      <c r="D23" s="89" t="s">
        <v>179</v>
      </c>
      <c r="E23" s="202">
        <v>4.75</v>
      </c>
      <c r="F23" s="202">
        <v>4.5</v>
      </c>
      <c r="G23" s="202">
        <v>4.75</v>
      </c>
      <c r="H23" s="202">
        <v>5.0101533758471186</v>
      </c>
      <c r="I23" s="202">
        <v>5.0718944067051073</v>
      </c>
      <c r="J23" s="202">
        <v>5.4657961787642204</v>
      </c>
      <c r="K23" s="111">
        <v>5.8639400000000004</v>
      </c>
      <c r="L23" s="295">
        <f t="shared" si="2"/>
        <v>1.2323181792323723E-2</v>
      </c>
      <c r="M23" s="203">
        <v>7.7663638174006566E-2</v>
      </c>
      <c r="N23" s="203">
        <f t="shared" si="3"/>
        <v>7.2842785975564484E-2</v>
      </c>
      <c r="O23" s="227">
        <v>0.20497881340851501</v>
      </c>
      <c r="P23" s="111">
        <v>0.14904190679784901</v>
      </c>
      <c r="Q23" s="204">
        <f t="shared" si="4"/>
        <v>5.064037704483531</v>
      </c>
      <c r="R23" s="205">
        <f t="shared" si="5"/>
        <v>5.8675546530449099</v>
      </c>
      <c r="S23" s="205">
        <f t="shared" si="0"/>
        <v>5.571817862676216</v>
      </c>
      <c r="T23" s="304">
        <f t="shared" si="1"/>
        <v>6.1560621373237847</v>
      </c>
      <c r="U23" s="101">
        <v>0.16800000000000001</v>
      </c>
      <c r="V23" s="101">
        <v>0.13200000000000001</v>
      </c>
      <c r="W23" s="260">
        <v>4.75</v>
      </c>
      <c r="X23" s="202">
        <v>5</v>
      </c>
      <c r="Y23" s="202">
        <v>5</v>
      </c>
      <c r="Z23" s="111">
        <v>5.8</v>
      </c>
      <c r="AA23" s="292">
        <v>78</v>
      </c>
      <c r="AB23" s="206">
        <v>83</v>
      </c>
      <c r="AC23" s="207">
        <v>78</v>
      </c>
      <c r="AD23" s="206">
        <v>68</v>
      </c>
      <c r="AE23" s="178">
        <v>67</v>
      </c>
      <c r="AF23" s="178">
        <v>50</v>
      </c>
      <c r="AG23" s="103">
        <v>58</v>
      </c>
      <c r="AH23" s="99"/>
      <c r="AI23" s="19"/>
      <c r="AM23" s="26"/>
      <c r="AR23" s="26"/>
      <c r="AU23" s="26"/>
    </row>
    <row r="24" spans="1:47" x14ac:dyDescent="0.35">
      <c r="A24" s="19"/>
      <c r="B24" s="19"/>
      <c r="C24" s="87" t="s">
        <v>144</v>
      </c>
      <c r="D24" s="89" t="s">
        <v>180</v>
      </c>
      <c r="E24" s="202">
        <v>5</v>
      </c>
      <c r="F24" s="202">
        <v>4.5</v>
      </c>
      <c r="G24" s="202">
        <v>4.75</v>
      </c>
      <c r="H24" s="202">
        <v>4.7094630800772217</v>
      </c>
      <c r="I24" s="202">
        <v>5.6101178016542246</v>
      </c>
      <c r="J24" s="202">
        <v>5.2479492223092086</v>
      </c>
      <c r="K24" s="111">
        <v>6.0773599999999997</v>
      </c>
      <c r="L24" s="295">
        <f t="shared" si="2"/>
        <v>0.191243610208371</v>
      </c>
      <c r="M24" s="203">
        <v>-6.4556323440877694E-2</v>
      </c>
      <c r="N24" s="203">
        <f t="shared" si="3"/>
        <v>0.15804474139439795</v>
      </c>
      <c r="O24" s="227">
        <v>0.18406567486747599</v>
      </c>
      <c r="P24" s="111">
        <v>0.70163374528230804</v>
      </c>
      <c r="Q24" s="204">
        <f t="shared" si="4"/>
        <v>4.8871804995689558</v>
      </c>
      <c r="R24" s="205">
        <f t="shared" si="5"/>
        <v>5.6087179450494613</v>
      </c>
      <c r="S24" s="205">
        <f t="shared" si="0"/>
        <v>4.7021578592466762</v>
      </c>
      <c r="T24" s="304">
        <f t="shared" si="1"/>
        <v>7.4525621407533231</v>
      </c>
      <c r="U24" s="101">
        <v>0.50900000000000001</v>
      </c>
      <c r="V24" s="101">
        <v>0.69200000000000006</v>
      </c>
      <c r="W24" s="260">
        <v>5</v>
      </c>
      <c r="X24" s="202">
        <v>5</v>
      </c>
      <c r="Y24" s="202">
        <v>5.0999999999999996</v>
      </c>
      <c r="Z24" s="111">
        <v>6</v>
      </c>
      <c r="AA24" s="292">
        <v>25</v>
      </c>
      <c r="AB24" s="206">
        <v>30</v>
      </c>
      <c r="AC24" s="207">
        <v>27</v>
      </c>
      <c r="AD24" s="206">
        <v>15</v>
      </c>
      <c r="AE24" s="178">
        <v>17</v>
      </c>
      <c r="AF24" s="178">
        <v>11</v>
      </c>
      <c r="AG24" s="103">
        <v>15</v>
      </c>
      <c r="AH24" s="99"/>
      <c r="AI24" s="19"/>
      <c r="AM24" s="26"/>
      <c r="AR24" s="26"/>
      <c r="AU24" s="26"/>
    </row>
    <row r="25" spans="1:47" x14ac:dyDescent="0.35">
      <c r="A25" s="19"/>
      <c r="B25" s="19"/>
      <c r="C25" s="30" t="s">
        <v>144</v>
      </c>
      <c r="D25" s="86" t="s">
        <v>181</v>
      </c>
      <c r="E25" s="202">
        <v>6.25</v>
      </c>
      <c r="F25" s="202">
        <v>4.5</v>
      </c>
      <c r="G25" s="202">
        <v>4.75</v>
      </c>
      <c r="H25" s="202">
        <v>5.0010859704831834</v>
      </c>
      <c r="I25" s="202">
        <v>5.3646930904552956</v>
      </c>
      <c r="J25" s="202" t="s">
        <v>115</v>
      </c>
      <c r="K25" s="111">
        <v>6.0249600000000001</v>
      </c>
      <c r="L25" s="295">
        <f t="shared" si="2"/>
        <v>7.2705632760194705E-2</v>
      </c>
      <c r="M25" s="203" t="s">
        <v>115</v>
      </c>
      <c r="N25" s="203" t="s">
        <v>115</v>
      </c>
      <c r="O25" s="294" t="s">
        <v>115</v>
      </c>
      <c r="P25" s="111">
        <v>0.53770092711164397</v>
      </c>
      <c r="Q25" s="204" t="s">
        <v>115</v>
      </c>
      <c r="R25" s="205" t="s">
        <v>115</v>
      </c>
      <c r="S25" s="205">
        <f t="shared" si="0"/>
        <v>4.9710661828611782</v>
      </c>
      <c r="T25" s="304">
        <f t="shared" si="1"/>
        <v>7.078853817138822</v>
      </c>
      <c r="U25" s="101" t="s">
        <v>115</v>
      </c>
      <c r="V25" s="101" t="s">
        <v>115</v>
      </c>
      <c r="W25" s="260">
        <v>4.8499999999999996</v>
      </c>
      <c r="X25" s="202">
        <v>5.0599999999999996</v>
      </c>
      <c r="Y25" s="202" t="s">
        <v>115</v>
      </c>
      <c r="Z25" s="111">
        <v>5.56</v>
      </c>
      <c r="AA25" s="292">
        <v>19</v>
      </c>
      <c r="AB25" s="206">
        <v>22</v>
      </c>
      <c r="AC25" s="207">
        <v>24</v>
      </c>
      <c r="AD25" s="206">
        <v>18</v>
      </c>
      <c r="AE25" s="178">
        <v>15</v>
      </c>
      <c r="AF25" s="178">
        <v>5</v>
      </c>
      <c r="AG25" s="103">
        <v>12</v>
      </c>
      <c r="AH25" s="99"/>
      <c r="AI25" s="19"/>
      <c r="AM25" s="26"/>
      <c r="AR25" s="26"/>
      <c r="AU25" s="26"/>
    </row>
    <row r="26" spans="1:47" x14ac:dyDescent="0.35">
      <c r="A26" s="19"/>
      <c r="B26" s="19"/>
      <c r="C26" s="30" t="s">
        <v>144</v>
      </c>
      <c r="D26" s="86" t="s">
        <v>182</v>
      </c>
      <c r="E26" s="202">
        <v>4.75</v>
      </c>
      <c r="F26" s="202">
        <v>4.5</v>
      </c>
      <c r="G26" s="202">
        <v>4.75</v>
      </c>
      <c r="H26" s="202">
        <v>5.0385809204505971</v>
      </c>
      <c r="I26" s="202">
        <v>5.2632706879922413</v>
      </c>
      <c r="J26" s="202">
        <v>5.539887501486124</v>
      </c>
      <c r="K26" s="111">
        <v>5.6829299999999998</v>
      </c>
      <c r="L26" s="295">
        <f t="shared" si="2"/>
        <v>4.4593859082360465E-2</v>
      </c>
      <c r="M26" s="203">
        <v>5.2556068249532295E-2</v>
      </c>
      <c r="N26" s="203">
        <f t="shared" si="3"/>
        <v>2.5820469905842636E-2</v>
      </c>
      <c r="O26" s="227">
        <v>0.11651615916935799</v>
      </c>
      <c r="P26" s="111">
        <v>0.10602644674025501</v>
      </c>
      <c r="Q26" s="204">
        <f t="shared" si="4"/>
        <v>5.3115158295141827</v>
      </c>
      <c r="R26" s="205">
        <f t="shared" si="5"/>
        <v>5.7682591734580653</v>
      </c>
      <c r="S26" s="205">
        <f t="shared" si="0"/>
        <v>5.4751181643890998</v>
      </c>
      <c r="T26" s="304">
        <f t="shared" si="1"/>
        <v>5.8907418356108998</v>
      </c>
      <c r="U26" s="101">
        <v>0.2</v>
      </c>
      <c r="V26" s="101">
        <v>3.2000000000000001E-2</v>
      </c>
      <c r="W26" s="260">
        <v>4.5</v>
      </c>
      <c r="X26" s="202">
        <v>4.8499999999999996</v>
      </c>
      <c r="Y26" s="202">
        <v>5.16</v>
      </c>
      <c r="Z26" s="111">
        <v>5.5</v>
      </c>
      <c r="AA26" s="292">
        <v>231</v>
      </c>
      <c r="AB26" s="206">
        <v>246</v>
      </c>
      <c r="AC26" s="207">
        <v>282</v>
      </c>
      <c r="AD26" s="206">
        <v>212</v>
      </c>
      <c r="AE26" s="178">
        <v>187</v>
      </c>
      <c r="AF26" s="178">
        <v>200</v>
      </c>
      <c r="AG26" s="103">
        <v>195</v>
      </c>
      <c r="AH26" s="99"/>
      <c r="AI26" s="19"/>
      <c r="AM26" s="26"/>
      <c r="AR26" s="26"/>
      <c r="AU26" s="26"/>
    </row>
    <row r="27" spans="1:47" x14ac:dyDescent="0.35">
      <c r="A27" s="19"/>
      <c r="B27" s="19"/>
      <c r="C27" s="30" t="s">
        <v>144</v>
      </c>
      <c r="D27" s="86" t="s">
        <v>183</v>
      </c>
      <c r="E27" s="202">
        <v>5.25</v>
      </c>
      <c r="F27" s="202">
        <v>4.5</v>
      </c>
      <c r="G27" s="202">
        <v>5.25</v>
      </c>
      <c r="H27" s="202">
        <v>4.9473490448586146</v>
      </c>
      <c r="I27" s="202">
        <v>4.958068572448199</v>
      </c>
      <c r="J27" s="202">
        <v>5.0723957551529466</v>
      </c>
      <c r="K27" s="111">
        <v>5.6902400000000002</v>
      </c>
      <c r="L27" s="295">
        <f t="shared" si="2"/>
        <v>2.1667215093150727E-3</v>
      </c>
      <c r="M27" s="203">
        <v>2.3058814341548217E-2</v>
      </c>
      <c r="N27" s="203">
        <f t="shared" si="3"/>
        <v>0.12180521289558244</v>
      </c>
      <c r="O27" s="227">
        <v>0.25587123729285699</v>
      </c>
      <c r="P27" s="111">
        <v>0.158057807402575</v>
      </c>
      <c r="Q27" s="204">
        <f t="shared" si="4"/>
        <v>4.5708881300589468</v>
      </c>
      <c r="R27" s="205">
        <f t="shared" si="5"/>
        <v>5.5739033802469464</v>
      </c>
      <c r="S27" s="205">
        <f t="shared" si="0"/>
        <v>5.3804466974909531</v>
      </c>
      <c r="T27" s="304">
        <f t="shared" si="1"/>
        <v>6.0000333025090473</v>
      </c>
      <c r="U27" s="101">
        <v>0.69800000000000006</v>
      </c>
      <c r="V27" s="101">
        <v>0.84499999999999997</v>
      </c>
      <c r="W27" s="260">
        <v>5</v>
      </c>
      <c r="X27" s="202">
        <v>5</v>
      </c>
      <c r="Y27" s="202">
        <v>5</v>
      </c>
      <c r="Z27" s="111">
        <v>5.5</v>
      </c>
      <c r="AA27" s="292">
        <v>67</v>
      </c>
      <c r="AB27" s="206">
        <v>80</v>
      </c>
      <c r="AC27" s="207">
        <v>65</v>
      </c>
      <c r="AD27" s="206">
        <v>53</v>
      </c>
      <c r="AE27" s="178">
        <v>60</v>
      </c>
      <c r="AF27" s="178">
        <v>32</v>
      </c>
      <c r="AG27" s="103">
        <v>36</v>
      </c>
      <c r="AH27" s="99"/>
      <c r="AI27" s="19"/>
      <c r="AM27" s="26"/>
      <c r="AR27" s="26"/>
      <c r="AU27" s="26"/>
    </row>
    <row r="28" spans="1:47" x14ac:dyDescent="0.35">
      <c r="A28" s="19"/>
      <c r="B28" s="19"/>
      <c r="C28" s="30" t="s">
        <v>144</v>
      </c>
      <c r="D28" s="86" t="s">
        <v>184</v>
      </c>
      <c r="E28" s="202">
        <v>5.25</v>
      </c>
      <c r="F28" s="202">
        <v>5.25</v>
      </c>
      <c r="G28" s="202">
        <v>6</v>
      </c>
      <c r="H28" s="202">
        <v>5.8489573772166326</v>
      </c>
      <c r="I28" s="202">
        <v>5.8311988742322658</v>
      </c>
      <c r="J28" s="202">
        <v>6.5787651551070239</v>
      </c>
      <c r="K28" s="111">
        <v>6.9883199999999999</v>
      </c>
      <c r="L28" s="295">
        <f t="shared" si="2"/>
        <v>-3.0361826628351185E-3</v>
      </c>
      <c r="M28" s="203">
        <v>0.12820112930433747</v>
      </c>
      <c r="N28" s="203">
        <f t="shared" si="3"/>
        <v>6.225406063857486E-2</v>
      </c>
      <c r="O28" s="227">
        <v>0.30856824496630503</v>
      </c>
      <c r="P28" s="111">
        <v>0.36204238014870199</v>
      </c>
      <c r="Q28" s="204">
        <f t="shared" si="4"/>
        <v>5.9739713949730664</v>
      </c>
      <c r="R28" s="205">
        <f t="shared" si="5"/>
        <v>7.1835589152409813</v>
      </c>
      <c r="S28" s="205">
        <f t="shared" si="0"/>
        <v>6.2787169349085437</v>
      </c>
      <c r="T28" s="304">
        <f t="shared" si="1"/>
        <v>7.6979230650914561</v>
      </c>
      <c r="U28" s="101">
        <v>0.04</v>
      </c>
      <c r="V28" s="101">
        <v>0.114</v>
      </c>
      <c r="W28" s="260">
        <v>6</v>
      </c>
      <c r="X28" s="202">
        <v>5.75</v>
      </c>
      <c r="Y28" s="202">
        <v>6</v>
      </c>
      <c r="Z28" s="111">
        <v>6.5</v>
      </c>
      <c r="AA28" s="292">
        <v>82</v>
      </c>
      <c r="AB28" s="206">
        <v>66</v>
      </c>
      <c r="AC28" s="207">
        <v>73</v>
      </c>
      <c r="AD28" s="206">
        <v>57</v>
      </c>
      <c r="AE28" s="178">
        <v>48</v>
      </c>
      <c r="AF28" s="178">
        <v>37</v>
      </c>
      <c r="AG28" s="103">
        <v>48</v>
      </c>
      <c r="AH28" s="99"/>
      <c r="AI28" s="19"/>
      <c r="AM28" s="26"/>
      <c r="AR28" s="26"/>
      <c r="AU28" s="26"/>
    </row>
    <row r="29" spans="1:47" x14ac:dyDescent="0.35">
      <c r="A29" s="19"/>
      <c r="B29" s="19"/>
      <c r="C29" s="30" t="s">
        <v>144</v>
      </c>
      <c r="D29" s="86" t="s">
        <v>185</v>
      </c>
      <c r="E29" s="202">
        <v>4.5</v>
      </c>
      <c r="F29" s="202">
        <v>4.25</v>
      </c>
      <c r="G29" s="202">
        <v>4.5</v>
      </c>
      <c r="H29" s="202">
        <v>4.9860987298734534</v>
      </c>
      <c r="I29" s="202">
        <v>5.7658764021893729</v>
      </c>
      <c r="J29" s="202">
        <v>5.1432848058297456</v>
      </c>
      <c r="K29" s="111">
        <v>5.6673</v>
      </c>
      <c r="L29" s="295">
        <f t="shared" si="2"/>
        <v>0.15639033933363566</v>
      </c>
      <c r="M29" s="203">
        <v>-0.10797865804463336</v>
      </c>
      <c r="N29" s="203">
        <f t="shared" si="3"/>
        <v>0.10188337102707212</v>
      </c>
      <c r="O29" s="227">
        <v>0.35438979249133201</v>
      </c>
      <c r="P29" s="111">
        <v>0.32562530481352298</v>
      </c>
      <c r="Q29" s="204">
        <f t="shared" si="4"/>
        <v>4.4486808125467352</v>
      </c>
      <c r="R29" s="205">
        <f t="shared" si="5"/>
        <v>5.8378887991127559</v>
      </c>
      <c r="S29" s="205">
        <f t="shared" si="0"/>
        <v>5.0290744025654952</v>
      </c>
      <c r="T29" s="304">
        <f t="shared" si="1"/>
        <v>6.3055255974345048</v>
      </c>
      <c r="U29" s="101">
        <v>0.39600000000000002</v>
      </c>
      <c r="V29" s="101">
        <v>0.497</v>
      </c>
      <c r="W29" s="260">
        <v>4.75</v>
      </c>
      <c r="X29" s="202">
        <v>5</v>
      </c>
      <c r="Y29" s="202">
        <v>5</v>
      </c>
      <c r="Z29" s="111">
        <v>5.33</v>
      </c>
      <c r="AA29" s="292">
        <v>38</v>
      </c>
      <c r="AB29" s="206">
        <v>49</v>
      </c>
      <c r="AC29" s="207">
        <v>58</v>
      </c>
      <c r="AD29" s="206">
        <v>27</v>
      </c>
      <c r="AE29" s="178">
        <v>39</v>
      </c>
      <c r="AF29" s="178">
        <v>20</v>
      </c>
      <c r="AG29" s="103">
        <v>14</v>
      </c>
      <c r="AH29" s="99"/>
      <c r="AI29" s="19"/>
      <c r="AM29" s="26"/>
      <c r="AR29" s="26"/>
      <c r="AU29" s="26"/>
    </row>
    <row r="30" spans="1:47" x14ac:dyDescent="0.35">
      <c r="A30" s="19"/>
      <c r="B30" s="19"/>
      <c r="C30" s="30" t="s">
        <v>144</v>
      </c>
      <c r="D30" s="86" t="s">
        <v>186</v>
      </c>
      <c r="E30" s="202">
        <v>4</v>
      </c>
      <c r="F30" s="202">
        <v>4.25</v>
      </c>
      <c r="G30" s="202">
        <v>4.5</v>
      </c>
      <c r="H30" s="202">
        <v>4.792087935085207</v>
      </c>
      <c r="I30" s="202">
        <v>4.766489548835172</v>
      </c>
      <c r="J30" s="202">
        <v>5.1178551893246418</v>
      </c>
      <c r="K30" s="111">
        <v>5.7224700000000004</v>
      </c>
      <c r="L30" s="295">
        <f t="shared" si="2"/>
        <v>-5.3418022784216257E-3</v>
      </c>
      <c r="M30" s="203">
        <v>7.3715810533002468E-2</v>
      </c>
      <c r="N30" s="203">
        <f t="shared" si="3"/>
        <v>0.11813831933668761</v>
      </c>
      <c r="O30" s="227">
        <v>0.25275552033453302</v>
      </c>
      <c r="P30" s="111">
        <v>0.29611841735593802</v>
      </c>
      <c r="Q30" s="204">
        <f t="shared" si="4"/>
        <v>4.622454369468957</v>
      </c>
      <c r="R30" s="205">
        <f t="shared" si="5"/>
        <v>5.6132560091803265</v>
      </c>
      <c r="S30" s="205">
        <f t="shared" si="0"/>
        <v>5.1420779019823621</v>
      </c>
      <c r="T30" s="304">
        <f t="shared" si="1"/>
        <v>6.3028620980176386</v>
      </c>
      <c r="U30" s="101">
        <v>0.32100000000000001</v>
      </c>
      <c r="V30" s="101">
        <v>0.52500000000000002</v>
      </c>
      <c r="W30" s="260">
        <v>4.5</v>
      </c>
      <c r="X30" s="202">
        <v>4.5</v>
      </c>
      <c r="Y30" s="202">
        <v>5</v>
      </c>
      <c r="Z30" s="111">
        <v>5.5</v>
      </c>
      <c r="AA30" s="292">
        <v>60</v>
      </c>
      <c r="AB30" s="206">
        <v>70</v>
      </c>
      <c r="AC30" s="207">
        <v>61</v>
      </c>
      <c r="AD30" s="206">
        <v>51</v>
      </c>
      <c r="AE30" s="178">
        <v>28</v>
      </c>
      <c r="AF30" s="178">
        <v>29</v>
      </c>
      <c r="AG30" s="103">
        <v>35</v>
      </c>
      <c r="AH30" s="99"/>
      <c r="AI30" s="19"/>
      <c r="AM30" s="26"/>
      <c r="AR30" s="26"/>
      <c r="AU30" s="26"/>
    </row>
    <row r="31" spans="1:47" x14ac:dyDescent="0.35">
      <c r="A31" s="19"/>
      <c r="B31" s="19"/>
      <c r="C31" s="30" t="s">
        <v>144</v>
      </c>
      <c r="D31" s="86" t="s">
        <v>187</v>
      </c>
      <c r="E31" s="202">
        <v>4.75</v>
      </c>
      <c r="F31" s="202">
        <v>4.25</v>
      </c>
      <c r="G31" s="202">
        <v>4.5</v>
      </c>
      <c r="H31" s="202">
        <v>6.7591149336487417</v>
      </c>
      <c r="I31" s="202">
        <v>4.9725762132382609</v>
      </c>
      <c r="J31" s="202">
        <v>5.3151637221268766</v>
      </c>
      <c r="K31" s="111">
        <v>6.8685099999999997</v>
      </c>
      <c r="L31" s="295">
        <f t="shared" si="2"/>
        <v>-0.26431548182685838</v>
      </c>
      <c r="M31" s="203">
        <v>6.8895376198872649E-2</v>
      </c>
      <c r="N31" s="203">
        <f t="shared" si="3"/>
        <v>0.29224805840064461</v>
      </c>
      <c r="O31" s="227">
        <v>0.31483430482369701</v>
      </c>
      <c r="P31" s="111">
        <v>0.21813618552887301</v>
      </c>
      <c r="Q31" s="204">
        <f t="shared" si="4"/>
        <v>4.6980884846724305</v>
      </c>
      <c r="R31" s="205">
        <f t="shared" si="5"/>
        <v>5.9322389595813227</v>
      </c>
      <c r="S31" s="205">
        <f t="shared" si="0"/>
        <v>6.4409630763634089</v>
      </c>
      <c r="T31" s="304">
        <f t="shared" si="1"/>
        <v>7.2960569236365904</v>
      </c>
      <c r="U31" s="101">
        <v>0.44800000000000001</v>
      </c>
      <c r="V31" s="101">
        <v>0.44600000000000001</v>
      </c>
      <c r="W31" s="260">
        <v>4.7</v>
      </c>
      <c r="X31" s="202">
        <v>4.93</v>
      </c>
      <c r="Y31" s="202">
        <v>5</v>
      </c>
      <c r="Z31" s="111">
        <v>7</v>
      </c>
      <c r="AA31" s="292">
        <v>52</v>
      </c>
      <c r="AB31" s="206">
        <v>52</v>
      </c>
      <c r="AC31" s="207">
        <v>42</v>
      </c>
      <c r="AD31" s="206">
        <v>27</v>
      </c>
      <c r="AE31" s="178">
        <v>21</v>
      </c>
      <c r="AF31" s="178">
        <v>14</v>
      </c>
      <c r="AG31" s="103">
        <v>20</v>
      </c>
      <c r="AH31" s="99"/>
      <c r="AI31" s="19"/>
      <c r="AM31" s="26"/>
      <c r="AR31" s="26"/>
      <c r="AU31" s="26"/>
    </row>
    <row r="32" spans="1:47" x14ac:dyDescent="0.35">
      <c r="A32" s="19"/>
      <c r="B32" s="19"/>
      <c r="C32" s="30" t="s">
        <v>144</v>
      </c>
      <c r="D32" s="86" t="s">
        <v>188</v>
      </c>
      <c r="E32" s="202">
        <v>4.5</v>
      </c>
      <c r="F32" s="202">
        <v>4.75</v>
      </c>
      <c r="G32" s="202">
        <v>6</v>
      </c>
      <c r="H32" s="202">
        <v>4.7286248223338001</v>
      </c>
      <c r="I32" s="202">
        <v>5.6640749914831794</v>
      </c>
      <c r="J32" s="202">
        <v>5.3736976108479046</v>
      </c>
      <c r="K32" s="111">
        <v>6.5213099999999997</v>
      </c>
      <c r="L32" s="295">
        <f t="shared" si="2"/>
        <v>0.19782710709700391</v>
      </c>
      <c r="M32" s="203">
        <v>-5.1266514139008179E-2</v>
      </c>
      <c r="N32" s="203">
        <f t="shared" si="3"/>
        <v>0.21356102859889359</v>
      </c>
      <c r="O32" s="227">
        <v>0.16514060052345</v>
      </c>
      <c r="P32" s="111">
        <v>0.28765053525976397</v>
      </c>
      <c r="Q32" s="204">
        <f t="shared" si="4"/>
        <v>5.0500220338219428</v>
      </c>
      <c r="R32" s="205">
        <f t="shared" si="5"/>
        <v>5.6973731878738665</v>
      </c>
      <c r="S32" s="205">
        <f t="shared" si="0"/>
        <v>5.9575149508908627</v>
      </c>
      <c r="T32" s="304">
        <f t="shared" si="1"/>
        <v>7.0851050491091367</v>
      </c>
      <c r="U32" s="101">
        <v>0.55900000000000005</v>
      </c>
      <c r="V32" s="101">
        <v>0.82800000000000007</v>
      </c>
      <c r="W32" s="260">
        <v>4.57</v>
      </c>
      <c r="X32" s="202">
        <v>5.2</v>
      </c>
      <c r="Y32" s="202">
        <v>5</v>
      </c>
      <c r="Z32" s="111">
        <v>6.66</v>
      </c>
      <c r="AA32" s="292">
        <v>32</v>
      </c>
      <c r="AB32" s="206">
        <v>40</v>
      </c>
      <c r="AC32" s="207">
        <v>32</v>
      </c>
      <c r="AD32" s="206">
        <v>28</v>
      </c>
      <c r="AE32" s="178">
        <v>24</v>
      </c>
      <c r="AF32" s="178">
        <v>18</v>
      </c>
      <c r="AG32" s="103">
        <v>17</v>
      </c>
      <c r="AH32" s="99"/>
      <c r="AI32" s="19"/>
      <c r="AM32" s="26"/>
      <c r="AR32" s="26"/>
      <c r="AU32" s="26"/>
    </row>
    <row r="33" spans="1:47" x14ac:dyDescent="0.35">
      <c r="A33" s="19"/>
      <c r="B33" s="19"/>
      <c r="C33" s="30" t="s">
        <v>144</v>
      </c>
      <c r="D33" s="86" t="s">
        <v>189</v>
      </c>
      <c r="E33" s="202">
        <v>4.75</v>
      </c>
      <c r="F33" s="202">
        <v>4</v>
      </c>
      <c r="G33" s="202">
        <v>5</v>
      </c>
      <c r="H33" s="202">
        <v>5.5293128574208277</v>
      </c>
      <c r="I33" s="202">
        <v>5.7089931000819902</v>
      </c>
      <c r="J33" s="202">
        <v>6.274297251877524</v>
      </c>
      <c r="K33" s="111">
        <v>5.9127599999999996</v>
      </c>
      <c r="L33" s="295">
        <f t="shared" si="2"/>
        <v>3.2495944305270363E-2</v>
      </c>
      <c r="M33" s="203">
        <v>9.9019939573480098E-2</v>
      </c>
      <c r="N33" s="203">
        <f t="shared" si="3"/>
        <v>-5.7621951489362111E-2</v>
      </c>
      <c r="O33" s="227">
        <v>0.55854382451467</v>
      </c>
      <c r="P33" s="111">
        <v>0.52664839476623404</v>
      </c>
      <c r="Q33" s="204">
        <f t="shared" si="4"/>
        <v>5.1795513558287709</v>
      </c>
      <c r="R33" s="205">
        <f t="shared" si="5"/>
        <v>7.369043147926277</v>
      </c>
      <c r="S33" s="205">
        <f t="shared" si="0"/>
        <v>4.8805291462581808</v>
      </c>
      <c r="T33" s="304">
        <f t="shared" si="1"/>
        <v>6.9449908537418183</v>
      </c>
      <c r="U33" s="101">
        <v>0.54500000000000004</v>
      </c>
      <c r="V33" s="101">
        <v>0.318</v>
      </c>
      <c r="W33" s="260">
        <v>4.5</v>
      </c>
      <c r="X33" s="202">
        <v>5</v>
      </c>
      <c r="Y33" s="202">
        <v>5.55</v>
      </c>
      <c r="Z33" s="111">
        <v>5.5</v>
      </c>
      <c r="AA33" s="292">
        <v>35</v>
      </c>
      <c r="AB33" s="206">
        <v>28</v>
      </c>
      <c r="AC33" s="207">
        <v>28</v>
      </c>
      <c r="AD33" s="206">
        <v>16</v>
      </c>
      <c r="AE33" s="178">
        <v>21</v>
      </c>
      <c r="AF33" s="178">
        <v>17</v>
      </c>
      <c r="AG33" s="103">
        <v>11</v>
      </c>
      <c r="AH33" s="99"/>
      <c r="AI33" s="19"/>
      <c r="AM33" s="26"/>
      <c r="AR33" s="26"/>
      <c r="AU33" s="26"/>
    </row>
    <row r="34" spans="1:47" x14ac:dyDescent="0.35">
      <c r="A34" s="19"/>
      <c r="B34" s="19"/>
      <c r="C34" s="30" t="s">
        <v>144</v>
      </c>
      <c r="D34" s="86" t="s">
        <v>190</v>
      </c>
      <c r="E34" s="202">
        <v>4.25</v>
      </c>
      <c r="F34" s="202">
        <v>4.5</v>
      </c>
      <c r="G34" s="202">
        <v>5.25</v>
      </c>
      <c r="H34" s="202">
        <v>5.0184513339528189</v>
      </c>
      <c r="I34" s="202">
        <v>5.4117553719175753</v>
      </c>
      <c r="J34" s="202">
        <v>5.4669670488627302</v>
      </c>
      <c r="K34" s="111">
        <v>5.8385300000000004</v>
      </c>
      <c r="L34" s="295">
        <f t="shared" si="2"/>
        <v>7.8371595496766089E-2</v>
      </c>
      <c r="M34" s="203">
        <v>1.0202175292633564E-2</v>
      </c>
      <c r="N34" s="203">
        <f t="shared" si="3"/>
        <v>6.7965097981441902E-2</v>
      </c>
      <c r="O34" s="227">
        <v>0.24043083518282399</v>
      </c>
      <c r="P34" s="111">
        <v>0.28498682170404399</v>
      </c>
      <c r="Q34" s="204">
        <f t="shared" si="4"/>
        <v>4.9957226119043954</v>
      </c>
      <c r="R34" s="205">
        <f t="shared" si="5"/>
        <v>5.9382114858210651</v>
      </c>
      <c r="S34" s="205">
        <f t="shared" si="0"/>
        <v>5.2799558294600741</v>
      </c>
      <c r="T34" s="304">
        <f t="shared" si="1"/>
        <v>6.3971041705399267</v>
      </c>
      <c r="U34" s="101">
        <v>0.86499999999999999</v>
      </c>
      <c r="V34" s="101">
        <v>0.97699999999999998</v>
      </c>
      <c r="W34" s="260">
        <v>5</v>
      </c>
      <c r="X34" s="202">
        <v>5</v>
      </c>
      <c r="Y34" s="202">
        <v>5.3</v>
      </c>
      <c r="Z34" s="111">
        <v>5.5</v>
      </c>
      <c r="AA34" s="292">
        <v>83</v>
      </c>
      <c r="AB34" s="206">
        <v>85</v>
      </c>
      <c r="AC34" s="207">
        <v>88</v>
      </c>
      <c r="AD34" s="206">
        <v>72</v>
      </c>
      <c r="AE34" s="178">
        <v>61</v>
      </c>
      <c r="AF34" s="178">
        <v>36</v>
      </c>
      <c r="AG34" s="103">
        <v>40</v>
      </c>
      <c r="AH34" s="99"/>
      <c r="AI34" s="19"/>
      <c r="AM34" s="26"/>
      <c r="AR34" s="26"/>
      <c r="AU34" s="26"/>
    </row>
    <row r="35" spans="1:47" x14ac:dyDescent="0.35">
      <c r="A35" s="19"/>
      <c r="B35" s="19"/>
      <c r="C35" s="30" t="s">
        <v>144</v>
      </c>
      <c r="D35" s="86" t="s">
        <v>191</v>
      </c>
      <c r="E35" s="202">
        <v>4</v>
      </c>
      <c r="F35" s="202">
        <v>4.25</v>
      </c>
      <c r="G35" s="202">
        <v>4.25</v>
      </c>
      <c r="H35" s="202">
        <v>5.2480515098770031</v>
      </c>
      <c r="I35" s="202">
        <v>5.2976012133353247</v>
      </c>
      <c r="J35" s="202">
        <v>5.299577829686557</v>
      </c>
      <c r="K35" s="111">
        <v>5.6439300000000001</v>
      </c>
      <c r="L35" s="295">
        <f t="shared" si="2"/>
        <v>9.4415428974101712E-3</v>
      </c>
      <c r="M35" s="203">
        <v>3.7311535384287886E-4</v>
      </c>
      <c r="N35" s="203">
        <f t="shared" si="3"/>
        <v>6.4977283357268822E-2</v>
      </c>
      <c r="O35" s="227">
        <v>0.28688047670283101</v>
      </c>
      <c r="P35" s="111">
        <v>0.427391719969059</v>
      </c>
      <c r="Q35" s="204">
        <f t="shared" si="4"/>
        <v>4.7372920953490079</v>
      </c>
      <c r="R35" s="205">
        <f t="shared" si="5"/>
        <v>5.8618635640241061</v>
      </c>
      <c r="S35" s="205">
        <f t="shared" si="0"/>
        <v>4.8062422288606443</v>
      </c>
      <c r="T35" s="304">
        <f t="shared" si="1"/>
        <v>6.4816177711393559</v>
      </c>
      <c r="U35" s="101">
        <v>0.996</v>
      </c>
      <c r="V35" s="101">
        <v>0.86699999999999999</v>
      </c>
      <c r="W35" s="260">
        <v>4.5999999999999996</v>
      </c>
      <c r="X35" s="202">
        <v>4.9000000000000004</v>
      </c>
      <c r="Y35" s="202">
        <v>5</v>
      </c>
      <c r="Z35" s="111">
        <v>5</v>
      </c>
      <c r="AA35" s="292">
        <v>65</v>
      </c>
      <c r="AB35" s="206">
        <v>72</v>
      </c>
      <c r="AC35" s="207">
        <v>50</v>
      </c>
      <c r="AD35" s="206">
        <v>43</v>
      </c>
      <c r="AE35" s="178">
        <v>36</v>
      </c>
      <c r="AF35" s="178">
        <v>25</v>
      </c>
      <c r="AG35" s="103">
        <v>19</v>
      </c>
      <c r="AH35" s="99"/>
      <c r="AI35" s="19"/>
      <c r="AM35" s="26"/>
      <c r="AR35" s="26"/>
      <c r="AU35" s="26"/>
    </row>
    <row r="36" spans="1:47" x14ac:dyDescent="0.35">
      <c r="A36" s="19"/>
      <c r="B36" s="19"/>
      <c r="C36" s="30" t="s">
        <v>144</v>
      </c>
      <c r="D36" s="86" t="s">
        <v>192</v>
      </c>
      <c r="E36" s="202">
        <v>5.25</v>
      </c>
      <c r="F36" s="202">
        <v>4.75</v>
      </c>
      <c r="G36" s="202">
        <v>5.25</v>
      </c>
      <c r="H36" s="202">
        <v>5.9487187587006938</v>
      </c>
      <c r="I36" s="202">
        <v>5.2592870459076151</v>
      </c>
      <c r="J36" s="202">
        <v>6.1841041028918342</v>
      </c>
      <c r="K36" s="111">
        <v>6.4772499999999997</v>
      </c>
      <c r="L36" s="295">
        <f t="shared" si="2"/>
        <v>-0.11589583249077029</v>
      </c>
      <c r="M36" s="203">
        <v>0.17584456769741119</v>
      </c>
      <c r="N36" s="203">
        <f t="shared" si="3"/>
        <v>4.7403131032526469E-2</v>
      </c>
      <c r="O36" s="227">
        <v>0.43945577838885702</v>
      </c>
      <c r="P36" s="111">
        <v>0.67289851373492005</v>
      </c>
      <c r="Q36" s="204">
        <f t="shared" si="4"/>
        <v>5.3227707772496746</v>
      </c>
      <c r="R36" s="205">
        <f t="shared" si="5"/>
        <v>7.0454374285339938</v>
      </c>
      <c r="S36" s="205">
        <f t="shared" si="0"/>
        <v>5.1583689130795563</v>
      </c>
      <c r="T36" s="304">
        <f t="shared" si="1"/>
        <v>7.7961310869204432</v>
      </c>
      <c r="U36" s="101">
        <v>5.8999999999999997E-2</v>
      </c>
      <c r="V36" s="101">
        <v>0.06</v>
      </c>
      <c r="W36" s="260">
        <v>5</v>
      </c>
      <c r="X36" s="202">
        <v>5</v>
      </c>
      <c r="Y36" s="202">
        <v>5.5</v>
      </c>
      <c r="Z36" s="111">
        <v>6</v>
      </c>
      <c r="AA36" s="292">
        <v>92</v>
      </c>
      <c r="AB36" s="206">
        <v>80</v>
      </c>
      <c r="AC36" s="207">
        <v>74</v>
      </c>
      <c r="AD36" s="206">
        <v>70</v>
      </c>
      <c r="AE36" s="178">
        <v>44</v>
      </c>
      <c r="AF36" s="178">
        <v>31</v>
      </c>
      <c r="AG36" s="103">
        <v>30</v>
      </c>
      <c r="AH36" s="99"/>
      <c r="AI36" s="19"/>
      <c r="AM36" s="26"/>
      <c r="AR36" s="26"/>
      <c r="AU36" s="26"/>
    </row>
    <row r="37" spans="1:47" x14ac:dyDescent="0.35">
      <c r="A37" s="19"/>
      <c r="B37" s="19"/>
      <c r="C37" s="30" t="s">
        <v>144</v>
      </c>
      <c r="D37" s="86" t="s">
        <v>193</v>
      </c>
      <c r="E37" s="202">
        <v>4.25</v>
      </c>
      <c r="F37" s="202">
        <v>4.25</v>
      </c>
      <c r="G37" s="202">
        <v>4.75</v>
      </c>
      <c r="H37" s="202">
        <v>4.7034797419099146</v>
      </c>
      <c r="I37" s="202">
        <v>5.3452415948159926</v>
      </c>
      <c r="J37" s="202">
        <v>5.7585986866224337</v>
      </c>
      <c r="K37" s="111">
        <v>5.9492000000000003</v>
      </c>
      <c r="L37" s="295">
        <f t="shared" si="2"/>
        <v>0.13644405591624409</v>
      </c>
      <c r="M37" s="203">
        <v>7.7331788371797661E-2</v>
      </c>
      <c r="N37" s="203">
        <f t="shared" si="3"/>
        <v>3.3098558130182809E-2</v>
      </c>
      <c r="O37" s="227">
        <v>0.19008693960492301</v>
      </c>
      <c r="P37" s="111">
        <v>0.26359264865731402</v>
      </c>
      <c r="Q37" s="204">
        <f t="shared" si="4"/>
        <v>5.3860282849967849</v>
      </c>
      <c r="R37" s="205">
        <f t="shared" si="5"/>
        <v>6.1311690882480825</v>
      </c>
      <c r="S37" s="205">
        <f t="shared" si="0"/>
        <v>5.4325584086316647</v>
      </c>
      <c r="T37" s="304">
        <f t="shared" si="1"/>
        <v>6.4658415913683358</v>
      </c>
      <c r="U37" s="101">
        <v>0.14000000000000001</v>
      </c>
      <c r="V37" s="101">
        <v>0.17399999999999999</v>
      </c>
      <c r="W37" s="260">
        <v>4.7</v>
      </c>
      <c r="X37" s="202">
        <v>5</v>
      </c>
      <c r="Y37" s="202">
        <v>5.7</v>
      </c>
      <c r="Z37" s="111">
        <v>6</v>
      </c>
      <c r="AA37" s="292">
        <v>57</v>
      </c>
      <c r="AB37" s="206">
        <v>57</v>
      </c>
      <c r="AC37" s="207">
        <v>52</v>
      </c>
      <c r="AD37" s="206">
        <v>38</v>
      </c>
      <c r="AE37" s="178">
        <v>33</v>
      </c>
      <c r="AF37" s="178">
        <v>21</v>
      </c>
      <c r="AG37" s="103">
        <v>25</v>
      </c>
      <c r="AH37" s="99"/>
      <c r="AI37" s="19"/>
      <c r="AM37" s="26"/>
      <c r="AR37" s="26"/>
      <c r="AU37" s="26"/>
    </row>
    <row r="38" spans="1:47" x14ac:dyDescent="0.35">
      <c r="A38" s="19"/>
      <c r="B38" s="19"/>
      <c r="C38" s="30" t="s">
        <v>144</v>
      </c>
      <c r="D38" s="86" t="s">
        <v>194</v>
      </c>
      <c r="E38" s="202">
        <v>4.75</v>
      </c>
      <c r="F38" s="202">
        <v>4.25</v>
      </c>
      <c r="G38" s="202">
        <v>5.75</v>
      </c>
      <c r="H38" s="202">
        <v>4.5296026259904698</v>
      </c>
      <c r="I38" s="202">
        <v>4.653276127534868</v>
      </c>
      <c r="J38" s="202">
        <v>4.9769310999548368</v>
      </c>
      <c r="K38" s="111">
        <v>5.7255200000000004</v>
      </c>
      <c r="L38" s="295">
        <f t="shared" si="2"/>
        <v>2.7303388786197313E-2</v>
      </c>
      <c r="M38" s="203">
        <v>6.9554215900664573E-2</v>
      </c>
      <c r="N38" s="203">
        <f t="shared" si="3"/>
        <v>0.15041174671916924</v>
      </c>
      <c r="O38" s="227">
        <v>0.17311590969708099</v>
      </c>
      <c r="P38" s="111">
        <v>0.222353899136916</v>
      </c>
      <c r="Q38" s="204">
        <f t="shared" si="4"/>
        <v>4.6376239169485585</v>
      </c>
      <c r="R38" s="205">
        <f t="shared" si="5"/>
        <v>5.3162382829611152</v>
      </c>
      <c r="S38" s="205">
        <f t="shared" ref="S38:S69" si="6">$K38-1.96*$P38</f>
        <v>5.289706357691645</v>
      </c>
      <c r="T38" s="304">
        <f t="shared" ref="T38:T69" si="7">$K38+1.96*$P38</f>
        <v>6.1613336423083558</v>
      </c>
      <c r="U38" s="101">
        <v>0.112</v>
      </c>
      <c r="V38" s="101">
        <v>0.24199999999999999</v>
      </c>
      <c r="W38" s="260">
        <v>4.29</v>
      </c>
      <c r="X38" s="202">
        <v>4.5</v>
      </c>
      <c r="Y38" s="202">
        <v>5</v>
      </c>
      <c r="Z38" s="111">
        <v>5.5</v>
      </c>
      <c r="AA38" s="292">
        <v>53</v>
      </c>
      <c r="AB38" s="206">
        <v>70</v>
      </c>
      <c r="AC38" s="207">
        <v>75</v>
      </c>
      <c r="AD38" s="206">
        <v>50</v>
      </c>
      <c r="AE38" s="178">
        <v>54</v>
      </c>
      <c r="AF38" s="178">
        <v>29</v>
      </c>
      <c r="AG38" s="103">
        <v>37</v>
      </c>
      <c r="AH38" s="99"/>
      <c r="AI38" s="19"/>
      <c r="AM38" s="26"/>
      <c r="AR38" s="26"/>
      <c r="AU38" s="26"/>
    </row>
    <row r="39" spans="1:47" x14ac:dyDescent="0.35">
      <c r="A39" s="19"/>
      <c r="B39" s="19"/>
      <c r="C39" s="30" t="s">
        <v>144</v>
      </c>
      <c r="D39" s="86" t="s">
        <v>195</v>
      </c>
      <c r="E39" s="202">
        <v>4.5</v>
      </c>
      <c r="F39" s="202">
        <v>4.5</v>
      </c>
      <c r="G39" s="202">
        <v>4.75</v>
      </c>
      <c r="H39" s="202">
        <v>4.6045657892472329</v>
      </c>
      <c r="I39" s="202">
        <v>5.2486513479334116</v>
      </c>
      <c r="J39" s="202">
        <v>5.2046239729946553</v>
      </c>
      <c r="K39" s="111">
        <v>7.2853199999999996</v>
      </c>
      <c r="L39" s="295">
        <f t="shared" si="2"/>
        <v>0.13987976025671589</v>
      </c>
      <c r="M39" s="203">
        <v>-8.3883214982628518E-3</v>
      </c>
      <c r="N39" s="203">
        <f>K39/J39-1</f>
        <v>0.39977835820637497</v>
      </c>
      <c r="O39" s="227">
        <v>0.170181535344367</v>
      </c>
      <c r="P39" s="111">
        <v>1.10512460604634</v>
      </c>
      <c r="Q39" s="204">
        <f t="shared" si="4"/>
        <v>4.8710681637196958</v>
      </c>
      <c r="R39" s="205">
        <f t="shared" si="5"/>
        <v>5.5381797822696148</v>
      </c>
      <c r="S39" s="205">
        <f t="shared" si="6"/>
        <v>5.1192757721491731</v>
      </c>
      <c r="T39" s="304">
        <f t="shared" si="7"/>
        <v>9.4513642278508261</v>
      </c>
      <c r="U39" s="101">
        <v>0.83299999999999996</v>
      </c>
      <c r="V39" s="101">
        <v>0.52400000000000002</v>
      </c>
      <c r="W39" s="260">
        <v>4.5999999999999996</v>
      </c>
      <c r="X39" s="202">
        <v>5.25</v>
      </c>
      <c r="Y39" s="202">
        <v>5</v>
      </c>
      <c r="Z39" s="111">
        <v>6</v>
      </c>
      <c r="AA39" s="292">
        <v>66</v>
      </c>
      <c r="AB39" s="206">
        <v>68</v>
      </c>
      <c r="AC39" s="207">
        <v>76</v>
      </c>
      <c r="AD39" s="206">
        <v>54</v>
      </c>
      <c r="AE39" s="178">
        <v>57</v>
      </c>
      <c r="AF39" s="178">
        <v>24</v>
      </c>
      <c r="AG39" s="103">
        <v>34</v>
      </c>
      <c r="AH39" s="99"/>
      <c r="AI39" s="19"/>
      <c r="AM39" s="26"/>
      <c r="AR39" s="26"/>
      <c r="AU39" s="26"/>
    </row>
    <row r="40" spans="1:47" x14ac:dyDescent="0.35">
      <c r="A40" s="19"/>
      <c r="B40" s="19"/>
      <c r="C40" s="30" t="s">
        <v>144</v>
      </c>
      <c r="D40" s="86" t="s">
        <v>196</v>
      </c>
      <c r="E40" s="202" t="s">
        <v>95</v>
      </c>
      <c r="F40" s="209" t="s">
        <v>95</v>
      </c>
      <c r="G40" s="209" t="s">
        <v>95</v>
      </c>
      <c r="H40" s="209" t="s">
        <v>95</v>
      </c>
      <c r="I40" s="209" t="s">
        <v>95</v>
      </c>
      <c r="J40" s="202">
        <v>4.9897181438279254</v>
      </c>
      <c r="K40" s="111">
        <v>5.5676899999999998</v>
      </c>
      <c r="L40" s="295" t="s">
        <v>95</v>
      </c>
      <c r="M40" s="209" t="s">
        <v>95</v>
      </c>
      <c r="N40" s="203">
        <f>K40/J40-1</f>
        <v>0.11583256599112746</v>
      </c>
      <c r="O40" s="227">
        <v>0.23618926416147801</v>
      </c>
      <c r="P40" s="111">
        <v>0.279936946038569</v>
      </c>
      <c r="Q40" s="204">
        <f t="shared" si="4"/>
        <v>4.5267871860714282</v>
      </c>
      <c r="R40" s="205">
        <f t="shared" si="5"/>
        <v>5.4526491015844227</v>
      </c>
      <c r="S40" s="205">
        <f t="shared" si="6"/>
        <v>5.0190135857644043</v>
      </c>
      <c r="T40" s="304">
        <f t="shared" si="7"/>
        <v>6.1163664142355954</v>
      </c>
      <c r="U40" s="208" t="s">
        <v>95</v>
      </c>
      <c r="V40" s="208" t="s">
        <v>95</v>
      </c>
      <c r="W40" s="260" t="s">
        <v>95</v>
      </c>
      <c r="X40" s="209" t="s">
        <v>95</v>
      </c>
      <c r="Y40" s="202">
        <v>5</v>
      </c>
      <c r="Z40" s="111">
        <v>5.5</v>
      </c>
      <c r="AA40" s="292" t="s">
        <v>95</v>
      </c>
      <c r="AB40" s="206" t="s">
        <v>95</v>
      </c>
      <c r="AC40" s="206" t="s">
        <v>95</v>
      </c>
      <c r="AD40" s="206" t="s">
        <v>95</v>
      </c>
      <c r="AE40" s="206" t="s">
        <v>95</v>
      </c>
      <c r="AF40" s="178">
        <v>26</v>
      </c>
      <c r="AG40" s="103">
        <v>35</v>
      </c>
      <c r="AH40" s="99"/>
      <c r="AK40" s="19"/>
      <c r="AL40" s="19"/>
      <c r="AM40" s="26"/>
      <c r="AP40" s="19"/>
      <c r="AQ40" s="19"/>
      <c r="AR40" s="26"/>
      <c r="AS40" s="19"/>
      <c r="AT40" s="19"/>
      <c r="AU40" s="26"/>
    </row>
    <row r="41" spans="1:47" x14ac:dyDescent="0.35">
      <c r="A41" s="19"/>
      <c r="B41" s="19"/>
      <c r="C41" s="30" t="s">
        <v>144</v>
      </c>
      <c r="D41" s="86" t="s">
        <v>197</v>
      </c>
      <c r="E41" s="202" t="s">
        <v>95</v>
      </c>
      <c r="F41" s="209" t="s">
        <v>95</v>
      </c>
      <c r="G41" s="209" t="s">
        <v>95</v>
      </c>
      <c r="H41" s="209" t="s">
        <v>95</v>
      </c>
      <c r="I41" s="209" t="s">
        <v>95</v>
      </c>
      <c r="J41" s="202">
        <v>5.1846759793949326</v>
      </c>
      <c r="K41" s="111">
        <v>5.5148599999999997</v>
      </c>
      <c r="L41" s="295" t="s">
        <v>95</v>
      </c>
      <c r="M41" s="209" t="s">
        <v>95</v>
      </c>
      <c r="N41" s="203">
        <f>K41/J41-1</f>
        <v>6.3684600911858791E-2</v>
      </c>
      <c r="O41" s="227">
        <v>0.24694538788960099</v>
      </c>
      <c r="P41" s="111">
        <v>0.18796967887479399</v>
      </c>
      <c r="Q41" s="204">
        <f t="shared" si="4"/>
        <v>4.7006630191313148</v>
      </c>
      <c r="R41" s="205">
        <f t="shared" si="5"/>
        <v>5.6686889396585505</v>
      </c>
      <c r="S41" s="205">
        <f t="shared" si="6"/>
        <v>5.1464394294054037</v>
      </c>
      <c r="T41" s="304">
        <f t="shared" si="7"/>
        <v>5.8832805705945956</v>
      </c>
      <c r="U41" s="208" t="s">
        <v>95</v>
      </c>
      <c r="V41" s="208" t="s">
        <v>95</v>
      </c>
      <c r="W41" s="260" t="s">
        <v>95</v>
      </c>
      <c r="X41" s="209" t="s">
        <v>95</v>
      </c>
      <c r="Y41" s="202">
        <v>5</v>
      </c>
      <c r="Z41" s="111">
        <v>5.3</v>
      </c>
      <c r="AA41" s="292" t="s">
        <v>95</v>
      </c>
      <c r="AB41" s="206" t="s">
        <v>95</v>
      </c>
      <c r="AC41" s="206" t="s">
        <v>95</v>
      </c>
      <c r="AD41" s="206" t="s">
        <v>95</v>
      </c>
      <c r="AE41" s="206" t="s">
        <v>95</v>
      </c>
      <c r="AF41" s="178">
        <v>33</v>
      </c>
      <c r="AG41" s="103">
        <v>30</v>
      </c>
      <c r="AH41" s="99"/>
      <c r="AK41" s="19"/>
      <c r="AL41" s="19"/>
      <c r="AM41" s="26"/>
      <c r="AP41" s="19"/>
      <c r="AQ41" s="19"/>
      <c r="AR41" s="26"/>
      <c r="AS41" s="19"/>
      <c r="AT41" s="19"/>
      <c r="AU41" s="26"/>
    </row>
    <row r="42" spans="1:47" x14ac:dyDescent="0.35">
      <c r="A42" s="19"/>
      <c r="B42" s="19"/>
      <c r="C42" s="30" t="s">
        <v>145</v>
      </c>
      <c r="D42" s="86" t="s">
        <v>198</v>
      </c>
      <c r="E42" s="202">
        <v>4.75</v>
      </c>
      <c r="F42" s="202">
        <v>4</v>
      </c>
      <c r="G42" s="202">
        <v>4.75</v>
      </c>
      <c r="H42" s="202">
        <v>4.6760023801244683</v>
      </c>
      <c r="I42" s="202">
        <v>4.826177465611341</v>
      </c>
      <c r="J42" s="202">
        <v>5.2160093329147088</v>
      </c>
      <c r="K42" s="111">
        <v>6.2326100000000002</v>
      </c>
      <c r="L42" s="295">
        <f t="shared" si="2"/>
        <v>3.2116126827735902E-2</v>
      </c>
      <c r="M42" s="203">
        <v>8.0774457649162912E-2</v>
      </c>
      <c r="N42" s="203">
        <f>K42/J42-1</f>
        <v>0.19490008590862984</v>
      </c>
      <c r="O42" s="227">
        <v>0.30618862945088898</v>
      </c>
      <c r="P42" s="111">
        <v>0.32242250533810901</v>
      </c>
      <c r="Q42" s="204">
        <f t="shared" si="4"/>
        <v>4.6158796191909666</v>
      </c>
      <c r="R42" s="205">
        <f t="shared" si="5"/>
        <v>5.816139046638451</v>
      </c>
      <c r="S42" s="205">
        <f t="shared" si="6"/>
        <v>5.6006618895373066</v>
      </c>
      <c r="T42" s="304">
        <f t="shared" si="7"/>
        <v>6.8645581104626938</v>
      </c>
      <c r="U42" s="101">
        <v>0.23200000000000001</v>
      </c>
      <c r="V42" s="101">
        <v>0.45300000000000001</v>
      </c>
      <c r="W42" s="260">
        <v>4.5</v>
      </c>
      <c r="X42" s="202">
        <v>4.7</v>
      </c>
      <c r="Y42" s="202">
        <v>5</v>
      </c>
      <c r="Z42" s="111">
        <v>6</v>
      </c>
      <c r="AA42" s="292">
        <v>64</v>
      </c>
      <c r="AB42" s="206">
        <v>73</v>
      </c>
      <c r="AC42" s="207">
        <v>58</v>
      </c>
      <c r="AD42" s="206">
        <v>47</v>
      </c>
      <c r="AE42" s="178">
        <v>42</v>
      </c>
      <c r="AF42" s="178">
        <v>22</v>
      </c>
      <c r="AG42" s="103">
        <v>22</v>
      </c>
      <c r="AH42" s="99"/>
      <c r="AI42" s="19"/>
      <c r="AM42" s="26"/>
      <c r="AR42" s="26"/>
      <c r="AU42" s="26"/>
    </row>
    <row r="43" spans="1:47" x14ac:dyDescent="0.35">
      <c r="A43" s="19"/>
      <c r="B43" s="19"/>
      <c r="C43" s="30" t="s">
        <v>145</v>
      </c>
      <c r="D43" s="86" t="s">
        <v>199</v>
      </c>
      <c r="E43" s="202">
        <v>4.5</v>
      </c>
      <c r="F43" s="202">
        <v>4.5</v>
      </c>
      <c r="G43" s="202">
        <v>4.75</v>
      </c>
      <c r="H43" s="202">
        <v>4.8122688534003775</v>
      </c>
      <c r="I43" s="202">
        <v>5.1365340581213106</v>
      </c>
      <c r="J43" s="202">
        <v>5.7825940753846679</v>
      </c>
      <c r="K43" s="111">
        <v>6.05504</v>
      </c>
      <c r="L43" s="295">
        <f t="shared" si="2"/>
        <v>6.7383019236717301E-2</v>
      </c>
      <c r="M43" s="203">
        <v>0.12577742305473083</v>
      </c>
      <c r="N43" s="203">
        <f t="shared" ref="N43:N106" si="8">K43/J43-1</f>
        <v>4.711482788928234E-2</v>
      </c>
      <c r="O43" s="227">
        <v>0.16793231498783801</v>
      </c>
      <c r="P43" s="111">
        <v>0.26089791210999302</v>
      </c>
      <c r="Q43" s="204">
        <f t="shared" si="4"/>
        <v>5.4534467380085054</v>
      </c>
      <c r="R43" s="205">
        <f t="shared" si="5"/>
        <v>6.1117414127608303</v>
      </c>
      <c r="S43" s="205">
        <f t="shared" si="6"/>
        <v>5.5436800922644132</v>
      </c>
      <c r="T43" s="304">
        <f t="shared" si="7"/>
        <v>6.5663999077355868</v>
      </c>
      <c r="U43" s="101">
        <v>4.0000000000000001E-3</v>
      </c>
      <c r="V43" s="101">
        <v>7.0000000000000001E-3</v>
      </c>
      <c r="W43" s="260">
        <v>4.6500000000000004</v>
      </c>
      <c r="X43" s="202">
        <v>5</v>
      </c>
      <c r="Y43" s="202">
        <v>5.5</v>
      </c>
      <c r="Z43" s="111">
        <v>5</v>
      </c>
      <c r="AA43" s="292">
        <v>147</v>
      </c>
      <c r="AB43" s="206">
        <v>72</v>
      </c>
      <c r="AC43" s="207">
        <v>115</v>
      </c>
      <c r="AD43" s="206">
        <v>95</v>
      </c>
      <c r="AE43" s="178">
        <v>92</v>
      </c>
      <c r="AF43" s="178">
        <v>66</v>
      </c>
      <c r="AG43" s="103">
        <v>61</v>
      </c>
      <c r="AH43" s="99"/>
      <c r="AI43" s="19"/>
      <c r="AM43" s="26"/>
      <c r="AR43" s="26"/>
      <c r="AU43" s="26"/>
    </row>
    <row r="44" spans="1:47" x14ac:dyDescent="0.35">
      <c r="A44" s="19"/>
      <c r="B44" s="19"/>
      <c r="C44" s="30" t="s">
        <v>145</v>
      </c>
      <c r="D44" s="86" t="s">
        <v>200</v>
      </c>
      <c r="E44" s="202">
        <v>4.75</v>
      </c>
      <c r="F44" s="202">
        <v>4.75</v>
      </c>
      <c r="G44" s="202">
        <v>5.5</v>
      </c>
      <c r="H44" s="202">
        <v>4.8251189073877647</v>
      </c>
      <c r="I44" s="202">
        <v>5.7421358160336942</v>
      </c>
      <c r="J44" s="202">
        <v>5.2590359506405031</v>
      </c>
      <c r="K44" s="111">
        <v>5.4991000000000003</v>
      </c>
      <c r="L44" s="295">
        <f t="shared" si="2"/>
        <v>0.19005063424279145</v>
      </c>
      <c r="M44" s="203">
        <v>-8.4132434493144004E-2</v>
      </c>
      <c r="N44" s="203">
        <f t="shared" si="8"/>
        <v>4.5647919430986228E-2</v>
      </c>
      <c r="O44" s="227">
        <v>0.226677553371332</v>
      </c>
      <c r="P44" s="111">
        <v>0.22507456082548399</v>
      </c>
      <c r="Q44" s="204">
        <f t="shared" si="4"/>
        <v>4.8147479460326927</v>
      </c>
      <c r="R44" s="205">
        <f t="shared" si="5"/>
        <v>5.7033239552483135</v>
      </c>
      <c r="S44" s="205">
        <f t="shared" si="6"/>
        <v>5.0579538607820513</v>
      </c>
      <c r="T44" s="304">
        <f t="shared" si="7"/>
        <v>5.9402461392179493</v>
      </c>
      <c r="U44" s="101">
        <v>0.214</v>
      </c>
      <c r="V44" s="101">
        <v>0.16400000000000001</v>
      </c>
      <c r="W44" s="260">
        <v>4.67</v>
      </c>
      <c r="X44" s="202">
        <v>5</v>
      </c>
      <c r="Y44" s="202">
        <v>5</v>
      </c>
      <c r="Z44" s="111">
        <v>5</v>
      </c>
      <c r="AA44" s="292">
        <v>44</v>
      </c>
      <c r="AB44" s="206">
        <v>59</v>
      </c>
      <c r="AC44" s="207">
        <v>65</v>
      </c>
      <c r="AD44" s="206">
        <v>46</v>
      </c>
      <c r="AE44" s="178">
        <v>37</v>
      </c>
      <c r="AF44" s="178">
        <v>22</v>
      </c>
      <c r="AG44" s="103">
        <v>25</v>
      </c>
      <c r="AH44" s="99"/>
      <c r="AI44" s="19"/>
      <c r="AM44" s="26"/>
      <c r="AR44" s="26"/>
      <c r="AU44" s="26"/>
    </row>
    <row r="45" spans="1:47" x14ac:dyDescent="0.35">
      <c r="A45" s="19"/>
      <c r="B45" s="19"/>
      <c r="C45" s="30" t="s">
        <v>145</v>
      </c>
      <c r="D45" s="86" t="s">
        <v>201</v>
      </c>
      <c r="E45" s="202">
        <v>4</v>
      </c>
      <c r="F45" s="202">
        <v>4.25</v>
      </c>
      <c r="G45" s="202">
        <v>4.5</v>
      </c>
      <c r="H45" s="202">
        <v>4.660725854271873</v>
      </c>
      <c r="I45" s="202">
        <v>5.2730346851658814</v>
      </c>
      <c r="J45" s="202">
        <v>5.5282630590813753</v>
      </c>
      <c r="K45" s="111">
        <v>5.4718</v>
      </c>
      <c r="L45" s="295">
        <f t="shared" si="2"/>
        <v>0.1313762813002155</v>
      </c>
      <c r="M45" s="203">
        <v>4.8402559276445434E-2</v>
      </c>
      <c r="N45" s="203">
        <f t="shared" si="8"/>
        <v>-1.0213526107196058E-2</v>
      </c>
      <c r="O45" s="227">
        <v>0.22579612617077299</v>
      </c>
      <c r="P45" s="111">
        <v>0.207447489373141</v>
      </c>
      <c r="Q45" s="204">
        <f t="shared" si="4"/>
        <v>5.0857026517866606</v>
      </c>
      <c r="R45" s="205">
        <f t="shared" si="5"/>
        <v>5.97082346637609</v>
      </c>
      <c r="S45" s="205">
        <f t="shared" si="6"/>
        <v>5.0652029208286438</v>
      </c>
      <c r="T45" s="304">
        <f t="shared" si="7"/>
        <v>5.8783970791713562</v>
      </c>
      <c r="U45" s="101">
        <v>0.48799999999999999</v>
      </c>
      <c r="V45" s="101">
        <v>0.36899999999999999</v>
      </c>
      <c r="W45" s="260">
        <v>4.5</v>
      </c>
      <c r="X45" s="202">
        <v>5</v>
      </c>
      <c r="Y45" s="202">
        <v>5.5</v>
      </c>
      <c r="Z45" s="111">
        <v>5.25</v>
      </c>
      <c r="AA45" s="292">
        <v>78</v>
      </c>
      <c r="AB45" s="206">
        <v>90</v>
      </c>
      <c r="AC45" s="207">
        <v>93</v>
      </c>
      <c r="AD45" s="206">
        <v>61</v>
      </c>
      <c r="AE45" s="178">
        <v>49</v>
      </c>
      <c r="AF45" s="178">
        <v>40</v>
      </c>
      <c r="AG45" s="103">
        <v>33</v>
      </c>
      <c r="AH45" s="99"/>
      <c r="AI45" s="19"/>
      <c r="AM45" s="26"/>
      <c r="AR45" s="26"/>
      <c r="AU45" s="26"/>
    </row>
    <row r="46" spans="1:47" x14ac:dyDescent="0.35">
      <c r="A46" s="19"/>
      <c r="B46" s="19"/>
      <c r="C46" s="30" t="s">
        <v>145</v>
      </c>
      <c r="D46" s="86" t="s">
        <v>202</v>
      </c>
      <c r="E46" s="202">
        <v>4.5</v>
      </c>
      <c r="F46" s="202">
        <v>4.25</v>
      </c>
      <c r="G46" s="202">
        <v>4.75</v>
      </c>
      <c r="H46" s="202">
        <v>4.876535198747102</v>
      </c>
      <c r="I46" s="202">
        <v>5.094625227314606</v>
      </c>
      <c r="J46" s="202">
        <v>5.021815920042739</v>
      </c>
      <c r="K46" s="111">
        <v>5.7462900000000001</v>
      </c>
      <c r="L46" s="295">
        <f t="shared" si="2"/>
        <v>4.4722332492040051E-2</v>
      </c>
      <c r="M46" s="203">
        <v>-1.4291396132830925E-2</v>
      </c>
      <c r="N46" s="203">
        <f t="shared" si="8"/>
        <v>0.14426535968110432</v>
      </c>
      <c r="O46" s="227">
        <v>0.14325178184448101</v>
      </c>
      <c r="P46" s="111">
        <v>0.28364176512322098</v>
      </c>
      <c r="Q46" s="204">
        <f t="shared" si="4"/>
        <v>4.7410424276275567</v>
      </c>
      <c r="R46" s="205">
        <f t="shared" si="5"/>
        <v>5.3025894124579214</v>
      </c>
      <c r="S46" s="205">
        <f t="shared" si="6"/>
        <v>5.1903521403584874</v>
      </c>
      <c r="T46" s="304">
        <f t="shared" si="7"/>
        <v>6.3022278596415129</v>
      </c>
      <c r="U46" s="101">
        <v>0.77600000000000002</v>
      </c>
      <c r="V46" s="101">
        <v>0.68100000000000005</v>
      </c>
      <c r="W46" s="260">
        <v>4.5</v>
      </c>
      <c r="X46" s="202">
        <v>5</v>
      </c>
      <c r="Y46" s="202">
        <v>5</v>
      </c>
      <c r="Z46" s="111">
        <v>5.5</v>
      </c>
      <c r="AA46" s="292">
        <v>109</v>
      </c>
      <c r="AB46" s="206">
        <v>112</v>
      </c>
      <c r="AC46" s="207">
        <v>94</v>
      </c>
      <c r="AD46" s="206">
        <v>81</v>
      </c>
      <c r="AE46" s="178">
        <v>60</v>
      </c>
      <c r="AF46" s="178">
        <v>44</v>
      </c>
      <c r="AG46" s="103">
        <v>43</v>
      </c>
      <c r="AH46" s="99"/>
      <c r="AI46" s="19"/>
      <c r="AM46" s="26"/>
      <c r="AR46" s="26"/>
      <c r="AU46" s="26"/>
    </row>
    <row r="47" spans="1:47" x14ac:dyDescent="0.35">
      <c r="A47" s="19"/>
      <c r="B47" s="19"/>
      <c r="C47" s="30" t="s">
        <v>145</v>
      </c>
      <c r="D47" s="86" t="s">
        <v>203</v>
      </c>
      <c r="E47" s="202">
        <v>5</v>
      </c>
      <c r="F47" s="202">
        <v>4</v>
      </c>
      <c r="G47" s="202">
        <v>4.75</v>
      </c>
      <c r="H47" s="202">
        <v>4.1176345055354293</v>
      </c>
      <c r="I47" s="202">
        <v>4.6492196545079096</v>
      </c>
      <c r="J47" s="202">
        <v>6.1111404382378334</v>
      </c>
      <c r="K47" s="111">
        <v>5.4611599999999996</v>
      </c>
      <c r="L47" s="295">
        <f t="shared" si="2"/>
        <v>0.12909964404510843</v>
      </c>
      <c r="M47" s="203">
        <v>0.31444433525794735</v>
      </c>
      <c r="N47" s="203">
        <f t="shared" si="8"/>
        <v>-0.10635992492839152</v>
      </c>
      <c r="O47" s="227">
        <v>0.71771014329103999</v>
      </c>
      <c r="P47" s="111">
        <v>0.39765221751936097</v>
      </c>
      <c r="Q47" s="204">
        <f t="shared" si="4"/>
        <v>4.704428557387395</v>
      </c>
      <c r="R47" s="205">
        <f t="shared" si="5"/>
        <v>7.5178523190882718</v>
      </c>
      <c r="S47" s="205">
        <f t="shared" si="6"/>
        <v>4.6817616536620523</v>
      </c>
      <c r="T47" s="304">
        <f t="shared" si="7"/>
        <v>6.2405583463379468</v>
      </c>
      <c r="U47" s="101">
        <v>5.8000000000000003E-2</v>
      </c>
      <c r="V47" s="101">
        <v>0.06</v>
      </c>
      <c r="W47" s="260">
        <v>4</v>
      </c>
      <c r="X47" s="202">
        <v>4.5</v>
      </c>
      <c r="Y47" s="202">
        <v>5.09</v>
      </c>
      <c r="Z47" s="111">
        <v>5</v>
      </c>
      <c r="AA47" s="292">
        <v>33</v>
      </c>
      <c r="AB47" s="206">
        <v>39</v>
      </c>
      <c r="AC47" s="207">
        <v>43</v>
      </c>
      <c r="AD47" s="206">
        <v>34</v>
      </c>
      <c r="AE47" s="178">
        <v>41</v>
      </c>
      <c r="AF47" s="178">
        <v>24</v>
      </c>
      <c r="AG47" s="103">
        <v>26</v>
      </c>
      <c r="AH47" s="99"/>
      <c r="AI47" s="19"/>
      <c r="AM47" s="26"/>
      <c r="AR47" s="26"/>
      <c r="AU47" s="26"/>
    </row>
    <row r="48" spans="1:47" x14ac:dyDescent="0.35">
      <c r="A48" s="19"/>
      <c r="B48" s="19"/>
      <c r="C48" s="30" t="s">
        <v>145</v>
      </c>
      <c r="D48" s="86" t="s">
        <v>204</v>
      </c>
      <c r="E48" s="202">
        <v>3.75</v>
      </c>
      <c r="F48" s="202">
        <v>4</v>
      </c>
      <c r="G48" s="202">
        <v>4.75</v>
      </c>
      <c r="H48" s="202">
        <v>4.3867634634217758</v>
      </c>
      <c r="I48" s="202">
        <v>5.0378351100926988</v>
      </c>
      <c r="J48" s="202">
        <v>5.2519435825779492</v>
      </c>
      <c r="K48" s="111">
        <v>5.8500699999999997</v>
      </c>
      <c r="L48" s="295">
        <f t="shared" si="2"/>
        <v>0.14841731315120232</v>
      </c>
      <c r="M48" s="203">
        <v>4.2500095339823574E-2</v>
      </c>
      <c r="N48" s="203">
        <f t="shared" si="8"/>
        <v>0.11388667985813661</v>
      </c>
      <c r="O48" s="227">
        <v>0.27091799502043201</v>
      </c>
      <c r="P48" s="111">
        <v>0.27916140526010602</v>
      </c>
      <c r="Q48" s="204">
        <f t="shared" si="4"/>
        <v>4.7209443123379025</v>
      </c>
      <c r="R48" s="205">
        <f t="shared" si="5"/>
        <v>5.782942852817996</v>
      </c>
      <c r="S48" s="205">
        <f t="shared" si="6"/>
        <v>5.3029136456901922</v>
      </c>
      <c r="T48" s="304">
        <f t="shared" si="7"/>
        <v>6.3972263543098071</v>
      </c>
      <c r="U48" s="101">
        <v>0.52</v>
      </c>
      <c r="V48" s="101">
        <v>0.78900000000000003</v>
      </c>
      <c r="W48" s="260">
        <v>4.5</v>
      </c>
      <c r="X48" s="202">
        <v>4.7</v>
      </c>
      <c r="Y48" s="202">
        <v>5</v>
      </c>
      <c r="Z48" s="111">
        <v>5.5</v>
      </c>
      <c r="AA48" s="292">
        <v>101</v>
      </c>
      <c r="AB48" s="206">
        <v>107</v>
      </c>
      <c r="AC48" s="207">
        <v>93</v>
      </c>
      <c r="AD48" s="206">
        <v>63</v>
      </c>
      <c r="AE48" s="178">
        <v>51</v>
      </c>
      <c r="AF48" s="178">
        <v>43</v>
      </c>
      <c r="AG48" s="103">
        <v>50</v>
      </c>
      <c r="AH48" s="99"/>
      <c r="AI48" s="19"/>
      <c r="AM48" s="26"/>
      <c r="AR48" s="26"/>
      <c r="AU48" s="26"/>
    </row>
    <row r="49" spans="1:47" x14ac:dyDescent="0.35">
      <c r="A49" s="19"/>
      <c r="B49" s="19"/>
      <c r="C49" s="30" t="s">
        <v>145</v>
      </c>
      <c r="D49" s="86" t="s">
        <v>205</v>
      </c>
      <c r="E49" s="202">
        <v>4.5</v>
      </c>
      <c r="F49" s="202">
        <v>4.5</v>
      </c>
      <c r="G49" s="202">
        <v>5</v>
      </c>
      <c r="H49" s="202">
        <v>5.0285111603832391</v>
      </c>
      <c r="I49" s="202">
        <v>5.1743414058049746</v>
      </c>
      <c r="J49" s="202">
        <v>5.5707547428147182</v>
      </c>
      <c r="K49" s="111">
        <v>5.7748100000000004</v>
      </c>
      <c r="L49" s="295">
        <f t="shared" si="2"/>
        <v>2.900068047390425E-2</v>
      </c>
      <c r="M49" s="203">
        <v>7.66113609289516E-2</v>
      </c>
      <c r="N49" s="203">
        <f t="shared" si="8"/>
        <v>3.6629732703360673E-2</v>
      </c>
      <c r="O49" s="227">
        <v>0.11663691524028399</v>
      </c>
      <c r="P49" s="111">
        <v>0.12568928729956499</v>
      </c>
      <c r="Q49" s="204">
        <f t="shared" si="4"/>
        <v>5.3421463889437613</v>
      </c>
      <c r="R49" s="205">
        <f t="shared" si="5"/>
        <v>5.7993630966856751</v>
      </c>
      <c r="S49" s="205">
        <f t="shared" si="6"/>
        <v>5.5284589968928532</v>
      </c>
      <c r="T49" s="304">
        <f t="shared" si="7"/>
        <v>6.0211610031071476</v>
      </c>
      <c r="U49" s="101">
        <v>1.0999999999999999E-2</v>
      </c>
      <c r="V49" s="101">
        <v>4.7E-2</v>
      </c>
      <c r="W49" s="260">
        <v>4.75</v>
      </c>
      <c r="X49" s="202">
        <v>5</v>
      </c>
      <c r="Y49" s="202">
        <v>5.42</v>
      </c>
      <c r="Z49" s="111">
        <v>5.5</v>
      </c>
      <c r="AA49" s="292">
        <v>147</v>
      </c>
      <c r="AB49" s="206">
        <v>130</v>
      </c>
      <c r="AC49" s="207">
        <v>150</v>
      </c>
      <c r="AD49" s="206">
        <v>133</v>
      </c>
      <c r="AE49" s="178">
        <v>120</v>
      </c>
      <c r="AF49" s="178">
        <v>120</v>
      </c>
      <c r="AG49" s="103">
        <v>103</v>
      </c>
      <c r="AH49" s="99"/>
      <c r="AI49" s="19"/>
      <c r="AM49" s="26"/>
      <c r="AR49" s="26"/>
      <c r="AU49" s="26"/>
    </row>
    <row r="50" spans="1:47" x14ac:dyDescent="0.35">
      <c r="A50" s="19"/>
      <c r="B50" s="19"/>
      <c r="C50" s="30" t="s">
        <v>145</v>
      </c>
      <c r="D50" s="86" t="s">
        <v>206</v>
      </c>
      <c r="E50" s="202">
        <v>4.5</v>
      </c>
      <c r="F50" s="202">
        <v>4.5</v>
      </c>
      <c r="G50" s="202">
        <v>4.75</v>
      </c>
      <c r="H50" s="202">
        <v>4.7176142848933553</v>
      </c>
      <c r="I50" s="202">
        <v>5.2677167230568562</v>
      </c>
      <c r="J50" s="202">
        <v>5.5561875569391139</v>
      </c>
      <c r="K50" s="111">
        <v>5.3049200000000001</v>
      </c>
      <c r="L50" s="295">
        <f t="shared" si="2"/>
        <v>0.11660606504542503</v>
      </c>
      <c r="M50" s="203">
        <v>5.4762024810411258E-2</v>
      </c>
      <c r="N50" s="203">
        <f t="shared" si="8"/>
        <v>-4.5223015667515742E-2</v>
      </c>
      <c r="O50" s="227">
        <v>0.458621760044995</v>
      </c>
      <c r="P50" s="111">
        <v>0.27997417071784297</v>
      </c>
      <c r="Q50" s="204">
        <f t="shared" si="4"/>
        <v>4.6572889072509236</v>
      </c>
      <c r="R50" s="205">
        <f t="shared" si="5"/>
        <v>6.4550862066273043</v>
      </c>
      <c r="S50" s="205">
        <f t="shared" si="6"/>
        <v>4.756170625393028</v>
      </c>
      <c r="T50" s="304">
        <f t="shared" si="7"/>
        <v>5.8536693746069721</v>
      </c>
      <c r="U50" s="101">
        <v>0.64300000000000002</v>
      </c>
      <c r="V50" s="101">
        <v>0.74099999999999999</v>
      </c>
      <c r="W50" s="260">
        <v>4.5999999999999996</v>
      </c>
      <c r="X50" s="202">
        <v>4.7</v>
      </c>
      <c r="Y50" s="202">
        <v>5.5</v>
      </c>
      <c r="Z50" s="111">
        <v>5.5</v>
      </c>
      <c r="AA50" s="292">
        <v>29</v>
      </c>
      <c r="AB50" s="206">
        <v>30</v>
      </c>
      <c r="AC50" s="207">
        <v>28</v>
      </c>
      <c r="AD50" s="206">
        <v>21</v>
      </c>
      <c r="AE50" s="178">
        <v>22</v>
      </c>
      <c r="AF50" s="178">
        <v>16</v>
      </c>
      <c r="AG50" s="103">
        <v>15</v>
      </c>
      <c r="AH50" s="99"/>
      <c r="AI50" s="19"/>
      <c r="AM50" s="26"/>
      <c r="AR50" s="26"/>
      <c r="AU50" s="26"/>
    </row>
    <row r="51" spans="1:47" x14ac:dyDescent="0.35">
      <c r="A51" s="19"/>
      <c r="B51" s="19"/>
      <c r="C51" s="30" t="s">
        <v>145</v>
      </c>
      <c r="D51" s="86" t="s">
        <v>207</v>
      </c>
      <c r="E51" s="202">
        <v>4</v>
      </c>
      <c r="F51" s="202">
        <v>4.5</v>
      </c>
      <c r="G51" s="202">
        <v>4.5</v>
      </c>
      <c r="H51" s="202">
        <v>4.7796027787933451</v>
      </c>
      <c r="I51" s="202">
        <v>5.481764819810504</v>
      </c>
      <c r="J51" s="202">
        <v>6.0769816999918023</v>
      </c>
      <c r="K51" s="111">
        <v>5.7437699999999996</v>
      </c>
      <c r="L51" s="295">
        <f t="shared" si="2"/>
        <v>0.14690803263664232</v>
      </c>
      <c r="M51" s="203">
        <v>0.10858125070054969</v>
      </c>
      <c r="N51" s="203">
        <f t="shared" si="8"/>
        <v>-5.4831776108895003E-2</v>
      </c>
      <c r="O51" s="227">
        <v>0.52680008787473898</v>
      </c>
      <c r="P51" s="111">
        <v>0.32134686675825902</v>
      </c>
      <c r="Q51" s="204">
        <f t="shared" si="4"/>
        <v>5.0444535277573141</v>
      </c>
      <c r="R51" s="205">
        <f t="shared" si="5"/>
        <v>7.1095098722262904</v>
      </c>
      <c r="S51" s="205">
        <f t="shared" si="6"/>
        <v>5.1139301411538121</v>
      </c>
      <c r="T51" s="304">
        <f t="shared" si="7"/>
        <v>6.3736098588461871</v>
      </c>
      <c r="U51" s="101">
        <v>0.376</v>
      </c>
      <c r="V51" s="101">
        <v>0.36499999999999999</v>
      </c>
      <c r="W51" s="260">
        <v>4.75</v>
      </c>
      <c r="X51" s="202">
        <v>5</v>
      </c>
      <c r="Y51" s="202">
        <v>5.5</v>
      </c>
      <c r="Z51" s="111">
        <v>5.62</v>
      </c>
      <c r="AA51" s="292">
        <v>34</v>
      </c>
      <c r="AB51" s="206">
        <v>45</v>
      </c>
      <c r="AC51" s="207">
        <v>34</v>
      </c>
      <c r="AD51" s="206">
        <v>40</v>
      </c>
      <c r="AE51" s="178">
        <v>24</v>
      </c>
      <c r="AF51" s="178">
        <v>17</v>
      </c>
      <c r="AG51" s="103">
        <v>18</v>
      </c>
      <c r="AH51" s="99"/>
      <c r="AI51" s="19"/>
      <c r="AM51" s="26"/>
      <c r="AR51" s="26"/>
      <c r="AU51" s="26"/>
    </row>
    <row r="52" spans="1:47" x14ac:dyDescent="0.35">
      <c r="A52" s="19"/>
      <c r="B52" s="19"/>
      <c r="C52" s="30" t="s">
        <v>145</v>
      </c>
      <c r="D52" s="86" t="s">
        <v>208</v>
      </c>
      <c r="E52" s="202">
        <v>4.5</v>
      </c>
      <c r="F52" s="202">
        <v>4.75</v>
      </c>
      <c r="G52" s="202">
        <v>4.75</v>
      </c>
      <c r="H52" s="202">
        <v>5.1622282588059969</v>
      </c>
      <c r="I52" s="202">
        <v>5.2582550986271093</v>
      </c>
      <c r="J52" s="202">
        <v>5.6460891403401154</v>
      </c>
      <c r="K52" s="111">
        <v>5.8999199999999998</v>
      </c>
      <c r="L52" s="295">
        <f t="shared" si="2"/>
        <v>1.8601819796965513E-2</v>
      </c>
      <c r="M52" s="203">
        <v>7.3757175039732559E-2</v>
      </c>
      <c r="N52" s="203">
        <f t="shared" si="8"/>
        <v>4.4956934499371659E-2</v>
      </c>
      <c r="O52" s="227">
        <v>0.19656150692184199</v>
      </c>
      <c r="P52" s="111">
        <v>0.119284616771392</v>
      </c>
      <c r="Q52" s="204">
        <f t="shared" si="4"/>
        <v>5.2608285867733056</v>
      </c>
      <c r="R52" s="205">
        <f t="shared" si="5"/>
        <v>6.0313496939069253</v>
      </c>
      <c r="S52" s="205">
        <f t="shared" si="6"/>
        <v>5.6661221511280715</v>
      </c>
      <c r="T52" s="304">
        <f t="shared" si="7"/>
        <v>6.1337178488719282</v>
      </c>
      <c r="U52" s="101">
        <v>0.107</v>
      </c>
      <c r="V52" s="101">
        <v>0.124</v>
      </c>
      <c r="W52" s="260">
        <v>4.75</v>
      </c>
      <c r="X52" s="202">
        <v>5</v>
      </c>
      <c r="Y52" s="202">
        <v>5.15</v>
      </c>
      <c r="Z52" s="111">
        <v>5.8</v>
      </c>
      <c r="AA52" s="292">
        <v>214</v>
      </c>
      <c r="AB52" s="206">
        <v>219</v>
      </c>
      <c r="AC52" s="207">
        <v>202</v>
      </c>
      <c r="AD52" s="206">
        <v>129</v>
      </c>
      <c r="AE52" s="178">
        <v>148</v>
      </c>
      <c r="AF52" s="178">
        <v>96</v>
      </c>
      <c r="AG52" s="103">
        <v>119</v>
      </c>
      <c r="AH52" s="99"/>
      <c r="AI52" s="19"/>
      <c r="AM52" s="26"/>
      <c r="AR52" s="26"/>
      <c r="AU52" s="26"/>
    </row>
    <row r="53" spans="1:47" x14ac:dyDescent="0.35">
      <c r="A53" s="19"/>
      <c r="B53" s="19"/>
      <c r="C53" s="30" t="s">
        <v>145</v>
      </c>
      <c r="D53" s="86" t="s">
        <v>209</v>
      </c>
      <c r="E53" s="202">
        <v>4</v>
      </c>
      <c r="F53" s="202">
        <v>4</v>
      </c>
      <c r="G53" s="202">
        <v>4.25</v>
      </c>
      <c r="H53" s="202">
        <v>4.7164706763378774</v>
      </c>
      <c r="I53" s="202">
        <v>4.6811581781296203</v>
      </c>
      <c r="J53" s="202">
        <v>4.6070733337412388</v>
      </c>
      <c r="K53" s="111">
        <v>5.4863299999999997</v>
      </c>
      <c r="L53" s="295">
        <f t="shared" si="2"/>
        <v>-7.4870598444334302E-3</v>
      </c>
      <c r="M53" s="203">
        <v>-1.5826178387755796E-2</v>
      </c>
      <c r="N53" s="203">
        <f t="shared" si="8"/>
        <v>0.19084928816289271</v>
      </c>
      <c r="O53" s="227">
        <v>0.23372686682973001</v>
      </c>
      <c r="P53" s="111">
        <v>0.44529255006999802</v>
      </c>
      <c r="Q53" s="204">
        <f t="shared" si="4"/>
        <v>4.1489686747549683</v>
      </c>
      <c r="R53" s="205">
        <f t="shared" si="5"/>
        <v>5.0651779927275093</v>
      </c>
      <c r="S53" s="205">
        <f t="shared" si="6"/>
        <v>4.613556601862804</v>
      </c>
      <c r="T53" s="304">
        <f t="shared" si="7"/>
        <v>6.3591033981371954</v>
      </c>
      <c r="U53" s="101">
        <v>0.77700000000000002</v>
      </c>
      <c r="V53" s="101">
        <v>0.41699999999999998</v>
      </c>
      <c r="W53" s="260">
        <v>4.2</v>
      </c>
      <c r="X53" s="202">
        <v>4.5</v>
      </c>
      <c r="Y53" s="202">
        <v>4.5</v>
      </c>
      <c r="Z53" s="111">
        <v>5</v>
      </c>
      <c r="AA53" s="292">
        <v>51</v>
      </c>
      <c r="AB53" s="206">
        <v>74</v>
      </c>
      <c r="AC53" s="207">
        <v>60</v>
      </c>
      <c r="AD53" s="206">
        <v>51</v>
      </c>
      <c r="AE53" s="178">
        <v>36</v>
      </c>
      <c r="AF53" s="178">
        <v>22</v>
      </c>
      <c r="AG53" s="103">
        <v>25</v>
      </c>
      <c r="AH53" s="99"/>
      <c r="AI53" s="19"/>
      <c r="AM53" s="26"/>
      <c r="AR53" s="26"/>
      <c r="AU53" s="26"/>
    </row>
    <row r="54" spans="1:47" x14ac:dyDescent="0.35">
      <c r="A54" s="19"/>
      <c r="B54" s="19"/>
      <c r="C54" s="30" t="s">
        <v>145</v>
      </c>
      <c r="D54" s="86" t="s">
        <v>210</v>
      </c>
      <c r="E54" s="202">
        <v>4.75</v>
      </c>
      <c r="F54" s="202">
        <v>4.75</v>
      </c>
      <c r="G54" s="202">
        <v>5</v>
      </c>
      <c r="H54" s="202">
        <v>5.3072765477863015</v>
      </c>
      <c r="I54" s="202">
        <v>5.4588959841338971</v>
      </c>
      <c r="J54" s="202">
        <v>5.7053120434929969</v>
      </c>
      <c r="K54" s="111">
        <v>6.3136400000000004</v>
      </c>
      <c r="L54" s="295">
        <f t="shared" si="2"/>
        <v>2.8568218554738234E-2</v>
      </c>
      <c r="M54" s="203">
        <v>4.514027379809038E-2</v>
      </c>
      <c r="N54" s="203">
        <f t="shared" si="8"/>
        <v>0.1066248352184016</v>
      </c>
      <c r="O54" s="227">
        <v>0.15716076989879099</v>
      </c>
      <c r="P54" s="111">
        <v>0.22242679486258099</v>
      </c>
      <c r="Q54" s="204">
        <f t="shared" si="4"/>
        <v>5.3972769344913667</v>
      </c>
      <c r="R54" s="205">
        <f t="shared" si="5"/>
        <v>6.0133471524946271</v>
      </c>
      <c r="S54" s="205">
        <f t="shared" si="6"/>
        <v>5.877683482069342</v>
      </c>
      <c r="T54" s="304">
        <f t="shared" si="7"/>
        <v>6.7495965179306587</v>
      </c>
      <c r="U54" s="101">
        <v>0.309</v>
      </c>
      <c r="V54" s="101">
        <v>0.45600000000000002</v>
      </c>
      <c r="W54" s="260">
        <v>4.8600000000000003</v>
      </c>
      <c r="X54" s="202">
        <v>5</v>
      </c>
      <c r="Y54" s="202">
        <v>5.5</v>
      </c>
      <c r="Z54" s="111">
        <v>6</v>
      </c>
      <c r="AA54" s="292">
        <v>124</v>
      </c>
      <c r="AB54" s="206">
        <v>136</v>
      </c>
      <c r="AC54" s="207">
        <v>107</v>
      </c>
      <c r="AD54" s="206">
        <v>96</v>
      </c>
      <c r="AE54" s="178">
        <v>75</v>
      </c>
      <c r="AF54" s="178">
        <v>72</v>
      </c>
      <c r="AG54" s="103">
        <v>60</v>
      </c>
      <c r="AH54" s="99"/>
      <c r="AI54" s="19"/>
      <c r="AM54" s="26"/>
      <c r="AR54" s="26"/>
      <c r="AU54" s="26"/>
    </row>
    <row r="55" spans="1:47" x14ac:dyDescent="0.35">
      <c r="A55" s="19"/>
      <c r="B55" s="19"/>
      <c r="C55" s="30" t="s">
        <v>145</v>
      </c>
      <c r="D55" s="86" t="s">
        <v>211</v>
      </c>
      <c r="E55" s="202">
        <v>4</v>
      </c>
      <c r="F55" s="202">
        <v>4.5</v>
      </c>
      <c r="G55" s="202">
        <v>4.75</v>
      </c>
      <c r="H55" s="202">
        <v>4.7091739507200865</v>
      </c>
      <c r="I55" s="202">
        <v>4.9705335778099231</v>
      </c>
      <c r="J55" s="202">
        <v>6.0401426617913261</v>
      </c>
      <c r="K55" s="111">
        <v>5.6869500000000004</v>
      </c>
      <c r="L55" s="295">
        <f>I55/H55-1</f>
        <v>5.5500100405055486E-2</v>
      </c>
      <c r="M55" s="203">
        <v>0.21518999263106986</v>
      </c>
      <c r="N55" s="203">
        <f t="shared" si="8"/>
        <v>-5.8474225124772072E-2</v>
      </c>
      <c r="O55" s="227">
        <v>0.65445369558942101</v>
      </c>
      <c r="P55" s="111">
        <v>0.17114448214101799</v>
      </c>
      <c r="Q55" s="204">
        <f t="shared" si="4"/>
        <v>4.7574134184360606</v>
      </c>
      <c r="R55" s="205">
        <f t="shared" si="5"/>
        <v>7.3228719051465916</v>
      </c>
      <c r="S55" s="205">
        <f t="shared" si="6"/>
        <v>5.3515068150036047</v>
      </c>
      <c r="T55" s="304">
        <f t="shared" si="7"/>
        <v>6.0223931849963961</v>
      </c>
      <c r="U55" s="101">
        <v>0.11799999999999999</v>
      </c>
      <c r="V55" s="101">
        <v>3.6999999999999998E-2</v>
      </c>
      <c r="W55" s="260">
        <v>4.5</v>
      </c>
      <c r="X55" s="202">
        <v>4.5</v>
      </c>
      <c r="Y55" s="202">
        <v>5</v>
      </c>
      <c r="Z55" s="111">
        <v>5.5</v>
      </c>
      <c r="AA55" s="292">
        <v>99</v>
      </c>
      <c r="AB55" s="206">
        <v>94</v>
      </c>
      <c r="AC55" s="207">
        <v>85</v>
      </c>
      <c r="AD55" s="206">
        <v>73</v>
      </c>
      <c r="AE55" s="178">
        <v>62</v>
      </c>
      <c r="AF55" s="178">
        <v>47</v>
      </c>
      <c r="AG55" s="103">
        <v>44</v>
      </c>
      <c r="AH55" s="99"/>
      <c r="AI55" s="19"/>
      <c r="AM55" s="26"/>
      <c r="AR55" s="26"/>
      <c r="AU55" s="26"/>
    </row>
    <row r="56" spans="1:47" x14ac:dyDescent="0.35">
      <c r="A56" s="19"/>
      <c r="B56" s="19"/>
      <c r="C56" s="30" t="s">
        <v>145</v>
      </c>
      <c r="D56" s="86" t="s">
        <v>212</v>
      </c>
      <c r="E56" s="202">
        <v>4.25</v>
      </c>
      <c r="F56" s="202">
        <v>4.25</v>
      </c>
      <c r="G56" s="202">
        <v>4.5</v>
      </c>
      <c r="H56" s="202">
        <v>4.7475640775752881</v>
      </c>
      <c r="I56" s="202">
        <v>5.2639535778287581</v>
      </c>
      <c r="J56" s="202">
        <v>5.4009371486811606</v>
      </c>
      <c r="K56" s="111">
        <v>5.85379</v>
      </c>
      <c r="L56" s="295">
        <f t="shared" si="2"/>
        <v>0.10876935873126836</v>
      </c>
      <c r="M56" s="203">
        <v>2.6022944318765173E-2</v>
      </c>
      <c r="N56" s="203">
        <f t="shared" si="8"/>
        <v>8.3847087802052966E-2</v>
      </c>
      <c r="O56" s="227">
        <v>0.227401161420998</v>
      </c>
      <c r="P56" s="111">
        <v>0.22485784781600099</v>
      </c>
      <c r="Q56" s="204">
        <f t="shared" si="4"/>
        <v>4.9552308722960046</v>
      </c>
      <c r="R56" s="205">
        <f t="shared" si="5"/>
        <v>5.8466434250663166</v>
      </c>
      <c r="S56" s="205">
        <f t="shared" si="6"/>
        <v>5.4130686182806382</v>
      </c>
      <c r="T56" s="304">
        <f t="shared" si="7"/>
        <v>6.2945113817193619</v>
      </c>
      <c r="U56" s="101">
        <v>0.65500000000000003</v>
      </c>
      <c r="V56" s="101">
        <v>0.94600000000000006</v>
      </c>
      <c r="W56" s="260">
        <v>4.5</v>
      </c>
      <c r="X56" s="202">
        <v>5</v>
      </c>
      <c r="Y56" s="202">
        <v>5.25</v>
      </c>
      <c r="Z56" s="111">
        <v>5.5</v>
      </c>
      <c r="AA56" s="292">
        <v>67</v>
      </c>
      <c r="AB56" s="206">
        <v>83</v>
      </c>
      <c r="AC56" s="207">
        <v>75</v>
      </c>
      <c r="AD56" s="206">
        <v>47</v>
      </c>
      <c r="AE56" s="178">
        <v>46</v>
      </c>
      <c r="AF56" s="178">
        <v>24</v>
      </c>
      <c r="AG56" s="103">
        <v>38</v>
      </c>
      <c r="AH56" s="99"/>
      <c r="AI56" s="19"/>
      <c r="AM56" s="26"/>
      <c r="AR56" s="26"/>
      <c r="AU56" s="26"/>
    </row>
    <row r="57" spans="1:47" x14ac:dyDescent="0.35">
      <c r="A57" s="19"/>
      <c r="B57" s="19"/>
      <c r="C57" s="30" t="s">
        <v>146</v>
      </c>
      <c r="D57" s="86" t="s">
        <v>213</v>
      </c>
      <c r="E57" s="202">
        <v>4.75</v>
      </c>
      <c r="F57" s="202">
        <v>5</v>
      </c>
      <c r="G57" s="202">
        <v>5</v>
      </c>
      <c r="H57" s="202">
        <v>5.8678703809515422</v>
      </c>
      <c r="I57" s="202">
        <v>5.9403051736647354</v>
      </c>
      <c r="J57" s="202">
        <v>6.0826259898094088</v>
      </c>
      <c r="K57" s="111">
        <v>6.9983599999999999</v>
      </c>
      <c r="L57" s="295">
        <f t="shared" si="2"/>
        <v>1.2344306879772393E-2</v>
      </c>
      <c r="M57" s="203">
        <v>2.3958502464759945E-2</v>
      </c>
      <c r="N57" s="203">
        <f t="shared" si="8"/>
        <v>0.15054912331035575</v>
      </c>
      <c r="O57" s="227">
        <v>0.168560109433746</v>
      </c>
      <c r="P57" s="111">
        <v>0.250895970817404</v>
      </c>
      <c r="Q57" s="204">
        <f t="shared" si="4"/>
        <v>5.7522481753192665</v>
      </c>
      <c r="R57" s="205">
        <f t="shared" si="5"/>
        <v>6.4130038042995512</v>
      </c>
      <c r="S57" s="205">
        <f t="shared" si="6"/>
        <v>6.5066038971978877</v>
      </c>
      <c r="T57" s="304">
        <f t="shared" si="7"/>
        <v>7.4901161028021122</v>
      </c>
      <c r="U57" s="101">
        <v>0.58499999999999996</v>
      </c>
      <c r="V57" s="101">
        <v>0.57300000000000006</v>
      </c>
      <c r="W57" s="260">
        <v>5</v>
      </c>
      <c r="X57" s="202">
        <v>5.64</v>
      </c>
      <c r="Y57" s="202">
        <v>6</v>
      </c>
      <c r="Z57" s="111">
        <v>6</v>
      </c>
      <c r="AA57" s="292">
        <v>141</v>
      </c>
      <c r="AB57" s="206">
        <v>110</v>
      </c>
      <c r="AC57" s="207">
        <v>154</v>
      </c>
      <c r="AD57" s="206">
        <v>115</v>
      </c>
      <c r="AE57" s="178">
        <v>101</v>
      </c>
      <c r="AF57" s="178">
        <v>78</v>
      </c>
      <c r="AG57" s="103">
        <v>82</v>
      </c>
      <c r="AH57" s="99"/>
      <c r="AI57" s="19"/>
      <c r="AM57" s="26"/>
      <c r="AR57" s="26"/>
      <c r="AU57" s="26"/>
    </row>
    <row r="58" spans="1:47" x14ac:dyDescent="0.35">
      <c r="A58" s="19"/>
      <c r="B58" s="19"/>
      <c r="C58" s="30" t="s">
        <v>146</v>
      </c>
      <c r="D58" s="86" t="s">
        <v>214</v>
      </c>
      <c r="E58" s="202">
        <v>5</v>
      </c>
      <c r="F58" s="202">
        <v>4.75</v>
      </c>
      <c r="G58" s="202">
        <v>4.75</v>
      </c>
      <c r="H58" s="202">
        <v>5.0158790345510385</v>
      </c>
      <c r="I58" s="202">
        <v>5.8620250817253314</v>
      </c>
      <c r="J58" s="202">
        <v>5.8301644110376643</v>
      </c>
      <c r="K58" s="111">
        <v>6.6742400000000002</v>
      </c>
      <c r="L58" s="295">
        <f t="shared" si="2"/>
        <v>0.16869347154222791</v>
      </c>
      <c r="M58" s="203">
        <v>-5.4350962753454413E-3</v>
      </c>
      <c r="N58" s="203">
        <f t="shared" si="8"/>
        <v>0.14477732177918212</v>
      </c>
      <c r="O58" s="227">
        <v>0.22820072457207299</v>
      </c>
      <c r="P58" s="111">
        <v>0.25997511200389201</v>
      </c>
      <c r="Q58" s="204">
        <f t="shared" si="4"/>
        <v>5.3828909908764011</v>
      </c>
      <c r="R58" s="205">
        <f t="shared" si="5"/>
        <v>6.2774378311989274</v>
      </c>
      <c r="S58" s="205">
        <f t="shared" si="6"/>
        <v>6.164688780472372</v>
      </c>
      <c r="T58" s="304">
        <f t="shared" si="7"/>
        <v>7.1837912195276283</v>
      </c>
      <c r="U58" s="101">
        <v>0.92800000000000005</v>
      </c>
      <c r="V58" s="101">
        <v>0.95200000000000007</v>
      </c>
      <c r="W58" s="260">
        <v>5</v>
      </c>
      <c r="X58" s="202">
        <v>5</v>
      </c>
      <c r="Y58" s="202">
        <v>5.5</v>
      </c>
      <c r="Z58" s="111">
        <v>6.2</v>
      </c>
      <c r="AA58" s="292">
        <v>66</v>
      </c>
      <c r="AB58" s="206">
        <v>92</v>
      </c>
      <c r="AC58" s="207">
        <v>71</v>
      </c>
      <c r="AD58" s="206">
        <v>55</v>
      </c>
      <c r="AE58" s="178">
        <v>59</v>
      </c>
      <c r="AF58" s="178">
        <v>39</v>
      </c>
      <c r="AG58" s="103">
        <v>39</v>
      </c>
      <c r="AH58" s="99"/>
      <c r="AI58" s="19"/>
      <c r="AM58" s="26"/>
      <c r="AR58" s="26"/>
      <c r="AU58" s="26"/>
    </row>
    <row r="59" spans="1:47" x14ac:dyDescent="0.35">
      <c r="A59" s="19"/>
      <c r="B59" s="19"/>
      <c r="C59" s="30" t="s">
        <v>146</v>
      </c>
      <c r="D59" s="86" t="s">
        <v>215</v>
      </c>
      <c r="E59" s="202">
        <v>4.75</v>
      </c>
      <c r="F59" s="202">
        <v>5</v>
      </c>
      <c r="G59" s="202">
        <v>5</v>
      </c>
      <c r="H59" s="202">
        <v>5.2004197913702717</v>
      </c>
      <c r="I59" s="202">
        <v>5.7573034071062841</v>
      </c>
      <c r="J59" s="202">
        <v>5.6181771625966466</v>
      </c>
      <c r="K59" s="111">
        <v>6.8738299999999999</v>
      </c>
      <c r="L59" s="295">
        <f t="shared" si="2"/>
        <v>0.10708435820125928</v>
      </c>
      <c r="M59" s="203">
        <v>-2.4165175025848584E-2</v>
      </c>
      <c r="N59" s="203">
        <f t="shared" si="8"/>
        <v>0.22349826305993648</v>
      </c>
      <c r="O59" s="227">
        <v>0.27986197353784298</v>
      </c>
      <c r="P59" s="111">
        <v>0.46790306506178497</v>
      </c>
      <c r="Q59" s="204">
        <f t="shared" si="4"/>
        <v>5.069647694462474</v>
      </c>
      <c r="R59" s="205">
        <f t="shared" si="5"/>
        <v>6.1667066307308191</v>
      </c>
      <c r="S59" s="205">
        <f t="shared" si="6"/>
        <v>5.9567399924789015</v>
      </c>
      <c r="T59" s="304">
        <f t="shared" si="7"/>
        <v>7.7909200075210983</v>
      </c>
      <c r="U59" s="101">
        <v>0.71499999999999997</v>
      </c>
      <c r="V59" s="101">
        <v>0.56100000000000005</v>
      </c>
      <c r="W59" s="260">
        <v>5</v>
      </c>
      <c r="X59" s="202">
        <v>5.5</v>
      </c>
      <c r="Y59" s="202">
        <v>5.5</v>
      </c>
      <c r="Z59" s="111">
        <v>6</v>
      </c>
      <c r="AA59" s="292">
        <v>63</v>
      </c>
      <c r="AB59" s="206">
        <v>65</v>
      </c>
      <c r="AC59" s="207">
        <v>40</v>
      </c>
      <c r="AD59" s="206">
        <v>39</v>
      </c>
      <c r="AE59" s="178">
        <v>43</v>
      </c>
      <c r="AF59" s="178">
        <v>21</v>
      </c>
      <c r="AG59" s="103">
        <v>24</v>
      </c>
      <c r="AH59" s="99"/>
      <c r="AI59" s="19"/>
      <c r="AM59" s="26"/>
      <c r="AR59" s="26"/>
      <c r="AU59" s="26"/>
    </row>
    <row r="60" spans="1:47" x14ac:dyDescent="0.35">
      <c r="A60" s="19"/>
      <c r="B60" s="19"/>
      <c r="C60" s="30" t="s">
        <v>146</v>
      </c>
      <c r="D60" s="86" t="s">
        <v>216</v>
      </c>
      <c r="E60" s="202">
        <v>4.25</v>
      </c>
      <c r="F60" s="202">
        <v>4.75</v>
      </c>
      <c r="G60" s="202">
        <v>5</v>
      </c>
      <c r="H60" s="202">
        <v>5.1601121706023738</v>
      </c>
      <c r="I60" s="202">
        <v>5.5679255757157078</v>
      </c>
      <c r="J60" s="202">
        <v>6.4003783880799956</v>
      </c>
      <c r="K60" s="111">
        <v>6.9204600000000003</v>
      </c>
      <c r="L60" s="295">
        <f t="shared" si="2"/>
        <v>7.9031887608312923E-2</v>
      </c>
      <c r="M60" s="203">
        <v>0.14950860981242253</v>
      </c>
      <c r="N60" s="203">
        <f t="shared" si="8"/>
        <v>8.1257947637689565E-2</v>
      </c>
      <c r="O60" s="227">
        <v>0.59355569160378496</v>
      </c>
      <c r="P60" s="111">
        <v>0.34085706489976397</v>
      </c>
      <c r="Q60" s="204">
        <f t="shared" si="4"/>
        <v>5.2370092325365771</v>
      </c>
      <c r="R60" s="205">
        <f t="shared" si="5"/>
        <v>7.5637475436234141</v>
      </c>
      <c r="S60" s="205">
        <f t="shared" si="6"/>
        <v>6.2523801527964631</v>
      </c>
      <c r="T60" s="304">
        <f t="shared" si="7"/>
        <v>7.5885398472035375</v>
      </c>
      <c r="U60" s="101">
        <v>0.182</v>
      </c>
      <c r="V60" s="101">
        <v>0.23899999999999999</v>
      </c>
      <c r="W60" s="260">
        <v>5</v>
      </c>
      <c r="X60" s="202">
        <v>5.25</v>
      </c>
      <c r="Y60" s="202">
        <v>5.5</v>
      </c>
      <c r="Z60" s="111">
        <v>6</v>
      </c>
      <c r="AA60" s="292">
        <v>44</v>
      </c>
      <c r="AB60" s="206">
        <v>53</v>
      </c>
      <c r="AC60" s="207">
        <v>42</v>
      </c>
      <c r="AD60" s="206">
        <v>37</v>
      </c>
      <c r="AE60" s="178">
        <v>46</v>
      </c>
      <c r="AF60" s="178">
        <v>22</v>
      </c>
      <c r="AG60" s="103">
        <v>38</v>
      </c>
      <c r="AH60" s="99"/>
      <c r="AI60" s="19"/>
      <c r="AM60" s="26"/>
      <c r="AR60" s="26"/>
      <c r="AU60" s="26"/>
    </row>
    <row r="61" spans="1:47" x14ac:dyDescent="0.35">
      <c r="A61" s="19"/>
      <c r="B61" s="19"/>
      <c r="C61" s="30" t="s">
        <v>146</v>
      </c>
      <c r="D61" s="86" t="s">
        <v>217</v>
      </c>
      <c r="E61" s="202">
        <v>4.25</v>
      </c>
      <c r="F61" s="202">
        <v>4.5</v>
      </c>
      <c r="G61" s="202">
        <v>4.75</v>
      </c>
      <c r="H61" s="202">
        <v>4.8441010885833284</v>
      </c>
      <c r="I61" s="202">
        <v>5.2594207389396983</v>
      </c>
      <c r="J61" s="202">
        <v>6.3852164730094483</v>
      </c>
      <c r="K61" s="111">
        <v>6.6113999999999997</v>
      </c>
      <c r="L61" s="295">
        <f t="shared" si="2"/>
        <v>8.5737197213989536E-2</v>
      </c>
      <c r="M61" s="203">
        <v>0.21405317998892603</v>
      </c>
      <c r="N61" s="203">
        <f t="shared" si="8"/>
        <v>3.5423000605639299E-2</v>
      </c>
      <c r="O61" s="227">
        <v>0.55829252921782302</v>
      </c>
      <c r="P61" s="111">
        <v>0.33642896022188501</v>
      </c>
      <c r="Q61" s="204">
        <f t="shared" si="4"/>
        <v>5.2909631157425157</v>
      </c>
      <c r="R61" s="205">
        <f t="shared" si="5"/>
        <v>7.4794698302763809</v>
      </c>
      <c r="S61" s="205">
        <f t="shared" si="6"/>
        <v>5.9519992379651052</v>
      </c>
      <c r="T61" s="304">
        <f t="shared" si="7"/>
        <v>7.2708007620348942</v>
      </c>
      <c r="U61" s="101">
        <v>6.7000000000000004E-2</v>
      </c>
      <c r="V61" s="101">
        <v>0.191</v>
      </c>
      <c r="W61" s="260">
        <v>4.5</v>
      </c>
      <c r="X61" s="202">
        <v>5</v>
      </c>
      <c r="Y61" s="202">
        <v>5.7</v>
      </c>
      <c r="Z61" s="111">
        <v>7</v>
      </c>
      <c r="AA61" s="292">
        <v>63</v>
      </c>
      <c r="AB61" s="206">
        <v>52</v>
      </c>
      <c r="AC61" s="207">
        <v>66</v>
      </c>
      <c r="AD61" s="206">
        <v>37</v>
      </c>
      <c r="AE61" s="178">
        <v>37</v>
      </c>
      <c r="AF61" s="178">
        <v>26</v>
      </c>
      <c r="AG61" s="103">
        <v>25</v>
      </c>
      <c r="AH61" s="99"/>
      <c r="AI61" s="19"/>
      <c r="AM61" s="26"/>
      <c r="AR61" s="26"/>
      <c r="AU61" s="26"/>
    </row>
    <row r="62" spans="1:47" x14ac:dyDescent="0.35">
      <c r="A62" s="19"/>
      <c r="B62" s="19"/>
      <c r="C62" s="30" t="s">
        <v>146</v>
      </c>
      <c r="D62" s="86" t="s">
        <v>218</v>
      </c>
      <c r="E62" s="202">
        <v>4</v>
      </c>
      <c r="F62" s="202">
        <v>4.5</v>
      </c>
      <c r="G62" s="202">
        <v>4.75</v>
      </c>
      <c r="H62" s="202">
        <v>4.3413713285286377</v>
      </c>
      <c r="I62" s="202">
        <v>5.3217730169434718</v>
      </c>
      <c r="J62" s="202">
        <v>5.2831178706943174</v>
      </c>
      <c r="K62" s="111">
        <v>6.9787999999999997</v>
      </c>
      <c r="L62" s="295">
        <f t="shared" si="2"/>
        <v>0.22582765080984402</v>
      </c>
      <c r="M62" s="203">
        <v>-7.2635841713061255E-3</v>
      </c>
      <c r="N62" s="203">
        <f t="shared" si="8"/>
        <v>0.32096238827297507</v>
      </c>
      <c r="O62" s="227">
        <v>0.134185431147721</v>
      </c>
      <c r="P62" s="111">
        <v>0.855167104166766</v>
      </c>
      <c r="Q62" s="204">
        <f t="shared" si="4"/>
        <v>5.0201144256447838</v>
      </c>
      <c r="R62" s="205">
        <f t="shared" si="5"/>
        <v>5.5461213157438509</v>
      </c>
      <c r="S62" s="205">
        <f t="shared" si="6"/>
        <v>5.3026724758331385</v>
      </c>
      <c r="T62" s="304">
        <f t="shared" si="7"/>
        <v>8.6549275241668617</v>
      </c>
      <c r="U62" s="101">
        <v>0.876</v>
      </c>
      <c r="V62" s="101">
        <v>0.98599999999999999</v>
      </c>
      <c r="W62" s="260">
        <v>4.2</v>
      </c>
      <c r="X62" s="202">
        <v>5</v>
      </c>
      <c r="Y62" s="202">
        <v>5</v>
      </c>
      <c r="Z62" s="111">
        <v>5.5</v>
      </c>
      <c r="AA62" s="292">
        <v>95</v>
      </c>
      <c r="AB62" s="206">
        <v>105</v>
      </c>
      <c r="AC62" s="207">
        <v>111</v>
      </c>
      <c r="AD62" s="206">
        <v>79</v>
      </c>
      <c r="AE62" s="178">
        <v>81</v>
      </c>
      <c r="AF62" s="178">
        <v>51</v>
      </c>
      <c r="AG62" s="103">
        <v>52</v>
      </c>
      <c r="AH62" s="99"/>
      <c r="AI62" s="19"/>
      <c r="AM62" s="26"/>
      <c r="AR62" s="26"/>
      <c r="AU62" s="26"/>
    </row>
    <row r="63" spans="1:47" x14ac:dyDescent="0.35">
      <c r="A63" s="19"/>
      <c r="B63" s="19"/>
      <c r="C63" s="30" t="s">
        <v>146</v>
      </c>
      <c r="D63" s="86" t="s">
        <v>219</v>
      </c>
      <c r="E63" s="202">
        <v>4.5</v>
      </c>
      <c r="F63" s="202">
        <v>4.75</v>
      </c>
      <c r="G63" s="202">
        <v>5.25</v>
      </c>
      <c r="H63" s="202">
        <v>5.5729301965294393</v>
      </c>
      <c r="I63" s="202">
        <v>5.7619589171300474</v>
      </c>
      <c r="J63" s="202">
        <v>5.6926261802574416</v>
      </c>
      <c r="K63" s="111">
        <v>6.1632999999999996</v>
      </c>
      <c r="L63" s="295">
        <f t="shared" si="2"/>
        <v>3.3919089946313319E-2</v>
      </c>
      <c r="M63" s="203">
        <v>-1.2032841238503567E-2</v>
      </c>
      <c r="N63" s="203">
        <f t="shared" si="8"/>
        <v>8.2681315238105402E-2</v>
      </c>
      <c r="O63" s="227">
        <v>0.31506936743759201</v>
      </c>
      <c r="P63" s="111">
        <v>0.56872566524069501</v>
      </c>
      <c r="Q63" s="204">
        <f t="shared" si="4"/>
        <v>5.075090220079761</v>
      </c>
      <c r="R63" s="205">
        <f t="shared" si="5"/>
        <v>6.3101621404351222</v>
      </c>
      <c r="S63" s="205">
        <f t="shared" si="6"/>
        <v>5.0485976961282368</v>
      </c>
      <c r="T63" s="304">
        <f t="shared" si="7"/>
        <v>7.2780023038717623</v>
      </c>
      <c r="U63" s="101">
        <v>0.88200000000000001</v>
      </c>
      <c r="V63" s="101">
        <v>0.93200000000000005</v>
      </c>
      <c r="W63" s="260">
        <v>5.25</v>
      </c>
      <c r="X63" s="202">
        <v>5</v>
      </c>
      <c r="Y63" s="202">
        <v>5</v>
      </c>
      <c r="Z63" s="111">
        <v>5</v>
      </c>
      <c r="AA63" s="292">
        <v>48</v>
      </c>
      <c r="AB63" s="206">
        <v>50</v>
      </c>
      <c r="AC63" s="207">
        <v>40</v>
      </c>
      <c r="AD63" s="206">
        <v>39</v>
      </c>
      <c r="AE63" s="178">
        <v>37</v>
      </c>
      <c r="AF63" s="178">
        <v>17</v>
      </c>
      <c r="AG63" s="103">
        <v>14</v>
      </c>
      <c r="AH63" s="99"/>
      <c r="AI63" s="19"/>
      <c r="AM63" s="26"/>
      <c r="AR63" s="26"/>
      <c r="AU63" s="26"/>
    </row>
    <row r="64" spans="1:47" x14ac:dyDescent="0.35">
      <c r="A64" s="19"/>
      <c r="B64" s="19"/>
      <c r="C64" s="30" t="s">
        <v>146</v>
      </c>
      <c r="D64" s="86" t="s">
        <v>220</v>
      </c>
      <c r="E64" s="202">
        <v>4.5</v>
      </c>
      <c r="F64" s="202">
        <v>4.5</v>
      </c>
      <c r="G64" s="202">
        <v>5.25</v>
      </c>
      <c r="H64" s="202">
        <v>5.4986265132256325</v>
      </c>
      <c r="I64" s="202">
        <v>5.3927525061007211</v>
      </c>
      <c r="J64" s="202">
        <v>5.5290841164687947</v>
      </c>
      <c r="K64" s="111">
        <v>6.17483</v>
      </c>
      <c r="L64" s="295">
        <f t="shared" si="2"/>
        <v>-1.9254627836652771E-2</v>
      </c>
      <c r="M64" s="203">
        <v>2.5280524224659651E-2</v>
      </c>
      <c r="N64" s="203">
        <f t="shared" si="8"/>
        <v>0.11679075049840582</v>
      </c>
      <c r="O64" s="227">
        <v>0.163887119542756</v>
      </c>
      <c r="P64" s="111">
        <v>0.204656033979663</v>
      </c>
      <c r="Q64" s="204">
        <f t="shared" si="4"/>
        <v>5.2078653621649931</v>
      </c>
      <c r="R64" s="205">
        <f t="shared" si="5"/>
        <v>5.8503028707725964</v>
      </c>
      <c r="S64" s="205">
        <f t="shared" si="6"/>
        <v>5.7737041733998602</v>
      </c>
      <c r="T64" s="304">
        <f t="shared" si="7"/>
        <v>6.5759558266001399</v>
      </c>
      <c r="U64" s="101">
        <v>0.58499999999999996</v>
      </c>
      <c r="V64" s="101">
        <v>0.35499999999999998</v>
      </c>
      <c r="W64" s="260">
        <v>4.75</v>
      </c>
      <c r="X64" s="202">
        <v>4.8</v>
      </c>
      <c r="Y64" s="202">
        <v>5</v>
      </c>
      <c r="Z64" s="111">
        <v>6</v>
      </c>
      <c r="AA64" s="292">
        <v>235</v>
      </c>
      <c r="AB64" s="206">
        <v>195</v>
      </c>
      <c r="AC64" s="207">
        <v>247</v>
      </c>
      <c r="AD64" s="206">
        <v>143</v>
      </c>
      <c r="AE64" s="178">
        <v>191</v>
      </c>
      <c r="AF64" s="178">
        <v>120</v>
      </c>
      <c r="AG64" s="103">
        <v>138</v>
      </c>
      <c r="AH64" s="99"/>
      <c r="AI64" s="19"/>
      <c r="AM64" s="26"/>
      <c r="AR64" s="26"/>
      <c r="AU64" s="26"/>
    </row>
    <row r="65" spans="1:47" x14ac:dyDescent="0.35">
      <c r="A65" s="19"/>
      <c r="B65" s="19"/>
      <c r="C65" s="30" t="s">
        <v>146</v>
      </c>
      <c r="D65" s="86" t="s">
        <v>221</v>
      </c>
      <c r="E65" s="202">
        <v>4.75</v>
      </c>
      <c r="F65" s="202">
        <v>4</v>
      </c>
      <c r="G65" s="202">
        <v>5.25</v>
      </c>
      <c r="H65" s="202">
        <v>4.2306627973501874</v>
      </c>
      <c r="I65" s="202">
        <v>4.7743979810490274</v>
      </c>
      <c r="J65" s="202">
        <v>5.3465017208499352</v>
      </c>
      <c r="K65" s="111">
        <v>5.3916399999999998</v>
      </c>
      <c r="L65" s="295">
        <f t="shared" si="2"/>
        <v>0.12852245847610466</v>
      </c>
      <c r="M65" s="203">
        <v>0.11982740904125588</v>
      </c>
      <c r="N65" s="203">
        <f t="shared" si="8"/>
        <v>8.4425819922655521E-3</v>
      </c>
      <c r="O65" s="227">
        <v>0.522477976856763</v>
      </c>
      <c r="P65" s="111">
        <v>0.56964802229724798</v>
      </c>
      <c r="Q65" s="204">
        <f t="shared" si="4"/>
        <v>4.3224448862106799</v>
      </c>
      <c r="R65" s="205">
        <f t="shared" si="5"/>
        <v>6.3705585554891906</v>
      </c>
      <c r="S65" s="205">
        <f t="shared" si="6"/>
        <v>4.2751298762973935</v>
      </c>
      <c r="T65" s="304">
        <f t="shared" si="7"/>
        <v>6.508150123702606</v>
      </c>
      <c r="U65" s="101">
        <v>0.34599999999999997</v>
      </c>
      <c r="V65" s="101">
        <v>0.83100000000000007</v>
      </c>
      <c r="W65" s="260">
        <v>4</v>
      </c>
      <c r="X65" s="202">
        <v>4.4000000000000004</v>
      </c>
      <c r="Y65" s="202">
        <v>5.0999999999999996</v>
      </c>
      <c r="Z65" s="111">
        <v>5.2</v>
      </c>
      <c r="AA65" s="292">
        <v>27</v>
      </c>
      <c r="AB65" s="206">
        <v>43</v>
      </c>
      <c r="AC65" s="207">
        <v>42</v>
      </c>
      <c r="AD65" s="206">
        <v>34</v>
      </c>
      <c r="AE65" s="178">
        <v>36</v>
      </c>
      <c r="AF65" s="178">
        <v>27</v>
      </c>
      <c r="AG65" s="103">
        <v>23</v>
      </c>
      <c r="AH65" s="99"/>
      <c r="AI65" s="19"/>
      <c r="AM65" s="26"/>
      <c r="AR65" s="26"/>
      <c r="AU65" s="26"/>
    </row>
    <row r="66" spans="1:47" x14ac:dyDescent="0.35">
      <c r="A66" s="19"/>
      <c r="B66" s="19"/>
      <c r="C66" s="30" t="s">
        <v>146</v>
      </c>
      <c r="D66" s="86" t="s">
        <v>222</v>
      </c>
      <c r="E66" s="202">
        <v>4</v>
      </c>
      <c r="F66" s="202">
        <v>4.5</v>
      </c>
      <c r="G66" s="202">
        <v>4.75</v>
      </c>
      <c r="H66" s="202">
        <v>4.4327731329927609</v>
      </c>
      <c r="I66" s="202">
        <v>4.9069322106572271</v>
      </c>
      <c r="J66" s="202">
        <v>5.447110762946215</v>
      </c>
      <c r="K66" s="111">
        <v>5.8591199999999999</v>
      </c>
      <c r="L66" s="295">
        <f t="shared" si="2"/>
        <v>0.10696669182894558</v>
      </c>
      <c r="M66" s="203">
        <v>0.11008477987851339</v>
      </c>
      <c r="N66" s="203">
        <f t="shared" si="8"/>
        <v>7.5638123582223438E-2</v>
      </c>
      <c r="O66" s="227">
        <v>0.22581884523198401</v>
      </c>
      <c r="P66" s="111">
        <v>0.23440993190001899</v>
      </c>
      <c r="Q66" s="204">
        <f t="shared" si="4"/>
        <v>5.0045058262915267</v>
      </c>
      <c r="R66" s="205">
        <f t="shared" si="5"/>
        <v>5.8897156996009032</v>
      </c>
      <c r="S66" s="205">
        <f t="shared" si="6"/>
        <v>5.3996765334759624</v>
      </c>
      <c r="T66" s="304">
        <f t="shared" si="7"/>
        <v>6.3185634665240373</v>
      </c>
      <c r="U66" s="101">
        <v>4.2000000000000003E-2</v>
      </c>
      <c r="V66" s="101">
        <v>0.11899999999999999</v>
      </c>
      <c r="W66" s="260">
        <v>4.5</v>
      </c>
      <c r="X66" s="202">
        <v>5</v>
      </c>
      <c r="Y66" s="202">
        <v>5.5</v>
      </c>
      <c r="Z66" s="111">
        <v>6</v>
      </c>
      <c r="AA66" s="292">
        <v>56</v>
      </c>
      <c r="AB66" s="206">
        <v>49</v>
      </c>
      <c r="AC66" s="207">
        <v>36</v>
      </c>
      <c r="AD66" s="206">
        <v>32</v>
      </c>
      <c r="AE66" s="178">
        <v>20</v>
      </c>
      <c r="AF66" s="178">
        <v>16</v>
      </c>
      <c r="AG66" s="103">
        <v>24</v>
      </c>
      <c r="AH66" s="99"/>
      <c r="AI66" s="19"/>
      <c r="AM66" s="26"/>
      <c r="AR66" s="26"/>
      <c r="AU66" s="26"/>
    </row>
    <row r="67" spans="1:47" x14ac:dyDescent="0.35">
      <c r="A67" s="19"/>
      <c r="B67" s="19"/>
      <c r="C67" s="30" t="s">
        <v>146</v>
      </c>
      <c r="D67" s="86" t="s">
        <v>223</v>
      </c>
      <c r="E67" s="202">
        <v>4</v>
      </c>
      <c r="F67" s="202">
        <v>4.5</v>
      </c>
      <c r="G67" s="202">
        <v>4.75</v>
      </c>
      <c r="H67" s="202">
        <v>5.094167494031014</v>
      </c>
      <c r="I67" s="202">
        <v>5.2236177347049786</v>
      </c>
      <c r="J67" s="202">
        <v>5.5427720179768656</v>
      </c>
      <c r="K67" s="111">
        <v>6.6005599999999998</v>
      </c>
      <c r="L67" s="295">
        <f t="shared" si="2"/>
        <v>2.5411461406725566E-2</v>
      </c>
      <c r="M67" s="203">
        <v>6.1098322940339012E-2</v>
      </c>
      <c r="N67" s="203">
        <f t="shared" si="8"/>
        <v>0.19084096884959578</v>
      </c>
      <c r="O67" s="227">
        <v>0.28202202916776697</v>
      </c>
      <c r="P67" s="111">
        <v>0.45012671149880701</v>
      </c>
      <c r="Q67" s="204">
        <f t="shared" si="4"/>
        <v>4.9900088408080423</v>
      </c>
      <c r="R67" s="205">
        <f t="shared" si="5"/>
        <v>6.0955351951456889</v>
      </c>
      <c r="S67" s="205">
        <f t="shared" si="6"/>
        <v>5.7183116454623377</v>
      </c>
      <c r="T67" s="304">
        <f t="shared" si="7"/>
        <v>7.4828083545376618</v>
      </c>
      <c r="U67" s="101">
        <v>0.37</v>
      </c>
      <c r="V67" s="101">
        <v>0.39700000000000002</v>
      </c>
      <c r="W67" s="260">
        <v>4.5</v>
      </c>
      <c r="X67" s="202">
        <v>5</v>
      </c>
      <c r="Y67" s="202">
        <v>5.5</v>
      </c>
      <c r="Z67" s="111">
        <v>6.5</v>
      </c>
      <c r="AA67" s="292">
        <v>41</v>
      </c>
      <c r="AB67" s="206">
        <v>38</v>
      </c>
      <c r="AC67" s="207">
        <v>33</v>
      </c>
      <c r="AD67" s="206">
        <v>28</v>
      </c>
      <c r="AE67" s="178">
        <v>34</v>
      </c>
      <c r="AF67" s="178">
        <v>17</v>
      </c>
      <c r="AG67" s="103">
        <v>15</v>
      </c>
      <c r="AH67" s="99"/>
      <c r="AI67" s="19"/>
      <c r="AM67" s="26"/>
      <c r="AR67" s="26"/>
      <c r="AU67" s="26"/>
    </row>
    <row r="68" spans="1:47" x14ac:dyDescent="0.35">
      <c r="A68" s="19"/>
      <c r="B68" s="19"/>
      <c r="C68" s="30" t="s">
        <v>146</v>
      </c>
      <c r="D68" s="86" t="s">
        <v>224</v>
      </c>
      <c r="E68" s="202">
        <v>4.5</v>
      </c>
      <c r="F68" s="202">
        <v>4.75</v>
      </c>
      <c r="G68" s="202">
        <v>5</v>
      </c>
      <c r="H68" s="202">
        <v>5.3585109295598015</v>
      </c>
      <c r="I68" s="202">
        <v>5.5242888770091572</v>
      </c>
      <c r="J68" s="202">
        <v>5.8658216761952744</v>
      </c>
      <c r="K68" s="111">
        <v>6.3168899999999999</v>
      </c>
      <c r="L68" s="295">
        <f t="shared" si="2"/>
        <v>3.0937316285921002E-2</v>
      </c>
      <c r="M68" s="203">
        <v>6.1823848605654819E-2</v>
      </c>
      <c r="N68" s="203">
        <f t="shared" si="8"/>
        <v>7.6897721871644009E-2</v>
      </c>
      <c r="O68" s="227">
        <v>0.121476517884564</v>
      </c>
      <c r="P68" s="111">
        <v>0.156059078347484</v>
      </c>
      <c r="Q68" s="204">
        <f t="shared" si="4"/>
        <v>5.627727701141529</v>
      </c>
      <c r="R68" s="205">
        <f t="shared" si="5"/>
        <v>6.1039156512490198</v>
      </c>
      <c r="S68" s="205">
        <f t="shared" si="6"/>
        <v>6.0110142064389311</v>
      </c>
      <c r="T68" s="304">
        <f t="shared" si="7"/>
        <v>6.6227657935610686</v>
      </c>
      <c r="U68" s="101">
        <v>4.8000000000000001E-2</v>
      </c>
      <c r="V68" s="101">
        <v>0.11899999999999999</v>
      </c>
      <c r="W68" s="260">
        <v>5</v>
      </c>
      <c r="X68" s="202">
        <v>5</v>
      </c>
      <c r="Y68" s="202">
        <v>5.9</v>
      </c>
      <c r="Z68" s="111">
        <v>6</v>
      </c>
      <c r="AA68" s="292">
        <v>162</v>
      </c>
      <c r="AB68" s="206">
        <v>182</v>
      </c>
      <c r="AC68" s="207">
        <v>160</v>
      </c>
      <c r="AD68" s="206">
        <v>116</v>
      </c>
      <c r="AE68" s="178">
        <v>110</v>
      </c>
      <c r="AF68" s="178">
        <v>83</v>
      </c>
      <c r="AG68" s="103">
        <v>94</v>
      </c>
      <c r="AH68" s="99"/>
      <c r="AI68" s="19"/>
      <c r="AM68" s="26"/>
      <c r="AR68" s="26"/>
      <c r="AU68" s="26"/>
    </row>
    <row r="69" spans="1:47" x14ac:dyDescent="0.35">
      <c r="A69" s="19"/>
      <c r="B69" s="19"/>
      <c r="C69" s="30" t="s">
        <v>146</v>
      </c>
      <c r="D69" s="86" t="s">
        <v>225</v>
      </c>
      <c r="E69" s="202">
        <v>4.25</v>
      </c>
      <c r="F69" s="202">
        <v>4.5</v>
      </c>
      <c r="G69" s="202">
        <v>5</v>
      </c>
      <c r="H69" s="202">
        <v>5.2715999196546219</v>
      </c>
      <c r="I69" s="202">
        <v>4.9919521017197148</v>
      </c>
      <c r="J69" s="202" t="s">
        <v>115</v>
      </c>
      <c r="K69" s="111">
        <v>5.8988800000000001</v>
      </c>
      <c r="L69" s="295">
        <f t="shared" si="2"/>
        <v>-5.304799722988629E-2</v>
      </c>
      <c r="M69" s="203" t="s">
        <v>115</v>
      </c>
      <c r="N69" s="203" t="s">
        <v>115</v>
      </c>
      <c r="O69" s="294" t="s">
        <v>115</v>
      </c>
      <c r="P69" s="111">
        <v>0.31829996874293698</v>
      </c>
      <c r="Q69" s="204" t="s">
        <v>115</v>
      </c>
      <c r="R69" s="205" t="s">
        <v>115</v>
      </c>
      <c r="S69" s="205">
        <f t="shared" si="6"/>
        <v>5.275012061263844</v>
      </c>
      <c r="T69" s="304">
        <f t="shared" si="7"/>
        <v>6.5227479387361562</v>
      </c>
      <c r="U69" s="101" t="s">
        <v>115</v>
      </c>
      <c r="V69" s="101" t="s">
        <v>115</v>
      </c>
      <c r="W69" s="260">
        <v>5</v>
      </c>
      <c r="X69" s="202">
        <v>5</v>
      </c>
      <c r="Y69" s="202" t="s">
        <v>115</v>
      </c>
      <c r="Z69" s="111">
        <v>5.8</v>
      </c>
      <c r="AA69" s="292">
        <v>34</v>
      </c>
      <c r="AB69" s="206">
        <v>28</v>
      </c>
      <c r="AC69" s="207">
        <v>23</v>
      </c>
      <c r="AD69" s="206">
        <v>23</v>
      </c>
      <c r="AE69" s="178">
        <v>23</v>
      </c>
      <c r="AF69" s="178">
        <v>7</v>
      </c>
      <c r="AG69" s="103">
        <v>15</v>
      </c>
      <c r="AH69" s="99"/>
      <c r="AI69" s="19"/>
      <c r="AM69" s="26"/>
      <c r="AR69" s="26"/>
      <c r="AU69" s="26"/>
    </row>
    <row r="70" spans="1:47" x14ac:dyDescent="0.35">
      <c r="A70" s="19"/>
      <c r="B70" s="19"/>
      <c r="C70" s="30" t="s">
        <v>146</v>
      </c>
      <c r="D70" s="86" t="s">
        <v>226</v>
      </c>
      <c r="E70" s="202">
        <v>4.25</v>
      </c>
      <c r="F70" s="202">
        <v>4.5</v>
      </c>
      <c r="G70" s="202">
        <v>5</v>
      </c>
      <c r="H70" s="202">
        <v>5.2950195342955872</v>
      </c>
      <c r="I70" s="202">
        <v>5.5017138802663634</v>
      </c>
      <c r="J70" s="202">
        <v>5.9290319583399658</v>
      </c>
      <c r="K70" s="111">
        <v>6.0396299999999998</v>
      </c>
      <c r="L70" s="295">
        <f t="shared" si="2"/>
        <v>3.9035615380080602E-2</v>
      </c>
      <c r="M70" s="203">
        <v>7.7669992910084584E-2</v>
      </c>
      <c r="N70" s="203">
        <f t="shared" si="8"/>
        <v>1.8653642354628186E-2</v>
      </c>
      <c r="O70" s="227">
        <v>0.25154977763042902</v>
      </c>
      <c r="P70" s="111">
        <v>0.217729517977511</v>
      </c>
      <c r="Q70" s="204">
        <f t="shared" si="4"/>
        <v>5.4359943941843252</v>
      </c>
      <c r="R70" s="205">
        <f t="shared" si="5"/>
        <v>6.4220695224956064</v>
      </c>
      <c r="S70" s="205">
        <f t="shared" ref="S70:S101" si="9">$K70-1.96*$P70</f>
        <v>5.6128801447640786</v>
      </c>
      <c r="T70" s="304">
        <f t="shared" ref="T70:T101" si="10">$K70+1.96*$P70</f>
        <v>6.4663798552359211</v>
      </c>
      <c r="U70" s="101">
        <v>0.26300000000000001</v>
      </c>
      <c r="V70" s="101">
        <v>0.27</v>
      </c>
      <c r="W70" s="260">
        <v>4.8</v>
      </c>
      <c r="X70" s="202">
        <v>5</v>
      </c>
      <c r="Y70" s="202">
        <v>5.5</v>
      </c>
      <c r="Z70" s="111">
        <v>6</v>
      </c>
      <c r="AA70" s="292">
        <v>149</v>
      </c>
      <c r="AB70" s="206">
        <v>161</v>
      </c>
      <c r="AC70" s="207">
        <v>164</v>
      </c>
      <c r="AD70" s="206">
        <v>107</v>
      </c>
      <c r="AE70" s="178">
        <v>101</v>
      </c>
      <c r="AF70" s="178">
        <v>78</v>
      </c>
      <c r="AG70" s="103">
        <v>67</v>
      </c>
      <c r="AH70" s="99"/>
      <c r="AI70" s="19"/>
      <c r="AM70" s="26"/>
      <c r="AR70" s="26"/>
      <c r="AU70" s="26"/>
    </row>
    <row r="71" spans="1:47" x14ac:dyDescent="0.35">
      <c r="A71" s="19"/>
      <c r="B71" s="19"/>
      <c r="C71" s="30" t="s">
        <v>147</v>
      </c>
      <c r="D71" s="86" t="s">
        <v>227</v>
      </c>
      <c r="E71" s="202">
        <v>4.5</v>
      </c>
      <c r="F71" s="202">
        <v>4.75</v>
      </c>
      <c r="G71" s="202">
        <v>4.75</v>
      </c>
      <c r="H71" s="202">
        <v>4.8590951895001755</v>
      </c>
      <c r="I71" s="202">
        <v>5.2572213363943474</v>
      </c>
      <c r="J71" s="202">
        <v>5.9880447357384314</v>
      </c>
      <c r="K71" s="111">
        <v>6.5513199999999996</v>
      </c>
      <c r="L71" s="295">
        <f t="shared" si="2"/>
        <v>8.1934214368647673E-2</v>
      </c>
      <c r="M71" s="203">
        <v>0.1390132453212094</v>
      </c>
      <c r="N71" s="203">
        <f t="shared" si="8"/>
        <v>9.4066642638752196E-2</v>
      </c>
      <c r="O71" s="227">
        <v>0.22328565349635299</v>
      </c>
      <c r="P71" s="111">
        <v>0.33037328951803502</v>
      </c>
      <c r="Q71" s="204">
        <f t="shared" ref="Q71:Q134" si="11">$J71-1.96*$O71</f>
        <v>5.5504048548855796</v>
      </c>
      <c r="R71" s="205">
        <f t="shared" ref="R71:R134" si="12">$J71+1.96*$O71</f>
        <v>6.4256846165912833</v>
      </c>
      <c r="S71" s="205">
        <f t="shared" si="9"/>
        <v>5.9037883525446508</v>
      </c>
      <c r="T71" s="304">
        <f t="shared" si="10"/>
        <v>7.1988516474553483</v>
      </c>
      <c r="U71" s="101">
        <v>1.2E-2</v>
      </c>
      <c r="V71" s="101">
        <v>1.4999999999999999E-2</v>
      </c>
      <c r="W71" s="260">
        <v>4.5999999999999996</v>
      </c>
      <c r="X71" s="202">
        <v>5</v>
      </c>
      <c r="Y71" s="202">
        <v>6</v>
      </c>
      <c r="Z71" s="111">
        <v>6.5</v>
      </c>
      <c r="AA71" s="292">
        <v>70</v>
      </c>
      <c r="AB71" s="206">
        <v>66</v>
      </c>
      <c r="AC71" s="207">
        <v>50</v>
      </c>
      <c r="AD71" s="206">
        <v>52</v>
      </c>
      <c r="AE71" s="178">
        <v>50</v>
      </c>
      <c r="AF71" s="178">
        <v>26</v>
      </c>
      <c r="AG71" s="103">
        <v>31</v>
      </c>
      <c r="AH71" s="99"/>
      <c r="AI71" s="19"/>
      <c r="AM71" s="26"/>
      <c r="AR71" s="26"/>
      <c r="AU71" s="26"/>
    </row>
    <row r="72" spans="1:47" x14ac:dyDescent="0.35">
      <c r="A72" s="19"/>
      <c r="B72" s="19"/>
      <c r="C72" s="30" t="s">
        <v>147</v>
      </c>
      <c r="D72" s="86" t="s">
        <v>228</v>
      </c>
      <c r="E72" s="202">
        <v>4.25</v>
      </c>
      <c r="F72" s="202">
        <v>4.5</v>
      </c>
      <c r="G72" s="202">
        <v>4.75</v>
      </c>
      <c r="H72" s="202">
        <v>5.3463956248545923</v>
      </c>
      <c r="I72" s="202">
        <v>5.1509324115261288</v>
      </c>
      <c r="J72" s="202">
        <v>5.8368684995943614</v>
      </c>
      <c r="K72" s="111">
        <v>5.8945499999999997</v>
      </c>
      <c r="L72" s="295">
        <f t="shared" ref="L72:L136" si="13">I72/H72-1</f>
        <v>-3.6559810953716965E-2</v>
      </c>
      <c r="M72" s="203">
        <v>0.13316736335606505</v>
      </c>
      <c r="N72" s="203">
        <f t="shared" si="8"/>
        <v>9.8822682761565694E-3</v>
      </c>
      <c r="O72" s="227">
        <v>0.15319450775754301</v>
      </c>
      <c r="P72" s="111">
        <v>0.13450891452159799</v>
      </c>
      <c r="Q72" s="204">
        <f t="shared" si="11"/>
        <v>5.536607264389577</v>
      </c>
      <c r="R72" s="205">
        <f t="shared" si="12"/>
        <v>6.1371297347991458</v>
      </c>
      <c r="S72" s="205">
        <f t="shared" si="9"/>
        <v>5.6309125275376672</v>
      </c>
      <c r="T72" s="304">
        <f t="shared" si="10"/>
        <v>6.1581874724623322</v>
      </c>
      <c r="U72" s="101">
        <v>0</v>
      </c>
      <c r="V72" s="101">
        <v>1E-3</v>
      </c>
      <c r="W72" s="260">
        <v>4.5</v>
      </c>
      <c r="X72" s="202">
        <v>5</v>
      </c>
      <c r="Y72" s="202">
        <v>5.5</v>
      </c>
      <c r="Z72" s="111">
        <v>5.5</v>
      </c>
      <c r="AA72" s="292">
        <v>214</v>
      </c>
      <c r="AB72" s="206">
        <v>164</v>
      </c>
      <c r="AC72" s="207">
        <v>176</v>
      </c>
      <c r="AD72" s="206">
        <v>148</v>
      </c>
      <c r="AE72" s="178">
        <v>167</v>
      </c>
      <c r="AF72" s="178">
        <v>120</v>
      </c>
      <c r="AG72" s="103">
        <v>104</v>
      </c>
      <c r="AH72" s="99"/>
      <c r="AI72" s="19"/>
      <c r="AM72" s="26"/>
      <c r="AR72" s="26"/>
      <c r="AU72" s="26"/>
    </row>
    <row r="73" spans="1:47" x14ac:dyDescent="0.35">
      <c r="A73" s="19"/>
      <c r="B73" s="19"/>
      <c r="C73" s="30" t="s">
        <v>147</v>
      </c>
      <c r="D73" s="86" t="s">
        <v>229</v>
      </c>
      <c r="E73" s="202">
        <v>4.5</v>
      </c>
      <c r="F73" s="202">
        <v>5</v>
      </c>
      <c r="G73" s="202">
        <v>4.75</v>
      </c>
      <c r="H73" s="202">
        <v>5.6610381214932959</v>
      </c>
      <c r="I73" s="202">
        <v>6.1004988395870194</v>
      </c>
      <c r="J73" s="202">
        <v>6.0565007150588102</v>
      </c>
      <c r="K73" s="111">
        <v>6.2902100000000001</v>
      </c>
      <c r="L73" s="295">
        <f t="shared" si="13"/>
        <v>7.762899819120106E-2</v>
      </c>
      <c r="M73" s="203">
        <v>-7.212217506329055E-3</v>
      </c>
      <c r="N73" s="203">
        <f t="shared" si="8"/>
        <v>3.8588170948299805E-2</v>
      </c>
      <c r="O73" s="227">
        <v>0.51708799609872202</v>
      </c>
      <c r="P73" s="111">
        <v>0.40422303156716899</v>
      </c>
      <c r="Q73" s="204">
        <f t="shared" si="11"/>
        <v>5.0430082427053149</v>
      </c>
      <c r="R73" s="205">
        <f t="shared" si="12"/>
        <v>7.0699931874123054</v>
      </c>
      <c r="S73" s="205">
        <f t="shared" si="9"/>
        <v>5.4979328581283493</v>
      </c>
      <c r="T73" s="304">
        <f t="shared" si="10"/>
        <v>7.0824871418716508</v>
      </c>
      <c r="U73" s="101">
        <v>0.95000000000000007</v>
      </c>
      <c r="V73" s="101">
        <v>0.78200000000000003</v>
      </c>
      <c r="W73" s="260">
        <v>5.2</v>
      </c>
      <c r="X73" s="202">
        <v>5.5</v>
      </c>
      <c r="Y73" s="202">
        <v>5.62</v>
      </c>
      <c r="Z73" s="111">
        <v>6</v>
      </c>
      <c r="AA73" s="292">
        <v>58</v>
      </c>
      <c r="AB73" s="206">
        <v>66</v>
      </c>
      <c r="AC73" s="207">
        <v>37</v>
      </c>
      <c r="AD73" s="206">
        <v>47</v>
      </c>
      <c r="AE73" s="178">
        <v>33</v>
      </c>
      <c r="AF73" s="178">
        <v>23</v>
      </c>
      <c r="AG73" s="103">
        <v>27</v>
      </c>
      <c r="AH73" s="99"/>
      <c r="AI73" s="19"/>
      <c r="AM73" s="26"/>
      <c r="AR73" s="26"/>
      <c r="AU73" s="26"/>
    </row>
    <row r="74" spans="1:47" x14ac:dyDescent="0.35">
      <c r="A74" s="19"/>
      <c r="B74" s="19"/>
      <c r="C74" s="30" t="s">
        <v>147</v>
      </c>
      <c r="D74" s="86" t="s">
        <v>230</v>
      </c>
      <c r="E74" s="202">
        <v>4.25</v>
      </c>
      <c r="F74" s="202">
        <v>4.5</v>
      </c>
      <c r="G74" s="202">
        <v>4.5</v>
      </c>
      <c r="H74" s="202">
        <v>5.0501863552981447</v>
      </c>
      <c r="I74" s="202">
        <v>4.9765068886803103</v>
      </c>
      <c r="J74" s="202">
        <v>5.5197557642712276</v>
      </c>
      <c r="K74" s="111">
        <v>6.2477</v>
      </c>
      <c r="L74" s="295">
        <f t="shared" si="13"/>
        <v>-1.4589455009028973E-2</v>
      </c>
      <c r="M74" s="203">
        <v>0.10916268936080553</v>
      </c>
      <c r="N74" s="203">
        <f t="shared" si="8"/>
        <v>0.13187979084884072</v>
      </c>
      <c r="O74" s="227">
        <v>0.15456345703507701</v>
      </c>
      <c r="P74" s="111">
        <v>0.20158219404625899</v>
      </c>
      <c r="Q74" s="204">
        <f t="shared" si="11"/>
        <v>5.2168113884824763</v>
      </c>
      <c r="R74" s="205">
        <f t="shared" si="12"/>
        <v>5.8227001400599789</v>
      </c>
      <c r="S74" s="205">
        <f t="shared" si="9"/>
        <v>5.8525988996693323</v>
      </c>
      <c r="T74" s="304">
        <f t="shared" si="10"/>
        <v>6.6428011003306677</v>
      </c>
      <c r="U74" s="101">
        <v>4.0000000000000001E-3</v>
      </c>
      <c r="V74" s="101">
        <v>6.0000000000000001E-3</v>
      </c>
      <c r="W74" s="260">
        <v>4.9000000000000004</v>
      </c>
      <c r="X74" s="202">
        <v>4.75</v>
      </c>
      <c r="Y74" s="202">
        <v>5.3</v>
      </c>
      <c r="Z74" s="111">
        <v>6</v>
      </c>
      <c r="AA74" s="292">
        <v>176</v>
      </c>
      <c r="AB74" s="206">
        <v>125</v>
      </c>
      <c r="AC74" s="207">
        <v>168</v>
      </c>
      <c r="AD74" s="206">
        <v>106</v>
      </c>
      <c r="AE74" s="178">
        <v>114</v>
      </c>
      <c r="AF74" s="178">
        <v>97</v>
      </c>
      <c r="AG74" s="103">
        <v>90</v>
      </c>
      <c r="AH74" s="99"/>
      <c r="AI74" s="19"/>
      <c r="AM74" s="26"/>
      <c r="AR74" s="26"/>
      <c r="AU74" s="26"/>
    </row>
    <row r="75" spans="1:47" x14ac:dyDescent="0.35">
      <c r="A75" s="19"/>
      <c r="B75" s="19"/>
      <c r="C75" s="30" t="s">
        <v>147</v>
      </c>
      <c r="D75" s="86" t="s">
        <v>231</v>
      </c>
      <c r="E75" s="202">
        <v>4.25</v>
      </c>
      <c r="F75" s="202">
        <v>4.25</v>
      </c>
      <c r="G75" s="202">
        <v>4.5</v>
      </c>
      <c r="H75" s="202">
        <v>4.7798514279751858</v>
      </c>
      <c r="I75" s="202">
        <v>5.2594074964966167</v>
      </c>
      <c r="J75" s="202">
        <v>5.3871662228826498</v>
      </c>
      <c r="K75" s="111">
        <v>6.0425800000000001</v>
      </c>
      <c r="L75" s="295">
        <f t="shared" si="13"/>
        <v>0.10032865576421846</v>
      </c>
      <c r="M75" s="203">
        <v>2.4291467521985188E-2</v>
      </c>
      <c r="N75" s="203">
        <f t="shared" si="8"/>
        <v>0.12166206684571934</v>
      </c>
      <c r="O75" s="227">
        <v>0.12454576403862699</v>
      </c>
      <c r="P75" s="111">
        <v>0.155060129190637</v>
      </c>
      <c r="Q75" s="204">
        <f t="shared" si="11"/>
        <v>5.1430565253669407</v>
      </c>
      <c r="R75" s="205">
        <f t="shared" si="12"/>
        <v>5.6312759203983589</v>
      </c>
      <c r="S75" s="205">
        <f t="shared" si="9"/>
        <v>5.7386621467863517</v>
      </c>
      <c r="T75" s="304">
        <f t="shared" si="10"/>
        <v>6.3464978532136485</v>
      </c>
      <c r="U75" s="101">
        <v>0.46500000000000002</v>
      </c>
      <c r="V75" s="101">
        <v>0.72599999999999998</v>
      </c>
      <c r="W75" s="260">
        <v>4.4000000000000004</v>
      </c>
      <c r="X75" s="202">
        <v>4.75</v>
      </c>
      <c r="Y75" s="202">
        <v>5.03</v>
      </c>
      <c r="Z75" s="111">
        <v>5.75</v>
      </c>
      <c r="AA75" s="292">
        <v>220</v>
      </c>
      <c r="AB75" s="206">
        <v>166</v>
      </c>
      <c r="AC75" s="207">
        <v>206</v>
      </c>
      <c r="AD75" s="206">
        <v>147</v>
      </c>
      <c r="AE75" s="178">
        <v>173</v>
      </c>
      <c r="AF75" s="178">
        <v>106</v>
      </c>
      <c r="AG75" s="103">
        <v>119</v>
      </c>
      <c r="AH75" s="99"/>
      <c r="AI75" s="19"/>
      <c r="AM75" s="26"/>
      <c r="AR75" s="26"/>
      <c r="AU75" s="26"/>
    </row>
    <row r="76" spans="1:47" x14ac:dyDescent="0.35">
      <c r="A76" s="19"/>
      <c r="B76" s="19"/>
      <c r="C76" s="30" t="s">
        <v>147</v>
      </c>
      <c r="D76" s="86" t="s">
        <v>232</v>
      </c>
      <c r="E76" s="202"/>
      <c r="F76" s="202"/>
      <c r="G76" s="202"/>
      <c r="H76" s="202">
        <v>5.4875726351777203</v>
      </c>
      <c r="I76" s="202">
        <v>5.0790323422195112</v>
      </c>
      <c r="J76" s="202">
        <v>5.8302480175919511</v>
      </c>
      <c r="K76" s="111">
        <v>6.2334100000000001</v>
      </c>
      <c r="L76" s="295">
        <f t="shared" si="13"/>
        <v>-7.4448270686986229E-2</v>
      </c>
      <c r="M76" s="203">
        <v>0.14790527501231909</v>
      </c>
      <c r="N76" s="203">
        <f t="shared" si="8"/>
        <v>6.9150056942957505E-2</v>
      </c>
      <c r="O76" s="227">
        <v>0.20172399338233801</v>
      </c>
      <c r="P76" s="111">
        <v>0.23920300042831599</v>
      </c>
      <c r="Q76" s="204">
        <f t="shared" si="11"/>
        <v>5.4348689905625687</v>
      </c>
      <c r="R76" s="205">
        <f t="shared" si="12"/>
        <v>6.2256270446213335</v>
      </c>
      <c r="S76" s="205">
        <f t="shared" si="9"/>
        <v>5.7645721191605004</v>
      </c>
      <c r="T76" s="304">
        <f t="shared" si="10"/>
        <v>6.7022478808394998</v>
      </c>
      <c r="U76" s="101">
        <v>2E-3</v>
      </c>
      <c r="V76" s="101">
        <v>4.0000000000000001E-3</v>
      </c>
      <c r="W76" s="260">
        <v>4.75</v>
      </c>
      <c r="X76" s="202">
        <v>5</v>
      </c>
      <c r="Y76" s="202">
        <v>5.5</v>
      </c>
      <c r="Z76" s="111">
        <v>5.63</v>
      </c>
      <c r="AA76" s="292"/>
      <c r="AB76" s="206"/>
      <c r="AC76" s="207"/>
      <c r="AD76" s="206">
        <v>84</v>
      </c>
      <c r="AE76" s="178">
        <v>76</v>
      </c>
      <c r="AF76" s="178">
        <v>47</v>
      </c>
      <c r="AG76" s="103">
        <v>53</v>
      </c>
      <c r="AH76" s="99"/>
      <c r="AI76" s="19"/>
      <c r="AM76" s="26"/>
      <c r="AR76" s="26"/>
      <c r="AU76" s="26"/>
    </row>
    <row r="77" spans="1:47" x14ac:dyDescent="0.35">
      <c r="A77" s="19"/>
      <c r="B77" s="19"/>
      <c r="C77" s="30" t="s">
        <v>147</v>
      </c>
      <c r="D77" s="86" t="s">
        <v>233</v>
      </c>
      <c r="E77" s="202">
        <v>4.25</v>
      </c>
      <c r="F77" s="202">
        <v>4.75</v>
      </c>
      <c r="G77" s="202">
        <v>4.75</v>
      </c>
      <c r="H77" s="202">
        <v>5.4505948705919955</v>
      </c>
      <c r="I77" s="202">
        <v>5.1866701643395876</v>
      </c>
      <c r="J77" s="202">
        <v>5.9445668395728486</v>
      </c>
      <c r="K77" s="111">
        <v>6.7543100000000003</v>
      </c>
      <c r="L77" s="295">
        <f t="shared" si="13"/>
        <v>-4.8421266397247864E-2</v>
      </c>
      <c r="M77" s="203">
        <v>0.14612393910144905</v>
      </c>
      <c r="N77" s="203">
        <f t="shared" si="8"/>
        <v>0.13621567092773001</v>
      </c>
      <c r="O77" s="227">
        <v>0.326805082923386</v>
      </c>
      <c r="P77" s="111">
        <v>0.44664986118479899</v>
      </c>
      <c r="Q77" s="204">
        <f t="shared" si="11"/>
        <v>5.3040288770430122</v>
      </c>
      <c r="R77" s="205">
        <f t="shared" si="12"/>
        <v>6.585104802102685</v>
      </c>
      <c r="S77" s="205">
        <f t="shared" si="9"/>
        <v>5.8788762720777941</v>
      </c>
      <c r="T77" s="304">
        <f t="shared" si="10"/>
        <v>7.6297437279222065</v>
      </c>
      <c r="U77" s="101">
        <v>5.8999999999999997E-2</v>
      </c>
      <c r="V77" s="101">
        <v>0.25800000000000001</v>
      </c>
      <c r="W77" s="260">
        <v>5.0999999999999996</v>
      </c>
      <c r="X77" s="202">
        <v>5.43</v>
      </c>
      <c r="Y77" s="202">
        <v>6</v>
      </c>
      <c r="Z77" s="111">
        <v>6.2</v>
      </c>
      <c r="AA77" s="292">
        <v>50</v>
      </c>
      <c r="AB77" s="206">
        <v>60</v>
      </c>
      <c r="AC77" s="207">
        <v>53</v>
      </c>
      <c r="AD77" s="206">
        <v>37</v>
      </c>
      <c r="AE77" s="178">
        <v>32</v>
      </c>
      <c r="AF77" s="178">
        <v>28</v>
      </c>
      <c r="AG77" s="103">
        <v>32</v>
      </c>
      <c r="AH77" s="99"/>
      <c r="AI77" s="19"/>
      <c r="AM77" s="26"/>
      <c r="AR77" s="26"/>
      <c r="AU77" s="26"/>
    </row>
    <row r="78" spans="1:47" x14ac:dyDescent="0.35">
      <c r="A78" s="19"/>
      <c r="B78" s="19"/>
      <c r="C78" s="30" t="s">
        <v>147</v>
      </c>
      <c r="D78" s="86" t="s">
        <v>234</v>
      </c>
      <c r="E78" s="202">
        <v>4.25</v>
      </c>
      <c r="F78" s="202">
        <v>4.5</v>
      </c>
      <c r="G78" s="202">
        <v>4.5</v>
      </c>
      <c r="H78" s="202">
        <v>4.8193371434183438</v>
      </c>
      <c r="I78" s="202">
        <v>5.1691585537251488</v>
      </c>
      <c r="J78" s="202">
        <v>5.4920550238147117</v>
      </c>
      <c r="K78" s="111">
        <v>5.9339899999999997</v>
      </c>
      <c r="L78" s="295">
        <f t="shared" si="13"/>
        <v>7.2587038403102433E-2</v>
      </c>
      <c r="M78" s="203">
        <v>6.2465963605791819E-2</v>
      </c>
      <c r="N78" s="203">
        <f t="shared" si="8"/>
        <v>8.0468053264026729E-2</v>
      </c>
      <c r="O78" s="227">
        <v>0.15056902119643001</v>
      </c>
      <c r="P78" s="111">
        <v>0.16585695842866199</v>
      </c>
      <c r="Q78" s="204">
        <f t="shared" si="11"/>
        <v>5.1969397422697092</v>
      </c>
      <c r="R78" s="205">
        <f t="shared" si="12"/>
        <v>5.7871703053597141</v>
      </c>
      <c r="S78" s="205">
        <f t="shared" si="9"/>
        <v>5.6089103614798219</v>
      </c>
      <c r="T78" s="304">
        <f t="shared" si="10"/>
        <v>6.2590696385201774</v>
      </c>
      <c r="U78" s="101">
        <v>0.10199999999999999</v>
      </c>
      <c r="V78" s="101">
        <v>0.26800000000000002</v>
      </c>
      <c r="W78" s="260">
        <v>4.5999999999999996</v>
      </c>
      <c r="X78" s="202">
        <v>4.75</v>
      </c>
      <c r="Y78" s="202">
        <v>5</v>
      </c>
      <c r="Z78" s="111">
        <v>5.5</v>
      </c>
      <c r="AA78" s="298">
        <v>177</v>
      </c>
      <c r="AB78" s="210">
        <v>159</v>
      </c>
      <c r="AC78" s="211">
        <v>153</v>
      </c>
      <c r="AD78" s="210">
        <v>124</v>
      </c>
      <c r="AE78" s="212">
        <v>127</v>
      </c>
      <c r="AF78" s="178">
        <v>107</v>
      </c>
      <c r="AG78" s="103">
        <v>106</v>
      </c>
      <c r="AH78" s="99"/>
      <c r="AK78" s="19"/>
      <c r="AL78" s="19"/>
      <c r="AM78" s="26"/>
      <c r="AP78" s="19"/>
      <c r="AQ78" s="19"/>
      <c r="AR78" s="26"/>
      <c r="AS78" s="19"/>
      <c r="AT78" s="19"/>
      <c r="AU78" s="26"/>
    </row>
    <row r="79" spans="1:47" x14ac:dyDescent="0.35">
      <c r="A79" s="19"/>
      <c r="B79" s="19"/>
      <c r="C79" s="30" t="s">
        <v>147</v>
      </c>
      <c r="D79" s="86" t="s">
        <v>235</v>
      </c>
      <c r="E79" s="202">
        <v>4.25</v>
      </c>
      <c r="F79" s="202">
        <v>4.75</v>
      </c>
      <c r="G79" s="202">
        <v>5</v>
      </c>
      <c r="H79" s="202">
        <v>5.8245273677583125</v>
      </c>
      <c r="I79" s="202" t="s">
        <v>115</v>
      </c>
      <c r="J79" s="202" t="s">
        <v>115</v>
      </c>
      <c r="K79" s="111">
        <v>6.3403799999999997</v>
      </c>
      <c r="L79" s="295" t="s">
        <v>115</v>
      </c>
      <c r="M79" s="203" t="s">
        <v>115</v>
      </c>
      <c r="N79" s="203" t="s">
        <v>115</v>
      </c>
      <c r="O79" s="294" t="s">
        <v>115</v>
      </c>
      <c r="P79" s="111">
        <v>0.34862134080127299</v>
      </c>
      <c r="Q79" s="204" t="s">
        <v>115</v>
      </c>
      <c r="R79" s="205" t="s">
        <v>115</v>
      </c>
      <c r="S79" s="205">
        <f t="shared" si="9"/>
        <v>5.6570821720295044</v>
      </c>
      <c r="T79" s="304">
        <f t="shared" si="10"/>
        <v>7.023677827970495</v>
      </c>
      <c r="U79" s="208" t="s">
        <v>115</v>
      </c>
      <c r="V79" s="208" t="s">
        <v>115</v>
      </c>
      <c r="W79" s="260">
        <v>5.24</v>
      </c>
      <c r="X79" s="202" t="s">
        <v>115</v>
      </c>
      <c r="Y79" s="202" t="s">
        <v>115</v>
      </c>
      <c r="Z79" s="111">
        <v>6.5</v>
      </c>
      <c r="AA79" s="306">
        <v>12</v>
      </c>
      <c r="AB79" s="221">
        <v>14</v>
      </c>
      <c r="AC79" s="222">
        <v>13</v>
      </c>
      <c r="AD79" s="221">
        <v>12</v>
      </c>
      <c r="AE79" s="223">
        <v>9</v>
      </c>
      <c r="AF79" s="178">
        <v>4</v>
      </c>
      <c r="AG79" s="103">
        <v>10</v>
      </c>
      <c r="AH79" s="99"/>
      <c r="AI79" s="19"/>
      <c r="AM79" s="26"/>
      <c r="AR79" s="26"/>
      <c r="AU79" s="26"/>
    </row>
    <row r="80" spans="1:47" x14ac:dyDescent="0.35">
      <c r="A80" s="19"/>
      <c r="B80" s="19"/>
      <c r="C80" s="30" t="s">
        <v>147</v>
      </c>
      <c r="D80" s="86" t="s">
        <v>236</v>
      </c>
      <c r="E80" s="202"/>
      <c r="F80" s="202"/>
      <c r="G80" s="202"/>
      <c r="H80" s="202">
        <v>5.0219520246518705</v>
      </c>
      <c r="I80" s="202">
        <v>5.3976098650161477</v>
      </c>
      <c r="J80" s="202">
        <v>5.7421679238676147</v>
      </c>
      <c r="K80" s="111">
        <v>6.2526200000000003</v>
      </c>
      <c r="L80" s="295">
        <f t="shared" si="13"/>
        <v>7.4803151945745272E-2</v>
      </c>
      <c r="M80" s="203">
        <v>6.3835302563208796E-2</v>
      </c>
      <c r="N80" s="203">
        <f t="shared" si="8"/>
        <v>8.8895358495293397E-2</v>
      </c>
      <c r="O80" s="227">
        <v>0.24719206764257601</v>
      </c>
      <c r="P80" s="111">
        <v>0.18262079148976901</v>
      </c>
      <c r="Q80" s="204">
        <f t="shared" si="11"/>
        <v>5.257671471288166</v>
      </c>
      <c r="R80" s="205">
        <f t="shared" si="12"/>
        <v>6.2266643764470633</v>
      </c>
      <c r="S80" s="205">
        <f t="shared" si="9"/>
        <v>5.8946832486800531</v>
      </c>
      <c r="T80" s="304">
        <f t="shared" si="10"/>
        <v>6.6105567513199475</v>
      </c>
      <c r="U80" s="101">
        <v>0.249</v>
      </c>
      <c r="V80" s="101">
        <v>0.433</v>
      </c>
      <c r="W80" s="260">
        <v>4.5</v>
      </c>
      <c r="X80" s="202">
        <v>5</v>
      </c>
      <c r="Y80" s="202">
        <v>5</v>
      </c>
      <c r="Z80" s="111">
        <v>6</v>
      </c>
      <c r="AA80" s="292"/>
      <c r="AB80" s="206"/>
      <c r="AC80" s="207"/>
      <c r="AD80" s="206">
        <v>87</v>
      </c>
      <c r="AE80" s="178">
        <v>102</v>
      </c>
      <c r="AF80" s="178">
        <v>69</v>
      </c>
      <c r="AG80" s="103">
        <v>70</v>
      </c>
      <c r="AH80" s="99"/>
      <c r="AI80" s="19"/>
      <c r="AM80" s="26"/>
      <c r="AR80" s="26"/>
      <c r="AU80" s="26"/>
    </row>
    <row r="81" spans="1:47" x14ac:dyDescent="0.35">
      <c r="A81" s="19"/>
      <c r="B81" s="19"/>
      <c r="C81" s="30" t="s">
        <v>148</v>
      </c>
      <c r="D81" s="86" t="s">
        <v>237</v>
      </c>
      <c r="E81" s="202">
        <v>4.5</v>
      </c>
      <c r="F81" s="202">
        <v>4.75</v>
      </c>
      <c r="G81" s="202">
        <v>5</v>
      </c>
      <c r="H81" s="202">
        <v>5.7763526791341109</v>
      </c>
      <c r="I81" s="202">
        <v>5.6158351888551206</v>
      </c>
      <c r="J81" s="202">
        <v>6.2122875287557182</v>
      </c>
      <c r="K81" s="111">
        <v>6.3859500000000002</v>
      </c>
      <c r="L81" s="295">
        <f t="shared" si="13"/>
        <v>-2.778872745406058E-2</v>
      </c>
      <c r="M81" s="203">
        <v>0.10620901786510473</v>
      </c>
      <c r="N81" s="203">
        <f t="shared" si="8"/>
        <v>2.7954673772008443E-2</v>
      </c>
      <c r="O81" s="227">
        <v>0.40454931688013701</v>
      </c>
      <c r="P81" s="111">
        <v>0.240487896897424</v>
      </c>
      <c r="Q81" s="204">
        <f t="shared" si="11"/>
        <v>5.4193708676706498</v>
      </c>
      <c r="R81" s="205">
        <f t="shared" si="12"/>
        <v>7.0052041898407866</v>
      </c>
      <c r="S81" s="205">
        <f t="shared" si="9"/>
        <v>5.9145937220810492</v>
      </c>
      <c r="T81" s="304">
        <f t="shared" si="10"/>
        <v>6.8573062779189513</v>
      </c>
      <c r="U81" s="101">
        <v>0.16200000000000001</v>
      </c>
      <c r="V81" s="101">
        <v>0.28199999999999997</v>
      </c>
      <c r="W81" s="260">
        <v>5.5</v>
      </c>
      <c r="X81" s="202">
        <v>5.5</v>
      </c>
      <c r="Y81" s="202">
        <v>6</v>
      </c>
      <c r="Z81" s="111">
        <v>6.9</v>
      </c>
      <c r="AA81" s="292">
        <v>37</v>
      </c>
      <c r="AB81" s="206">
        <v>41</v>
      </c>
      <c r="AC81" s="207">
        <v>50</v>
      </c>
      <c r="AD81" s="206">
        <v>38</v>
      </c>
      <c r="AE81" s="178">
        <v>37</v>
      </c>
      <c r="AF81" s="178">
        <v>22</v>
      </c>
      <c r="AG81" s="103">
        <v>34</v>
      </c>
      <c r="AH81" s="99"/>
      <c r="AI81" s="19"/>
      <c r="AM81" s="26"/>
      <c r="AR81" s="26"/>
      <c r="AU81" s="26"/>
    </row>
    <row r="82" spans="1:47" x14ac:dyDescent="0.35">
      <c r="A82" s="19"/>
      <c r="B82" s="19"/>
      <c r="C82" s="30" t="s">
        <v>148</v>
      </c>
      <c r="D82" s="86" t="s">
        <v>238</v>
      </c>
      <c r="E82" s="202">
        <v>4.5</v>
      </c>
      <c r="F82" s="202">
        <v>4.75</v>
      </c>
      <c r="G82" s="202">
        <v>5</v>
      </c>
      <c r="H82" s="202">
        <v>5.4071985995487166</v>
      </c>
      <c r="I82" s="202">
        <v>5.6156849526279897</v>
      </c>
      <c r="J82" s="202">
        <v>6.1157645866286847</v>
      </c>
      <c r="K82" s="111">
        <v>6.6590800000000003</v>
      </c>
      <c r="L82" s="295">
        <f t="shared" si="13"/>
        <v>3.8557184323999794E-2</v>
      </c>
      <c r="M82" s="203">
        <v>8.9050514446447293E-2</v>
      </c>
      <c r="N82" s="203">
        <f t="shared" si="8"/>
        <v>8.8838509997458681E-2</v>
      </c>
      <c r="O82" s="227">
        <v>0.147178780255005</v>
      </c>
      <c r="P82" s="111">
        <v>0.19098050354241899</v>
      </c>
      <c r="Q82" s="204">
        <f t="shared" si="11"/>
        <v>5.8272941773288753</v>
      </c>
      <c r="R82" s="205">
        <f t="shared" si="12"/>
        <v>6.4042349959284941</v>
      </c>
      <c r="S82" s="205">
        <f t="shared" si="9"/>
        <v>6.2847582130568593</v>
      </c>
      <c r="T82" s="304">
        <f t="shared" si="10"/>
        <v>7.0334017869431413</v>
      </c>
      <c r="U82" s="101">
        <v>7.0000000000000001E-3</v>
      </c>
      <c r="V82" s="101">
        <v>4.2000000000000003E-2</v>
      </c>
      <c r="W82" s="260">
        <v>5</v>
      </c>
      <c r="X82" s="202">
        <v>5.25</v>
      </c>
      <c r="Y82" s="202">
        <v>5.6</v>
      </c>
      <c r="Z82" s="111">
        <v>6.3</v>
      </c>
      <c r="AA82" s="292">
        <v>200</v>
      </c>
      <c r="AB82" s="206">
        <v>166</v>
      </c>
      <c r="AC82" s="207">
        <v>199</v>
      </c>
      <c r="AD82" s="206">
        <v>153</v>
      </c>
      <c r="AE82" s="178">
        <v>137</v>
      </c>
      <c r="AF82" s="178">
        <v>118</v>
      </c>
      <c r="AG82" s="103">
        <v>136</v>
      </c>
      <c r="AH82" s="99"/>
      <c r="AI82" s="19"/>
      <c r="AM82" s="26"/>
      <c r="AR82" s="26"/>
      <c r="AU82" s="26"/>
    </row>
    <row r="83" spans="1:47" x14ac:dyDescent="0.35">
      <c r="A83" s="19"/>
      <c r="B83" s="19"/>
      <c r="C83" s="30" t="s">
        <v>148</v>
      </c>
      <c r="D83" s="86" t="s">
        <v>239</v>
      </c>
      <c r="E83" s="202">
        <v>4.75</v>
      </c>
      <c r="F83" s="202">
        <v>5</v>
      </c>
      <c r="G83" s="202">
        <v>5.25</v>
      </c>
      <c r="H83" s="202">
        <v>5.2258010126437346</v>
      </c>
      <c r="I83" s="202">
        <v>5.598381019015843</v>
      </c>
      <c r="J83" s="202">
        <v>5.9257670466025569</v>
      </c>
      <c r="K83" s="111">
        <v>6.2968799999999998</v>
      </c>
      <c r="L83" s="295">
        <f t="shared" si="13"/>
        <v>7.1296248263310824E-2</v>
      </c>
      <c r="M83" s="203">
        <v>5.8478697050931672E-2</v>
      </c>
      <c r="N83" s="203">
        <f t="shared" si="8"/>
        <v>6.2626989970895774E-2</v>
      </c>
      <c r="O83" s="227">
        <v>0.128906591200598</v>
      </c>
      <c r="P83" s="111">
        <v>0.14755861237196</v>
      </c>
      <c r="Q83" s="204">
        <f t="shared" si="11"/>
        <v>5.6731101278493847</v>
      </c>
      <c r="R83" s="205">
        <f t="shared" si="12"/>
        <v>6.1784239653557291</v>
      </c>
      <c r="S83" s="205">
        <f t="shared" si="9"/>
        <v>6.0076651197509578</v>
      </c>
      <c r="T83" s="304">
        <f t="shared" si="10"/>
        <v>6.5860948802490418</v>
      </c>
      <c r="U83" s="101">
        <v>5.7000000000000002E-2</v>
      </c>
      <c r="V83" s="101">
        <v>0.158</v>
      </c>
      <c r="W83" s="260">
        <v>5.4</v>
      </c>
      <c r="X83" s="202">
        <v>5.5</v>
      </c>
      <c r="Y83" s="202">
        <v>6</v>
      </c>
      <c r="Z83" s="111">
        <v>6.5</v>
      </c>
      <c r="AA83" s="292">
        <v>125</v>
      </c>
      <c r="AB83" s="206">
        <v>131</v>
      </c>
      <c r="AC83" s="207">
        <v>108</v>
      </c>
      <c r="AD83" s="206">
        <v>85</v>
      </c>
      <c r="AE83" s="178">
        <v>74</v>
      </c>
      <c r="AF83" s="178">
        <v>48</v>
      </c>
      <c r="AG83" s="103">
        <v>57</v>
      </c>
      <c r="AH83" s="99"/>
      <c r="AI83" s="19"/>
      <c r="AM83" s="26"/>
      <c r="AR83" s="26"/>
      <c r="AU83" s="26"/>
    </row>
    <row r="84" spans="1:47" x14ac:dyDescent="0.35">
      <c r="A84" s="19"/>
      <c r="B84" s="19"/>
      <c r="C84" s="30" t="s">
        <v>148</v>
      </c>
      <c r="D84" s="86" t="s">
        <v>240</v>
      </c>
      <c r="E84" s="202">
        <v>5</v>
      </c>
      <c r="F84" s="202">
        <v>5.25</v>
      </c>
      <c r="G84" s="202">
        <v>5.5</v>
      </c>
      <c r="H84" s="202">
        <v>5.9340335345660549</v>
      </c>
      <c r="I84" s="202">
        <v>6.3160370737383538</v>
      </c>
      <c r="J84" s="202">
        <v>6.465801841464911</v>
      </c>
      <c r="K84" s="111">
        <v>6.9049699999999996</v>
      </c>
      <c r="L84" s="295">
        <f t="shared" si="13"/>
        <v>6.4375021972341129E-2</v>
      </c>
      <c r="M84" s="203">
        <v>2.3711825307243473E-2</v>
      </c>
      <c r="N84" s="203">
        <f t="shared" si="8"/>
        <v>6.7921685400057052E-2</v>
      </c>
      <c r="O84" s="227">
        <v>0.115190690755749</v>
      </c>
      <c r="P84" s="111">
        <v>0.11223341766512999</v>
      </c>
      <c r="Q84" s="204">
        <f t="shared" si="11"/>
        <v>6.2400280875836431</v>
      </c>
      <c r="R84" s="205">
        <f t="shared" si="12"/>
        <v>6.6915755953461789</v>
      </c>
      <c r="S84" s="205">
        <f t="shared" si="9"/>
        <v>6.6849925013763452</v>
      </c>
      <c r="T84" s="304">
        <f t="shared" si="10"/>
        <v>7.1249474986236541</v>
      </c>
      <c r="U84" s="101">
        <v>0.40300000000000002</v>
      </c>
      <c r="V84" s="101">
        <v>0.496</v>
      </c>
      <c r="W84" s="260">
        <v>5.5</v>
      </c>
      <c r="X84" s="202">
        <v>6</v>
      </c>
      <c r="Y84" s="202">
        <v>6</v>
      </c>
      <c r="Z84" s="111">
        <v>6.5</v>
      </c>
      <c r="AA84" s="292">
        <v>259</v>
      </c>
      <c r="AB84" s="206">
        <v>296</v>
      </c>
      <c r="AC84" s="207">
        <v>302</v>
      </c>
      <c r="AD84" s="206">
        <v>236</v>
      </c>
      <c r="AE84" s="178">
        <v>245</v>
      </c>
      <c r="AF84" s="178">
        <v>244</v>
      </c>
      <c r="AG84" s="103">
        <v>227</v>
      </c>
      <c r="AH84" s="99"/>
      <c r="AI84" s="19"/>
      <c r="AM84" s="26"/>
      <c r="AR84" s="26"/>
      <c r="AU84" s="26"/>
    </row>
    <row r="85" spans="1:47" x14ac:dyDescent="0.35">
      <c r="A85" s="19"/>
      <c r="B85" s="19"/>
      <c r="C85" s="30" t="s">
        <v>148</v>
      </c>
      <c r="D85" s="86" t="s">
        <v>241</v>
      </c>
      <c r="E85" s="202">
        <v>5.5</v>
      </c>
      <c r="F85" s="202">
        <v>5.75</v>
      </c>
      <c r="G85" s="202">
        <v>6.25</v>
      </c>
      <c r="H85" s="202">
        <v>6.2544577075118646</v>
      </c>
      <c r="I85" s="202">
        <v>6.6677887537514433</v>
      </c>
      <c r="J85" s="202">
        <v>6.9647255377771327</v>
      </c>
      <c r="K85" s="111">
        <v>7.5068400000000004</v>
      </c>
      <c r="L85" s="295">
        <f t="shared" si="13"/>
        <v>6.6085832788213006E-2</v>
      </c>
      <c r="M85" s="203">
        <v>4.4533022114509269E-2</v>
      </c>
      <c r="N85" s="203">
        <f t="shared" si="8"/>
        <v>7.7837160887733958E-2</v>
      </c>
      <c r="O85" s="227">
        <v>9.4855309420948705E-2</v>
      </c>
      <c r="P85" s="111">
        <v>0.152363202594261</v>
      </c>
      <c r="Q85" s="204">
        <f t="shared" si="11"/>
        <v>6.7788091313120731</v>
      </c>
      <c r="R85" s="205">
        <f t="shared" si="12"/>
        <v>7.1506419442421922</v>
      </c>
      <c r="S85" s="205">
        <f t="shared" si="9"/>
        <v>7.2082081229152486</v>
      </c>
      <c r="T85" s="304">
        <f t="shared" si="10"/>
        <v>7.8054718770847522</v>
      </c>
      <c r="U85" s="101">
        <v>5.6000000000000001E-2</v>
      </c>
      <c r="V85" s="101">
        <v>0.29799999999999999</v>
      </c>
      <c r="W85" s="260">
        <v>6</v>
      </c>
      <c r="X85" s="202">
        <v>6.5</v>
      </c>
      <c r="Y85" s="202">
        <v>6.6</v>
      </c>
      <c r="Z85" s="111">
        <v>7</v>
      </c>
      <c r="AA85" s="292">
        <v>215</v>
      </c>
      <c r="AB85" s="206">
        <v>267</v>
      </c>
      <c r="AC85" s="207">
        <v>259</v>
      </c>
      <c r="AD85" s="206">
        <v>210</v>
      </c>
      <c r="AE85" s="178">
        <v>193</v>
      </c>
      <c r="AF85" s="178">
        <v>272</v>
      </c>
      <c r="AG85" s="103">
        <v>227</v>
      </c>
      <c r="AH85" s="99"/>
      <c r="AI85" s="19"/>
      <c r="AM85" s="26"/>
      <c r="AR85" s="26"/>
      <c r="AU85" s="26"/>
    </row>
    <row r="86" spans="1:47" x14ac:dyDescent="0.35">
      <c r="A86" s="19"/>
      <c r="B86" s="19"/>
      <c r="C86" s="30" t="s">
        <v>148</v>
      </c>
      <c r="D86" s="86" t="s">
        <v>242</v>
      </c>
      <c r="E86" s="202">
        <v>4.5</v>
      </c>
      <c r="F86" s="202">
        <v>4.75</v>
      </c>
      <c r="G86" s="202">
        <v>5</v>
      </c>
      <c r="H86" s="202">
        <v>5.5709120742074179</v>
      </c>
      <c r="I86" s="202">
        <v>5.5609689880256399</v>
      </c>
      <c r="J86" s="202">
        <v>6.0087162216685774</v>
      </c>
      <c r="K86" s="111">
        <v>6.4408700000000003</v>
      </c>
      <c r="L86" s="295">
        <f t="shared" si="13"/>
        <v>-1.784821955423288E-3</v>
      </c>
      <c r="M86" s="203">
        <v>8.0516045783939116E-2</v>
      </c>
      <c r="N86" s="203">
        <f t="shared" si="8"/>
        <v>7.1921149608130008E-2</v>
      </c>
      <c r="O86" s="227">
        <v>0.33837740641463598</v>
      </c>
      <c r="P86" s="111">
        <v>0.22618526140685799</v>
      </c>
      <c r="Q86" s="204">
        <f t="shared" si="11"/>
        <v>5.3454965050958911</v>
      </c>
      <c r="R86" s="205">
        <f t="shared" si="12"/>
        <v>6.6719359382412637</v>
      </c>
      <c r="S86" s="205">
        <f t="shared" si="9"/>
        <v>5.9975468876425584</v>
      </c>
      <c r="T86" s="304">
        <f t="shared" si="10"/>
        <v>6.8841931123574422</v>
      </c>
      <c r="U86" s="101">
        <v>0.223</v>
      </c>
      <c r="V86" s="101">
        <v>0.379</v>
      </c>
      <c r="W86" s="260">
        <v>5</v>
      </c>
      <c r="X86" s="202">
        <v>5.5</v>
      </c>
      <c r="Y86" s="202">
        <v>5.5</v>
      </c>
      <c r="Z86" s="111">
        <v>6.5</v>
      </c>
      <c r="AA86" s="292">
        <v>40</v>
      </c>
      <c r="AB86" s="206">
        <v>33</v>
      </c>
      <c r="AC86" s="207">
        <v>46</v>
      </c>
      <c r="AD86" s="206">
        <v>32</v>
      </c>
      <c r="AE86" s="178">
        <v>34</v>
      </c>
      <c r="AF86" s="178">
        <v>15</v>
      </c>
      <c r="AG86" s="103">
        <v>23</v>
      </c>
      <c r="AH86" s="99"/>
      <c r="AI86" s="19"/>
      <c r="AM86" s="26"/>
      <c r="AR86" s="26"/>
      <c r="AU86" s="26"/>
    </row>
    <row r="87" spans="1:47" x14ac:dyDescent="0.35">
      <c r="A87" s="19"/>
      <c r="B87" s="19"/>
      <c r="C87" s="30" t="s">
        <v>148</v>
      </c>
      <c r="D87" s="86" t="s">
        <v>243</v>
      </c>
      <c r="E87" s="202">
        <v>4.25</v>
      </c>
      <c r="F87" s="202">
        <v>4.5</v>
      </c>
      <c r="G87" s="202">
        <v>4.5</v>
      </c>
      <c r="H87" s="202">
        <v>5.1666869338552726</v>
      </c>
      <c r="I87" s="202">
        <v>5.346565372357734</v>
      </c>
      <c r="J87" s="202">
        <v>5.6395618785011532</v>
      </c>
      <c r="K87" s="111">
        <v>5.6756700000000002</v>
      </c>
      <c r="L87" s="295">
        <f t="shared" si="13"/>
        <v>3.4815045077298601E-2</v>
      </c>
      <c r="M87" s="203">
        <v>5.4800883508923315E-2</v>
      </c>
      <c r="N87" s="203">
        <f t="shared" si="8"/>
        <v>6.4026465666591204E-3</v>
      </c>
      <c r="O87" s="227">
        <v>0.14292777787996899</v>
      </c>
      <c r="P87" s="111">
        <v>0.10905250977514599</v>
      </c>
      <c r="Q87" s="204">
        <f t="shared" si="11"/>
        <v>5.3594234338564144</v>
      </c>
      <c r="R87" s="205">
        <f t="shared" si="12"/>
        <v>5.919700323145892</v>
      </c>
      <c r="S87" s="205">
        <f t="shared" si="9"/>
        <v>5.4619270808407139</v>
      </c>
      <c r="T87" s="304">
        <f t="shared" si="10"/>
        <v>5.8894129191592866</v>
      </c>
      <c r="U87" s="101">
        <v>0.157</v>
      </c>
      <c r="V87" s="101">
        <v>0.153</v>
      </c>
      <c r="W87" s="260">
        <v>4.75</v>
      </c>
      <c r="X87" s="202">
        <v>5</v>
      </c>
      <c r="Y87" s="202">
        <v>5.25</v>
      </c>
      <c r="Z87" s="111">
        <v>5.5</v>
      </c>
      <c r="AA87" s="292">
        <v>250</v>
      </c>
      <c r="AB87" s="206">
        <v>187</v>
      </c>
      <c r="AC87" s="207">
        <v>222</v>
      </c>
      <c r="AD87" s="206">
        <v>162</v>
      </c>
      <c r="AE87" s="178">
        <v>165</v>
      </c>
      <c r="AF87" s="178">
        <v>121</v>
      </c>
      <c r="AG87" s="103">
        <v>129</v>
      </c>
      <c r="AH87" s="99"/>
      <c r="AI87" s="19"/>
      <c r="AM87" s="26"/>
      <c r="AR87" s="26"/>
      <c r="AU87" s="26"/>
    </row>
    <row r="88" spans="1:47" x14ac:dyDescent="0.35">
      <c r="A88" s="19"/>
      <c r="B88" s="19"/>
      <c r="C88" s="30" t="s">
        <v>148</v>
      </c>
      <c r="D88" s="86" t="s">
        <v>244</v>
      </c>
      <c r="E88" s="202">
        <v>4.5</v>
      </c>
      <c r="F88" s="202">
        <v>4.5</v>
      </c>
      <c r="G88" s="202">
        <v>4.75</v>
      </c>
      <c r="H88" s="202">
        <v>4.756094291100192</v>
      </c>
      <c r="I88" s="202">
        <v>5.6931070736666678</v>
      </c>
      <c r="J88" s="202">
        <v>5.7355623417058128</v>
      </c>
      <c r="K88" s="111">
        <v>6.22356</v>
      </c>
      <c r="L88" s="295">
        <f t="shared" si="13"/>
        <v>0.19701307947570634</v>
      </c>
      <c r="M88" s="203">
        <v>7.4573106547601853E-3</v>
      </c>
      <c r="N88" s="203">
        <f t="shared" si="8"/>
        <v>8.5082792099693494E-2</v>
      </c>
      <c r="O88" s="227">
        <v>0.333790086394118</v>
      </c>
      <c r="P88" s="111">
        <v>0.227626479877166</v>
      </c>
      <c r="Q88" s="204">
        <f t="shared" si="11"/>
        <v>5.0813337723733412</v>
      </c>
      <c r="R88" s="205">
        <f t="shared" si="12"/>
        <v>6.3897909110382844</v>
      </c>
      <c r="S88" s="205">
        <f t="shared" si="9"/>
        <v>5.7774120994407543</v>
      </c>
      <c r="T88" s="304">
        <f t="shared" si="10"/>
        <v>6.6697079005592457</v>
      </c>
      <c r="U88" s="101">
        <v>0.93</v>
      </c>
      <c r="V88" s="101">
        <v>0.91600000000000004</v>
      </c>
      <c r="W88" s="260">
        <v>4.5999999999999996</v>
      </c>
      <c r="X88" s="202">
        <v>5.5</v>
      </c>
      <c r="Y88" s="202">
        <v>5.5</v>
      </c>
      <c r="Z88" s="111">
        <v>6</v>
      </c>
      <c r="AA88" s="292">
        <v>49</v>
      </c>
      <c r="AB88" s="206">
        <v>59</v>
      </c>
      <c r="AC88" s="207">
        <v>64</v>
      </c>
      <c r="AD88" s="206">
        <v>47</v>
      </c>
      <c r="AE88" s="178">
        <v>40</v>
      </c>
      <c r="AF88" s="178">
        <v>29</v>
      </c>
      <c r="AG88" s="103">
        <v>36</v>
      </c>
      <c r="AH88" s="99"/>
      <c r="AI88" s="19"/>
      <c r="AM88" s="26"/>
      <c r="AR88" s="26"/>
      <c r="AU88" s="26"/>
    </row>
    <row r="89" spans="1:47" x14ac:dyDescent="0.35">
      <c r="A89" s="19"/>
      <c r="B89" s="19"/>
      <c r="C89" s="30" t="s">
        <v>148</v>
      </c>
      <c r="D89" s="86" t="s">
        <v>245</v>
      </c>
      <c r="E89" s="202">
        <v>5.25</v>
      </c>
      <c r="F89" s="202">
        <v>5.25</v>
      </c>
      <c r="G89" s="202">
        <v>5.75</v>
      </c>
      <c r="H89" s="202">
        <v>6.228366235041868</v>
      </c>
      <c r="I89" s="202">
        <v>6.5413637061822127</v>
      </c>
      <c r="J89" s="202">
        <v>6.8010340352488328</v>
      </c>
      <c r="K89" s="111">
        <v>9.4825999999999997</v>
      </c>
      <c r="L89" s="295">
        <f t="shared" si="13"/>
        <v>5.0253543116871802E-2</v>
      </c>
      <c r="M89" s="203">
        <v>3.9696665822327892E-2</v>
      </c>
      <c r="N89" s="203">
        <f t="shared" si="8"/>
        <v>0.39428797898275114</v>
      </c>
      <c r="O89" s="227">
        <v>0.252707395677014</v>
      </c>
      <c r="P89" s="111">
        <v>2.06993835538709</v>
      </c>
      <c r="Q89" s="204">
        <f t="shared" si="11"/>
        <v>6.305727539721885</v>
      </c>
      <c r="R89" s="205">
        <f t="shared" si="12"/>
        <v>7.2963405307757805</v>
      </c>
      <c r="S89" s="205">
        <f t="shared" si="9"/>
        <v>5.4255208234413033</v>
      </c>
      <c r="T89" s="304">
        <f t="shared" si="10"/>
        <v>13.539679176558696</v>
      </c>
      <c r="U89" s="101">
        <v>0.55900000000000005</v>
      </c>
      <c r="V89" s="101">
        <v>0.42499999999999999</v>
      </c>
      <c r="W89" s="260">
        <v>6</v>
      </c>
      <c r="X89" s="202">
        <v>6</v>
      </c>
      <c r="Y89" s="202">
        <v>6.5</v>
      </c>
      <c r="Z89" s="111">
        <v>6.5</v>
      </c>
      <c r="AA89" s="292">
        <v>50</v>
      </c>
      <c r="AB89" s="206">
        <v>52</v>
      </c>
      <c r="AC89" s="207">
        <v>47</v>
      </c>
      <c r="AD89" s="206">
        <v>47</v>
      </c>
      <c r="AE89" s="178">
        <v>37</v>
      </c>
      <c r="AF89" s="178">
        <v>23</v>
      </c>
      <c r="AG89" s="103">
        <v>21</v>
      </c>
      <c r="AH89" s="99"/>
      <c r="AI89" s="19"/>
      <c r="AM89" s="26"/>
      <c r="AR89" s="26"/>
      <c r="AU89" s="26"/>
    </row>
    <row r="90" spans="1:47" x14ac:dyDescent="0.35">
      <c r="A90" s="19"/>
      <c r="B90" s="19"/>
      <c r="C90" s="30" t="s">
        <v>148</v>
      </c>
      <c r="D90" s="86" t="s">
        <v>246</v>
      </c>
      <c r="E90" s="202">
        <v>4.5</v>
      </c>
      <c r="F90" s="202">
        <v>4.25</v>
      </c>
      <c r="G90" s="202">
        <v>5</v>
      </c>
      <c r="H90" s="202">
        <v>5.2156364110204567</v>
      </c>
      <c r="I90" s="202">
        <v>5.5436719164705739</v>
      </c>
      <c r="J90" s="202">
        <v>6.0814213501648684</v>
      </c>
      <c r="K90" s="111">
        <v>6.2503099999999998</v>
      </c>
      <c r="L90" s="295">
        <f t="shared" si="13"/>
        <v>6.2894626772102002E-2</v>
      </c>
      <c r="M90" s="203">
        <v>9.7002391518987485E-2</v>
      </c>
      <c r="N90" s="203">
        <f t="shared" si="8"/>
        <v>2.7771246245016812E-2</v>
      </c>
      <c r="O90" s="227">
        <v>0.229432426647629</v>
      </c>
      <c r="P90" s="111">
        <v>0.220402663330871</v>
      </c>
      <c r="Q90" s="204">
        <f t="shared" si="11"/>
        <v>5.6317337939355152</v>
      </c>
      <c r="R90" s="205">
        <f t="shared" si="12"/>
        <v>6.5311089063942216</v>
      </c>
      <c r="S90" s="205">
        <f t="shared" si="9"/>
        <v>5.8183207798714927</v>
      </c>
      <c r="T90" s="304">
        <f t="shared" si="10"/>
        <v>6.682299220128507</v>
      </c>
      <c r="U90" s="101">
        <v>5.8000000000000003E-2</v>
      </c>
      <c r="V90" s="101">
        <v>6.0999999999999999E-2</v>
      </c>
      <c r="W90" s="260">
        <v>4.83</v>
      </c>
      <c r="X90" s="202">
        <v>5</v>
      </c>
      <c r="Y90" s="202">
        <v>5.5</v>
      </c>
      <c r="Z90" s="111">
        <v>6</v>
      </c>
      <c r="AA90" s="292">
        <v>205</v>
      </c>
      <c r="AB90" s="206">
        <v>203</v>
      </c>
      <c r="AC90" s="207">
        <v>198</v>
      </c>
      <c r="AD90" s="206">
        <v>144</v>
      </c>
      <c r="AE90" s="178">
        <v>141</v>
      </c>
      <c r="AF90" s="178">
        <v>116</v>
      </c>
      <c r="AG90" s="103">
        <v>90</v>
      </c>
      <c r="AH90" s="99"/>
      <c r="AI90" s="19"/>
      <c r="AM90" s="26"/>
      <c r="AR90" s="26"/>
      <c r="AU90" s="26"/>
    </row>
    <row r="91" spans="1:47" x14ac:dyDescent="0.35">
      <c r="A91" s="19"/>
      <c r="B91" s="19"/>
      <c r="C91" s="30" t="s">
        <v>148</v>
      </c>
      <c r="D91" s="86" t="s">
        <v>247</v>
      </c>
      <c r="E91" s="202">
        <v>4.75</v>
      </c>
      <c r="F91" s="202">
        <v>4.75</v>
      </c>
      <c r="G91" s="202">
        <v>5.25</v>
      </c>
      <c r="H91" s="202">
        <v>5.3012090238844083</v>
      </c>
      <c r="I91" s="202">
        <v>6.6186345361424639</v>
      </c>
      <c r="J91" s="202">
        <v>6.9104256856980806</v>
      </c>
      <c r="K91" s="111">
        <v>6.7511999999999999</v>
      </c>
      <c r="L91" s="295">
        <f t="shared" si="13"/>
        <v>0.24851416088715639</v>
      </c>
      <c r="M91" s="203">
        <v>4.4086306316239332E-2</v>
      </c>
      <c r="N91" s="203">
        <f t="shared" si="8"/>
        <v>-2.3041371536288491E-2</v>
      </c>
      <c r="O91" s="227">
        <v>0.46041747980508002</v>
      </c>
      <c r="P91" s="111">
        <v>0.33466645430259101</v>
      </c>
      <c r="Q91" s="204">
        <f t="shared" si="11"/>
        <v>6.0080074252801241</v>
      </c>
      <c r="R91" s="205">
        <f t="shared" si="12"/>
        <v>7.8128439461160371</v>
      </c>
      <c r="S91" s="205">
        <f t="shared" si="9"/>
        <v>6.0952537495669219</v>
      </c>
      <c r="T91" s="304">
        <f t="shared" si="10"/>
        <v>7.4071462504330778</v>
      </c>
      <c r="U91" s="101">
        <v>0.71399999999999997</v>
      </c>
      <c r="V91" s="101">
        <v>0.52400000000000002</v>
      </c>
      <c r="W91" s="260">
        <v>5</v>
      </c>
      <c r="X91" s="202">
        <v>5.5</v>
      </c>
      <c r="Y91" s="202">
        <v>6</v>
      </c>
      <c r="Z91" s="111">
        <v>6.5</v>
      </c>
      <c r="AA91" s="292">
        <v>46</v>
      </c>
      <c r="AB91" s="206">
        <v>37</v>
      </c>
      <c r="AC91" s="207">
        <v>38</v>
      </c>
      <c r="AD91" s="206">
        <v>32</v>
      </c>
      <c r="AE91" s="178">
        <v>29</v>
      </c>
      <c r="AF91" s="178">
        <v>26</v>
      </c>
      <c r="AG91" s="103">
        <v>26</v>
      </c>
      <c r="AH91" s="99"/>
      <c r="AI91" s="19"/>
      <c r="AM91" s="26"/>
      <c r="AR91" s="26"/>
      <c r="AU91" s="26"/>
    </row>
    <row r="92" spans="1:47" x14ac:dyDescent="0.35">
      <c r="A92" s="19"/>
      <c r="B92" s="19"/>
      <c r="C92" s="30" t="s">
        <v>149</v>
      </c>
      <c r="D92" s="86" t="s">
        <v>248</v>
      </c>
      <c r="E92" s="202">
        <v>5.25</v>
      </c>
      <c r="F92" s="202">
        <v>6.75</v>
      </c>
      <c r="G92" s="202">
        <v>5.5</v>
      </c>
      <c r="H92" s="202">
        <v>6.7556551249641945</v>
      </c>
      <c r="I92" s="202">
        <v>6.5786958877344324</v>
      </c>
      <c r="J92" s="202">
        <v>6.4991702358564511</v>
      </c>
      <c r="K92" s="111">
        <v>8.8878900000000005</v>
      </c>
      <c r="L92" s="295">
        <f t="shared" si="13"/>
        <v>-2.6194237857975367E-2</v>
      </c>
      <c r="M92" s="203">
        <v>-1.2088361163836714E-2</v>
      </c>
      <c r="N92" s="203">
        <f t="shared" si="8"/>
        <v>0.36754226731356998</v>
      </c>
      <c r="O92" s="227">
        <v>0.356179384125687</v>
      </c>
      <c r="P92" s="111">
        <v>0.95029712725048499</v>
      </c>
      <c r="Q92" s="204">
        <f t="shared" si="11"/>
        <v>5.801058642970105</v>
      </c>
      <c r="R92" s="205">
        <f t="shared" si="12"/>
        <v>7.1972818287427973</v>
      </c>
      <c r="S92" s="205">
        <f t="shared" si="9"/>
        <v>7.0253076305890501</v>
      </c>
      <c r="T92" s="304">
        <f t="shared" si="10"/>
        <v>10.75047236941095</v>
      </c>
      <c r="U92" s="101">
        <v>0.91200000000000003</v>
      </c>
      <c r="V92" s="101">
        <v>0.99299999999999999</v>
      </c>
      <c r="W92" s="260">
        <v>6</v>
      </c>
      <c r="X92" s="202">
        <v>6</v>
      </c>
      <c r="Y92" s="202">
        <v>6.33</v>
      </c>
      <c r="Z92" s="111">
        <v>7.5</v>
      </c>
      <c r="AA92" s="292">
        <v>29</v>
      </c>
      <c r="AB92" s="206">
        <v>33</v>
      </c>
      <c r="AC92" s="207">
        <v>31</v>
      </c>
      <c r="AD92" s="206">
        <v>12</v>
      </c>
      <c r="AE92" s="178">
        <v>14</v>
      </c>
      <c r="AF92" s="178">
        <v>17</v>
      </c>
      <c r="AG92" s="103">
        <v>14</v>
      </c>
      <c r="AH92" s="99"/>
      <c r="AI92" s="19"/>
      <c r="AM92" s="26"/>
      <c r="AR92" s="26"/>
      <c r="AU92" s="26"/>
    </row>
    <row r="93" spans="1:47" x14ac:dyDescent="0.35">
      <c r="A93" s="19"/>
      <c r="B93" s="19"/>
      <c r="C93" s="30" t="s">
        <v>149</v>
      </c>
      <c r="D93" s="86" t="s">
        <v>249</v>
      </c>
      <c r="E93" s="202">
        <v>6.75</v>
      </c>
      <c r="F93" s="202">
        <v>6.75</v>
      </c>
      <c r="G93" s="202">
        <v>7.25</v>
      </c>
      <c r="H93" s="202">
        <v>7.6008474873095224</v>
      </c>
      <c r="I93" s="202">
        <v>8.2810029127928182</v>
      </c>
      <c r="J93" s="202">
        <v>8.5711918641172549</v>
      </c>
      <c r="K93" s="111">
        <v>8.7053100000000008</v>
      </c>
      <c r="L93" s="295">
        <f t="shared" si="13"/>
        <v>8.9484156420569283E-2</v>
      </c>
      <c r="M93" s="203">
        <v>3.5042730256276355E-2</v>
      </c>
      <c r="N93" s="203">
        <f t="shared" si="8"/>
        <v>1.5647547973371534E-2</v>
      </c>
      <c r="O93" s="227">
        <v>0.33367740775632199</v>
      </c>
      <c r="P93" s="111">
        <v>0.24677753107851</v>
      </c>
      <c r="Q93" s="204">
        <f t="shared" si="11"/>
        <v>7.9171841449148639</v>
      </c>
      <c r="R93" s="205">
        <f t="shared" si="12"/>
        <v>9.2251995833196467</v>
      </c>
      <c r="S93" s="205">
        <f t="shared" si="9"/>
        <v>8.2216260390861216</v>
      </c>
      <c r="T93" s="304">
        <f t="shared" si="10"/>
        <v>9.18899396091388</v>
      </c>
      <c r="U93" s="101">
        <v>0.52500000000000002</v>
      </c>
      <c r="V93" s="101">
        <v>0.68800000000000006</v>
      </c>
      <c r="W93" s="260">
        <v>7.5</v>
      </c>
      <c r="X93" s="202">
        <v>8</v>
      </c>
      <c r="Y93" s="202">
        <v>8.5</v>
      </c>
      <c r="Z93" s="111">
        <v>8.5</v>
      </c>
      <c r="AA93" s="292">
        <v>81</v>
      </c>
      <c r="AB93" s="206">
        <v>94</v>
      </c>
      <c r="AC93" s="207">
        <v>78</v>
      </c>
      <c r="AD93" s="206">
        <v>66</v>
      </c>
      <c r="AE93" s="178">
        <v>65</v>
      </c>
      <c r="AF93" s="178">
        <v>48</v>
      </c>
      <c r="AG93" s="103">
        <v>54</v>
      </c>
      <c r="AH93" s="99"/>
      <c r="AI93" s="19"/>
      <c r="AM93" s="26"/>
      <c r="AR93" s="26"/>
      <c r="AU93" s="26"/>
    </row>
    <row r="94" spans="1:47" x14ac:dyDescent="0.35">
      <c r="A94" s="19"/>
      <c r="B94" s="19"/>
      <c r="C94" s="30" t="s">
        <v>149</v>
      </c>
      <c r="D94" s="86" t="s">
        <v>250</v>
      </c>
      <c r="E94" s="202">
        <v>5.25</v>
      </c>
      <c r="F94" s="202">
        <v>5.5</v>
      </c>
      <c r="G94" s="202">
        <v>5.75</v>
      </c>
      <c r="H94" s="202">
        <v>6.1957761966474658</v>
      </c>
      <c r="I94" s="202">
        <v>6.3323707937156639</v>
      </c>
      <c r="J94" s="202">
        <v>6.493768568743282</v>
      </c>
      <c r="K94" s="111">
        <v>7.1164899999999998</v>
      </c>
      <c r="L94" s="295">
        <f t="shared" si="13"/>
        <v>2.2046405927655943E-2</v>
      </c>
      <c r="M94" s="203">
        <v>2.5487732838985311E-2</v>
      </c>
      <c r="N94" s="203">
        <f t="shared" si="8"/>
        <v>9.5895230121702868E-2</v>
      </c>
      <c r="O94" s="227">
        <v>0.198985221468296</v>
      </c>
      <c r="P94" s="111">
        <v>0.21027201557440101</v>
      </c>
      <c r="Q94" s="204">
        <f t="shared" si="11"/>
        <v>6.103757534665422</v>
      </c>
      <c r="R94" s="205">
        <f t="shared" si="12"/>
        <v>6.883779602821142</v>
      </c>
      <c r="S94" s="205">
        <f t="shared" si="9"/>
        <v>6.7043568494741734</v>
      </c>
      <c r="T94" s="304">
        <f t="shared" si="10"/>
        <v>7.5286231505258261</v>
      </c>
      <c r="U94" s="101">
        <v>0.64800000000000002</v>
      </c>
      <c r="V94" s="101">
        <v>0.70499999999999996</v>
      </c>
      <c r="W94" s="260">
        <v>6</v>
      </c>
      <c r="X94" s="202">
        <v>6</v>
      </c>
      <c r="Y94" s="202">
        <v>6.5</v>
      </c>
      <c r="Z94" s="111">
        <v>6.82</v>
      </c>
      <c r="AA94" s="292">
        <v>85</v>
      </c>
      <c r="AB94" s="206">
        <v>70</v>
      </c>
      <c r="AC94" s="207">
        <v>69</v>
      </c>
      <c r="AD94" s="206">
        <v>44</v>
      </c>
      <c r="AE94" s="178">
        <v>46</v>
      </c>
      <c r="AF94" s="178">
        <v>36</v>
      </c>
      <c r="AG94" s="103">
        <v>42</v>
      </c>
      <c r="AH94" s="99"/>
      <c r="AI94" s="19"/>
      <c r="AM94" s="26"/>
      <c r="AR94" s="26"/>
      <c r="AU94" s="26"/>
    </row>
    <row r="95" spans="1:47" x14ac:dyDescent="0.35">
      <c r="A95" s="19"/>
      <c r="B95" s="19"/>
      <c r="C95" s="30" t="s">
        <v>149</v>
      </c>
      <c r="D95" s="86" t="s">
        <v>251</v>
      </c>
      <c r="E95" s="202">
        <v>6.25</v>
      </c>
      <c r="F95" s="202">
        <v>6.25</v>
      </c>
      <c r="G95" s="202">
        <v>6.75</v>
      </c>
      <c r="H95" s="202">
        <v>8.0079177741055165</v>
      </c>
      <c r="I95" s="202">
        <v>7.2721510429720686</v>
      </c>
      <c r="J95" s="202">
        <v>9.9079561613325353</v>
      </c>
      <c r="K95" s="111">
        <v>8.4215300000000006</v>
      </c>
      <c r="L95" s="295">
        <f t="shared" si="13"/>
        <v>-9.18799058492622E-2</v>
      </c>
      <c r="M95" s="203">
        <v>0.36245192141708249</v>
      </c>
      <c r="N95" s="203">
        <f t="shared" si="8"/>
        <v>-0.15002348992353864</v>
      </c>
      <c r="O95" s="227">
        <v>1.4648956771060799</v>
      </c>
      <c r="P95" s="111">
        <v>0.39447558614977501</v>
      </c>
      <c r="Q95" s="204">
        <f t="shared" si="11"/>
        <v>7.0367606342046187</v>
      </c>
      <c r="R95" s="205">
        <f t="shared" si="12"/>
        <v>12.779151688460452</v>
      </c>
      <c r="S95" s="205">
        <f t="shared" si="9"/>
        <v>7.6483578511464412</v>
      </c>
      <c r="T95" s="304">
        <f t="shared" si="10"/>
        <v>9.1947021488535601</v>
      </c>
      <c r="U95" s="101">
        <v>8.2000000000000003E-2</v>
      </c>
      <c r="V95" s="101">
        <v>0.125</v>
      </c>
      <c r="W95" s="260">
        <v>7.2</v>
      </c>
      <c r="X95" s="202">
        <v>7</v>
      </c>
      <c r="Y95" s="202">
        <v>8</v>
      </c>
      <c r="Z95" s="111">
        <v>8.5</v>
      </c>
      <c r="AA95" s="292">
        <v>38</v>
      </c>
      <c r="AB95" s="206">
        <v>58</v>
      </c>
      <c r="AC95" s="207">
        <v>41</v>
      </c>
      <c r="AD95" s="206">
        <v>38</v>
      </c>
      <c r="AE95" s="178">
        <v>39</v>
      </c>
      <c r="AF95" s="178">
        <v>22</v>
      </c>
      <c r="AG95" s="103">
        <v>32</v>
      </c>
      <c r="AH95" s="99"/>
      <c r="AI95" s="19"/>
      <c r="AM95" s="26"/>
      <c r="AR95" s="26"/>
      <c r="AU95" s="26"/>
    </row>
    <row r="96" spans="1:47" x14ac:dyDescent="0.35">
      <c r="A96" s="19"/>
      <c r="B96" s="19"/>
      <c r="C96" s="30" t="s">
        <v>149</v>
      </c>
      <c r="D96" s="86" t="s">
        <v>252</v>
      </c>
      <c r="E96" s="202">
        <v>6.25</v>
      </c>
      <c r="F96" s="202">
        <v>6</v>
      </c>
      <c r="G96" s="202">
        <v>6.5</v>
      </c>
      <c r="H96" s="202">
        <v>6.5944309795555753</v>
      </c>
      <c r="I96" s="202">
        <v>6.9316022699576889</v>
      </c>
      <c r="J96" s="202">
        <v>7.5695880245692182</v>
      </c>
      <c r="K96" s="111">
        <v>8.0545200000000001</v>
      </c>
      <c r="L96" s="295">
        <f t="shared" si="13"/>
        <v>5.1129701932953964E-2</v>
      </c>
      <c r="M96" s="203">
        <v>9.2040156051166999E-2</v>
      </c>
      <c r="N96" s="203">
        <f t="shared" si="8"/>
        <v>6.4063192588130313E-2</v>
      </c>
      <c r="O96" s="227">
        <v>0.24986141297440001</v>
      </c>
      <c r="P96" s="111">
        <v>0.410390631537012</v>
      </c>
      <c r="Q96" s="204">
        <f t="shared" si="11"/>
        <v>7.0798596551393942</v>
      </c>
      <c r="R96" s="205">
        <f t="shared" si="12"/>
        <v>8.0593163939990422</v>
      </c>
      <c r="S96" s="205">
        <f t="shared" si="9"/>
        <v>7.2501543621874571</v>
      </c>
      <c r="T96" s="304">
        <f t="shared" si="10"/>
        <v>8.8588856378125431</v>
      </c>
      <c r="U96" s="101">
        <v>3.5999999999999997E-2</v>
      </c>
      <c r="V96" s="101">
        <v>5.5E-2</v>
      </c>
      <c r="W96" s="260">
        <v>6.5</v>
      </c>
      <c r="X96" s="202">
        <v>6.7</v>
      </c>
      <c r="Y96" s="202">
        <v>7</v>
      </c>
      <c r="Z96" s="111">
        <v>7.5</v>
      </c>
      <c r="AA96" s="292">
        <v>109</v>
      </c>
      <c r="AB96" s="206">
        <v>79</v>
      </c>
      <c r="AC96" s="207">
        <v>93</v>
      </c>
      <c r="AD96" s="206">
        <v>86</v>
      </c>
      <c r="AE96" s="178">
        <v>82</v>
      </c>
      <c r="AF96" s="178">
        <v>60</v>
      </c>
      <c r="AG96" s="103">
        <v>66</v>
      </c>
      <c r="AH96" s="99"/>
      <c r="AI96" s="19"/>
      <c r="AM96" s="26"/>
      <c r="AR96" s="26"/>
      <c r="AU96" s="26"/>
    </row>
    <row r="97" spans="1:47" x14ac:dyDescent="0.35">
      <c r="A97" s="19"/>
      <c r="B97" s="19"/>
      <c r="C97" s="30" t="s">
        <v>149</v>
      </c>
      <c r="D97" s="86" t="s">
        <v>253</v>
      </c>
      <c r="E97" s="202">
        <v>8.25</v>
      </c>
      <c r="F97" s="202">
        <v>7.25</v>
      </c>
      <c r="G97" s="202">
        <v>8</v>
      </c>
      <c r="H97" s="202">
        <v>8.6210491820406148</v>
      </c>
      <c r="I97" s="202">
        <v>9.7487369975686935</v>
      </c>
      <c r="J97" s="202">
        <v>8.7099543853315726</v>
      </c>
      <c r="K97" s="111">
        <v>10.07292</v>
      </c>
      <c r="L97" s="295">
        <f t="shared" si="13"/>
        <v>0.13080633130794328</v>
      </c>
      <c r="M97" s="203">
        <v>-0.10655560945958331</v>
      </c>
      <c r="N97" s="203">
        <f t="shared" si="8"/>
        <v>0.1564836684981723</v>
      </c>
      <c r="O97" s="227">
        <v>0.96749073749703896</v>
      </c>
      <c r="P97" s="111">
        <v>0.78097653499197195</v>
      </c>
      <c r="Q97" s="204">
        <f t="shared" si="11"/>
        <v>6.8136725398373761</v>
      </c>
      <c r="R97" s="205">
        <f t="shared" si="12"/>
        <v>10.606236230825768</v>
      </c>
      <c r="S97" s="205">
        <f t="shared" si="9"/>
        <v>8.5422059914157344</v>
      </c>
      <c r="T97" s="304">
        <f t="shared" si="10"/>
        <v>11.603634008584265</v>
      </c>
      <c r="U97" s="101">
        <v>0.36899999999999999</v>
      </c>
      <c r="V97" s="101">
        <v>0.191</v>
      </c>
      <c r="W97" s="260">
        <v>9</v>
      </c>
      <c r="X97" s="202">
        <v>10</v>
      </c>
      <c r="Y97" s="202">
        <v>8</v>
      </c>
      <c r="Z97" s="111">
        <v>9.92</v>
      </c>
      <c r="AA97" s="292">
        <v>25</v>
      </c>
      <c r="AB97" s="206">
        <v>29</v>
      </c>
      <c r="AC97" s="207">
        <v>25</v>
      </c>
      <c r="AD97" s="206">
        <v>16</v>
      </c>
      <c r="AE97" s="178">
        <v>18</v>
      </c>
      <c r="AF97" s="178">
        <v>14</v>
      </c>
      <c r="AG97" s="103">
        <v>21</v>
      </c>
      <c r="AH97" s="99"/>
      <c r="AI97" s="19"/>
      <c r="AM97" s="26"/>
      <c r="AR97" s="26"/>
      <c r="AU97" s="26"/>
    </row>
    <row r="98" spans="1:47" x14ac:dyDescent="0.35">
      <c r="A98" s="19"/>
      <c r="B98" s="19"/>
      <c r="C98" s="30" t="s">
        <v>149</v>
      </c>
      <c r="D98" s="86" t="s">
        <v>254</v>
      </c>
      <c r="E98" s="202">
        <v>5.75</v>
      </c>
      <c r="F98" s="202">
        <v>5.5</v>
      </c>
      <c r="G98" s="202">
        <v>6.25</v>
      </c>
      <c r="H98" s="202">
        <v>6.2502709290008065</v>
      </c>
      <c r="I98" s="202">
        <v>6.7833007149180924</v>
      </c>
      <c r="J98" s="202">
        <v>7.4430145282949773</v>
      </c>
      <c r="K98" s="111">
        <v>7.9670899999999998</v>
      </c>
      <c r="L98" s="295">
        <f t="shared" si="13"/>
        <v>8.5281068928398929E-2</v>
      </c>
      <c r="M98" s="203">
        <v>9.7255575287413798E-2</v>
      </c>
      <c r="N98" s="203">
        <f t="shared" si="8"/>
        <v>7.041172225483705E-2</v>
      </c>
      <c r="O98" s="227">
        <v>0.34991028463579399</v>
      </c>
      <c r="P98" s="111">
        <v>0.32146309541983797</v>
      </c>
      <c r="Q98" s="204">
        <f t="shared" si="11"/>
        <v>6.7571903704088214</v>
      </c>
      <c r="R98" s="205">
        <f t="shared" si="12"/>
        <v>8.1288386861811333</v>
      </c>
      <c r="S98" s="205">
        <f t="shared" si="9"/>
        <v>7.3370223329771171</v>
      </c>
      <c r="T98" s="304">
        <f t="shared" si="10"/>
        <v>8.5971576670228824</v>
      </c>
      <c r="U98" s="101">
        <v>0.13300000000000001</v>
      </c>
      <c r="V98" s="101">
        <v>0.14000000000000001</v>
      </c>
      <c r="W98" s="260">
        <v>6.03</v>
      </c>
      <c r="X98" s="202">
        <v>6.5</v>
      </c>
      <c r="Y98" s="202">
        <v>7</v>
      </c>
      <c r="Z98" s="111">
        <v>7.5</v>
      </c>
      <c r="AA98" s="292">
        <v>93</v>
      </c>
      <c r="AB98" s="206">
        <v>86</v>
      </c>
      <c r="AC98" s="207">
        <v>80</v>
      </c>
      <c r="AD98" s="206">
        <v>66</v>
      </c>
      <c r="AE98" s="178">
        <v>61</v>
      </c>
      <c r="AF98" s="178">
        <v>43</v>
      </c>
      <c r="AG98" s="103">
        <v>54</v>
      </c>
      <c r="AH98" s="99"/>
      <c r="AI98" s="19"/>
      <c r="AM98" s="26"/>
      <c r="AR98" s="26"/>
      <c r="AU98" s="26"/>
    </row>
    <row r="99" spans="1:47" x14ac:dyDescent="0.35">
      <c r="A99" s="19"/>
      <c r="B99" s="19"/>
      <c r="C99" s="30" t="s">
        <v>149</v>
      </c>
      <c r="D99" s="86" t="s">
        <v>255</v>
      </c>
      <c r="E99" s="202">
        <v>6.25</v>
      </c>
      <c r="F99" s="202">
        <v>6.75</v>
      </c>
      <c r="G99" s="202">
        <v>7.25</v>
      </c>
      <c r="H99" s="202">
        <v>6.55163276850387</v>
      </c>
      <c r="I99" s="202">
        <v>7.6145691992417959</v>
      </c>
      <c r="J99" s="202">
        <v>7.842916318646302</v>
      </c>
      <c r="K99" s="111">
        <v>7.7977100000000004</v>
      </c>
      <c r="L99" s="295">
        <f t="shared" si="13"/>
        <v>0.16223992831952594</v>
      </c>
      <c r="M99" s="203">
        <v>2.9988186255795357E-2</v>
      </c>
      <c r="N99" s="203">
        <f t="shared" si="8"/>
        <v>-5.7639679947655287E-3</v>
      </c>
      <c r="O99" s="227">
        <v>0.60076975151652201</v>
      </c>
      <c r="P99" s="111">
        <v>0.39942262056043498</v>
      </c>
      <c r="Q99" s="204">
        <f t="shared" si="11"/>
        <v>6.6654076056739191</v>
      </c>
      <c r="R99" s="205">
        <f t="shared" si="12"/>
        <v>9.0204250316186858</v>
      </c>
      <c r="S99" s="205">
        <f t="shared" si="9"/>
        <v>7.0148416637015476</v>
      </c>
      <c r="T99" s="304">
        <f t="shared" si="10"/>
        <v>8.5805783362984531</v>
      </c>
      <c r="U99" s="101">
        <v>0.753</v>
      </c>
      <c r="V99" s="101">
        <v>0.80600000000000005</v>
      </c>
      <c r="W99" s="260">
        <v>6.5</v>
      </c>
      <c r="X99" s="202">
        <v>7</v>
      </c>
      <c r="Y99" s="202">
        <v>7.5</v>
      </c>
      <c r="Z99" s="111">
        <v>7.5</v>
      </c>
      <c r="AA99" s="292">
        <v>68</v>
      </c>
      <c r="AB99" s="206">
        <v>75</v>
      </c>
      <c r="AC99" s="207">
        <v>62</v>
      </c>
      <c r="AD99" s="206">
        <v>50</v>
      </c>
      <c r="AE99" s="178">
        <v>59</v>
      </c>
      <c r="AF99" s="178">
        <v>23</v>
      </c>
      <c r="AG99" s="103">
        <v>41</v>
      </c>
      <c r="AH99" s="99"/>
      <c r="AI99" s="19"/>
      <c r="AM99" s="26"/>
      <c r="AR99" s="26"/>
      <c r="AU99" s="26"/>
    </row>
    <row r="100" spans="1:47" x14ac:dyDescent="0.35">
      <c r="A100" s="19"/>
      <c r="B100" s="19"/>
      <c r="C100" s="30" t="s">
        <v>149</v>
      </c>
      <c r="D100" s="86" t="s">
        <v>256</v>
      </c>
      <c r="E100" s="202">
        <v>6.5</v>
      </c>
      <c r="F100" s="202">
        <v>6.25</v>
      </c>
      <c r="G100" s="202">
        <v>6.5</v>
      </c>
      <c r="H100" s="202">
        <v>7.5303913073304871</v>
      </c>
      <c r="I100" s="202">
        <v>7.8003535763935519</v>
      </c>
      <c r="J100" s="202">
        <v>7.3710527048125396</v>
      </c>
      <c r="K100" s="111">
        <v>8.2279999999999998</v>
      </c>
      <c r="L100" s="295">
        <f t="shared" si="13"/>
        <v>3.5849699975122107E-2</v>
      </c>
      <c r="M100" s="203">
        <v>-5.5036078477290862E-2</v>
      </c>
      <c r="N100" s="203">
        <f t="shared" si="8"/>
        <v>0.11625846802424333</v>
      </c>
      <c r="O100" s="227">
        <v>0.33344537345478398</v>
      </c>
      <c r="P100" s="111">
        <v>0.322794461933197</v>
      </c>
      <c r="Q100" s="204">
        <f t="shared" si="11"/>
        <v>6.7174997728411627</v>
      </c>
      <c r="R100" s="205">
        <f t="shared" si="12"/>
        <v>8.0246056367839156</v>
      </c>
      <c r="S100" s="205">
        <f t="shared" si="9"/>
        <v>7.5953228546109335</v>
      </c>
      <c r="T100" s="304">
        <f t="shared" si="10"/>
        <v>8.8606771453890651</v>
      </c>
      <c r="U100" s="101">
        <v>0.47</v>
      </c>
      <c r="V100" s="101">
        <v>0.52100000000000002</v>
      </c>
      <c r="W100" s="260">
        <v>7.02</v>
      </c>
      <c r="X100" s="202">
        <v>7</v>
      </c>
      <c r="Y100" s="202">
        <v>7.14</v>
      </c>
      <c r="Z100" s="111">
        <v>8</v>
      </c>
      <c r="AA100" s="292">
        <v>75</v>
      </c>
      <c r="AB100" s="206">
        <v>74</v>
      </c>
      <c r="AC100" s="207">
        <v>69</v>
      </c>
      <c r="AD100" s="206">
        <v>43</v>
      </c>
      <c r="AE100" s="178">
        <v>36</v>
      </c>
      <c r="AF100" s="178">
        <v>27</v>
      </c>
      <c r="AG100" s="103">
        <v>39</v>
      </c>
      <c r="AH100" s="99"/>
      <c r="AI100" s="19"/>
      <c r="AM100" s="26"/>
      <c r="AR100" s="26"/>
      <c r="AU100" s="26"/>
    </row>
    <row r="101" spans="1:47" x14ac:dyDescent="0.35">
      <c r="A101" s="19"/>
      <c r="B101" s="19"/>
      <c r="C101" s="30" t="s">
        <v>149</v>
      </c>
      <c r="D101" s="86" t="s">
        <v>257</v>
      </c>
      <c r="E101" s="202">
        <v>6.25</v>
      </c>
      <c r="F101" s="202">
        <v>5.75</v>
      </c>
      <c r="G101" s="202">
        <v>6</v>
      </c>
      <c r="H101" s="202">
        <v>6.4894040807148414</v>
      </c>
      <c r="I101" s="202">
        <v>7.0206197258011924</v>
      </c>
      <c r="J101" s="202">
        <v>6.6448680168431533</v>
      </c>
      <c r="K101" s="111">
        <v>9.6711600000000004</v>
      </c>
      <c r="L101" s="295">
        <f t="shared" si="13"/>
        <v>8.1858925485163381E-2</v>
      </c>
      <c r="M101" s="203">
        <v>-5.3521159617452185E-2</v>
      </c>
      <c r="N101" s="203">
        <f t="shared" si="8"/>
        <v>0.4554329710516325</v>
      </c>
      <c r="O101" s="227">
        <v>0.221943487971798</v>
      </c>
      <c r="P101" s="111">
        <v>0.924255927003096</v>
      </c>
      <c r="Q101" s="204">
        <f t="shared" si="11"/>
        <v>6.2098587804184291</v>
      </c>
      <c r="R101" s="205">
        <f t="shared" si="12"/>
        <v>7.0798772532678775</v>
      </c>
      <c r="S101" s="205">
        <f t="shared" si="9"/>
        <v>7.8596183830739328</v>
      </c>
      <c r="T101" s="304">
        <f t="shared" si="10"/>
        <v>11.482701616926068</v>
      </c>
      <c r="U101" s="101">
        <v>0.24</v>
      </c>
      <c r="V101" s="101">
        <v>0.314</v>
      </c>
      <c r="W101" s="260">
        <v>6</v>
      </c>
      <c r="X101" s="202">
        <v>6.75</v>
      </c>
      <c r="Y101" s="202">
        <v>6.5</v>
      </c>
      <c r="Z101" s="111">
        <v>7.72</v>
      </c>
      <c r="AA101" s="292">
        <v>59</v>
      </c>
      <c r="AB101" s="206">
        <v>73</v>
      </c>
      <c r="AC101" s="207">
        <v>61</v>
      </c>
      <c r="AD101" s="206">
        <v>54</v>
      </c>
      <c r="AE101" s="178">
        <v>63</v>
      </c>
      <c r="AF101" s="178">
        <v>33</v>
      </c>
      <c r="AG101" s="103">
        <v>53</v>
      </c>
      <c r="AH101" s="99"/>
      <c r="AI101" s="19"/>
      <c r="AM101" s="26"/>
      <c r="AR101" s="26"/>
      <c r="AU101" s="26"/>
    </row>
    <row r="102" spans="1:47" x14ac:dyDescent="0.35">
      <c r="A102" s="19"/>
      <c r="B102" s="19"/>
      <c r="C102" s="30" t="s">
        <v>149</v>
      </c>
      <c r="D102" s="86" t="s">
        <v>258</v>
      </c>
      <c r="E102" s="202">
        <v>6</v>
      </c>
      <c r="F102" s="202">
        <v>7</v>
      </c>
      <c r="G102" s="202">
        <v>6.5</v>
      </c>
      <c r="H102" s="202">
        <v>7.3316835749547691</v>
      </c>
      <c r="I102" s="202">
        <v>7.6726638056371801</v>
      </c>
      <c r="J102" s="202">
        <v>7.7130043537618462</v>
      </c>
      <c r="K102" s="111">
        <v>8.5486799999999992</v>
      </c>
      <c r="L102" s="295">
        <f t="shared" si="13"/>
        <v>4.6507766899162029E-2</v>
      </c>
      <c r="M102" s="203">
        <v>5.2576978669425234E-3</v>
      </c>
      <c r="N102" s="203">
        <f t="shared" si="8"/>
        <v>0.10834632108441244</v>
      </c>
      <c r="O102" s="227">
        <v>0.58352600844265601</v>
      </c>
      <c r="P102" s="111">
        <v>0.473748865290055</v>
      </c>
      <c r="Q102" s="204">
        <f t="shared" si="11"/>
        <v>6.5692933772142403</v>
      </c>
      <c r="R102" s="205">
        <f t="shared" si="12"/>
        <v>8.8567153303094521</v>
      </c>
      <c r="S102" s="205">
        <f t="shared" ref="S102:S133" si="14">$K102-1.96*$P102</f>
        <v>7.620132224031491</v>
      </c>
      <c r="T102" s="304">
        <f t="shared" ref="T102:T133" si="15">$K102+1.96*$P102</f>
        <v>9.4772277759685064</v>
      </c>
      <c r="U102" s="101">
        <v>0.95900000000000007</v>
      </c>
      <c r="V102" s="101">
        <v>0.89400000000000002</v>
      </c>
      <c r="W102" s="260">
        <v>7.2</v>
      </c>
      <c r="X102" s="202">
        <v>8</v>
      </c>
      <c r="Y102" s="202">
        <v>7.14</v>
      </c>
      <c r="Z102" s="111">
        <v>9</v>
      </c>
      <c r="AA102" s="292">
        <v>34</v>
      </c>
      <c r="AB102" s="206">
        <v>52</v>
      </c>
      <c r="AC102" s="207">
        <v>40</v>
      </c>
      <c r="AD102" s="206">
        <v>34</v>
      </c>
      <c r="AE102" s="178">
        <v>25</v>
      </c>
      <c r="AF102" s="178">
        <v>29</v>
      </c>
      <c r="AG102" s="103">
        <v>23</v>
      </c>
      <c r="AH102" s="99"/>
      <c r="AI102" s="19"/>
      <c r="AM102" s="26"/>
      <c r="AR102" s="26"/>
      <c r="AU102" s="26"/>
    </row>
    <row r="103" spans="1:47" x14ac:dyDescent="0.35">
      <c r="A103" s="19"/>
      <c r="B103" s="19"/>
      <c r="C103" s="30" t="s">
        <v>149</v>
      </c>
      <c r="D103" s="86" t="s">
        <v>259</v>
      </c>
      <c r="E103" s="202">
        <v>8</v>
      </c>
      <c r="F103" s="202">
        <v>7.75</v>
      </c>
      <c r="G103" s="202">
        <v>7.75</v>
      </c>
      <c r="H103" s="202">
        <v>9.7814613594024244</v>
      </c>
      <c r="I103" s="202">
        <v>8.7054169610449659</v>
      </c>
      <c r="J103" s="202">
        <v>10.244019399482649</v>
      </c>
      <c r="K103" s="111">
        <v>10.937670000000001</v>
      </c>
      <c r="L103" s="295">
        <f t="shared" si="13"/>
        <v>-0.11000855177157265</v>
      </c>
      <c r="M103" s="203">
        <v>0.1767408092366658</v>
      </c>
      <c r="N103" s="203">
        <f t="shared" si="8"/>
        <v>6.7712737888058205E-2</v>
      </c>
      <c r="O103" s="227">
        <v>0.88980744854594496</v>
      </c>
      <c r="P103" s="111">
        <v>1.10353396133661</v>
      </c>
      <c r="Q103" s="204">
        <f t="shared" si="11"/>
        <v>8.4999968003325979</v>
      </c>
      <c r="R103" s="205">
        <f t="shared" si="12"/>
        <v>11.988041998632701</v>
      </c>
      <c r="S103" s="205">
        <f t="shared" si="14"/>
        <v>8.7747434357802447</v>
      </c>
      <c r="T103" s="304">
        <f t="shared" si="15"/>
        <v>13.100596564219757</v>
      </c>
      <c r="U103" s="101">
        <v>0.16600000000000001</v>
      </c>
      <c r="V103" s="101">
        <v>0.248</v>
      </c>
      <c r="W103" s="260">
        <v>10</v>
      </c>
      <c r="X103" s="202">
        <v>9</v>
      </c>
      <c r="Y103" s="202">
        <v>9.75</v>
      </c>
      <c r="Z103" s="111">
        <v>10</v>
      </c>
      <c r="AA103" s="292">
        <v>16</v>
      </c>
      <c r="AB103" s="206">
        <v>25</v>
      </c>
      <c r="AC103" s="207">
        <v>32</v>
      </c>
      <c r="AD103" s="206">
        <v>20</v>
      </c>
      <c r="AE103" s="178">
        <v>17</v>
      </c>
      <c r="AF103" s="178">
        <v>19</v>
      </c>
      <c r="AG103" s="103">
        <v>23</v>
      </c>
      <c r="AH103" s="99"/>
      <c r="AI103" s="19"/>
      <c r="AM103" s="26"/>
      <c r="AR103" s="26"/>
      <c r="AU103" s="26"/>
    </row>
    <row r="104" spans="1:47" x14ac:dyDescent="0.35">
      <c r="A104" s="19"/>
      <c r="B104" s="19"/>
      <c r="C104" s="30" t="s">
        <v>149</v>
      </c>
      <c r="D104" s="86" t="s">
        <v>260</v>
      </c>
      <c r="E104" s="202">
        <v>7.25</v>
      </c>
      <c r="F104" s="202">
        <v>7</v>
      </c>
      <c r="G104" s="202">
        <v>8</v>
      </c>
      <c r="H104" s="202">
        <v>7.2870186037761826</v>
      </c>
      <c r="I104" s="202">
        <v>7.9604376112519386</v>
      </c>
      <c r="J104" s="202">
        <v>9.5729343409965377</v>
      </c>
      <c r="K104" s="111">
        <v>8.8196999999999992</v>
      </c>
      <c r="L104" s="295">
        <f t="shared" si="13"/>
        <v>9.2413515607986163E-2</v>
      </c>
      <c r="M104" s="203">
        <v>0.2025638298408825</v>
      </c>
      <c r="N104" s="203">
        <f t="shared" si="8"/>
        <v>-7.8683746713980596E-2</v>
      </c>
      <c r="O104" s="227">
        <v>0.72815016207035099</v>
      </c>
      <c r="P104" s="111">
        <v>0.56927111693535104</v>
      </c>
      <c r="Q104" s="204">
        <f t="shared" si="11"/>
        <v>8.1457600233386493</v>
      </c>
      <c r="R104" s="205">
        <f t="shared" si="12"/>
        <v>11.000108658654426</v>
      </c>
      <c r="S104" s="205">
        <f t="shared" si="14"/>
        <v>7.7039286108067113</v>
      </c>
      <c r="T104" s="304">
        <f t="shared" si="15"/>
        <v>9.9354713891932871</v>
      </c>
      <c r="U104" s="101">
        <v>6.5000000000000002E-2</v>
      </c>
      <c r="V104" s="101">
        <v>0.10199999999999999</v>
      </c>
      <c r="W104" s="260">
        <v>7.5</v>
      </c>
      <c r="X104" s="202">
        <v>8</v>
      </c>
      <c r="Y104" s="202">
        <v>10</v>
      </c>
      <c r="Z104" s="111">
        <v>8</v>
      </c>
      <c r="AA104" s="292">
        <v>50</v>
      </c>
      <c r="AB104" s="206">
        <v>62</v>
      </c>
      <c r="AC104" s="207">
        <v>46</v>
      </c>
      <c r="AD104" s="206">
        <v>39</v>
      </c>
      <c r="AE104" s="178">
        <v>24</v>
      </c>
      <c r="AF104" s="178">
        <v>10</v>
      </c>
      <c r="AG104" s="103">
        <v>29</v>
      </c>
      <c r="AH104" s="99"/>
      <c r="AI104" s="19"/>
      <c r="AM104" s="26"/>
      <c r="AR104" s="26"/>
      <c r="AU104" s="26"/>
    </row>
    <row r="105" spans="1:47" x14ac:dyDescent="0.35">
      <c r="A105" s="19"/>
      <c r="B105" s="19"/>
      <c r="C105" s="30" t="s">
        <v>149</v>
      </c>
      <c r="D105" s="86" t="s">
        <v>261</v>
      </c>
      <c r="E105" s="202">
        <v>6.25</v>
      </c>
      <c r="F105" s="202">
        <v>6.5</v>
      </c>
      <c r="G105" s="202">
        <v>6.25</v>
      </c>
      <c r="H105" s="202">
        <v>7.3827583580139926</v>
      </c>
      <c r="I105" s="202">
        <v>7.5651489755217547</v>
      </c>
      <c r="J105" s="202">
        <v>7.4978621789371322</v>
      </c>
      <c r="K105" s="111">
        <v>8.3613800000000005</v>
      </c>
      <c r="L105" s="295">
        <f t="shared" si="13"/>
        <v>2.4704942064069702E-2</v>
      </c>
      <c r="M105" s="203">
        <v>-8.8943121678554116E-3</v>
      </c>
      <c r="N105" s="203">
        <f t="shared" si="8"/>
        <v>0.11516853743839772</v>
      </c>
      <c r="O105" s="227">
        <v>0.409639853210294</v>
      </c>
      <c r="P105" s="111">
        <v>0.32891377259171001</v>
      </c>
      <c r="Q105" s="204">
        <f t="shared" si="11"/>
        <v>6.6949680666449556</v>
      </c>
      <c r="R105" s="205">
        <f t="shared" si="12"/>
        <v>8.3007562912293089</v>
      </c>
      <c r="S105" s="205">
        <f t="shared" si="14"/>
        <v>7.716709005720249</v>
      </c>
      <c r="T105" s="304">
        <f t="shared" si="15"/>
        <v>9.006050994279752</v>
      </c>
      <c r="U105" s="101">
        <v>0.89900000000000002</v>
      </c>
      <c r="V105" s="101">
        <v>0.55500000000000005</v>
      </c>
      <c r="W105" s="260">
        <v>6.83</v>
      </c>
      <c r="X105" s="202">
        <v>7</v>
      </c>
      <c r="Y105" s="202">
        <v>8</v>
      </c>
      <c r="Z105" s="111">
        <v>8</v>
      </c>
      <c r="AA105" s="292">
        <v>38</v>
      </c>
      <c r="AB105" s="206">
        <v>50</v>
      </c>
      <c r="AC105" s="207">
        <v>43</v>
      </c>
      <c r="AD105" s="206">
        <v>31</v>
      </c>
      <c r="AE105" s="178">
        <v>41</v>
      </c>
      <c r="AF105" s="178">
        <v>25</v>
      </c>
      <c r="AG105" s="103">
        <v>24</v>
      </c>
      <c r="AH105" s="99"/>
      <c r="AI105" s="19"/>
      <c r="AM105" s="26"/>
      <c r="AR105" s="26"/>
      <c r="AU105" s="26"/>
    </row>
    <row r="106" spans="1:47" x14ac:dyDescent="0.35">
      <c r="A106" s="19"/>
      <c r="B106" s="19"/>
      <c r="C106" s="30" t="s">
        <v>149</v>
      </c>
      <c r="D106" s="86" t="s">
        <v>262</v>
      </c>
      <c r="E106" s="202">
        <v>5.25</v>
      </c>
      <c r="F106" s="202">
        <v>5.5</v>
      </c>
      <c r="G106" s="202">
        <v>6.5</v>
      </c>
      <c r="H106" s="202">
        <v>5.7186545570183318</v>
      </c>
      <c r="I106" s="202">
        <v>6.2491587857354016</v>
      </c>
      <c r="J106" s="202">
        <v>6.1670992884544731</v>
      </c>
      <c r="K106" s="111">
        <v>7.5485600000000002</v>
      </c>
      <c r="L106" s="295">
        <f t="shared" si="13"/>
        <v>9.2767315008737139E-2</v>
      </c>
      <c r="M106" s="203">
        <v>-1.3131286961093225E-2</v>
      </c>
      <c r="N106" s="203">
        <f t="shared" si="8"/>
        <v>0.22400494088554446</v>
      </c>
      <c r="O106" s="227">
        <v>0.22689829917624399</v>
      </c>
      <c r="P106" s="111">
        <v>0.52949875840160299</v>
      </c>
      <c r="Q106" s="204">
        <f t="shared" si="11"/>
        <v>5.7223786220690345</v>
      </c>
      <c r="R106" s="205">
        <f t="shared" si="12"/>
        <v>6.6118199548399117</v>
      </c>
      <c r="S106" s="205">
        <f t="shared" si="14"/>
        <v>6.5107424335328581</v>
      </c>
      <c r="T106" s="304">
        <f t="shared" si="15"/>
        <v>8.5863775664671422</v>
      </c>
      <c r="U106" s="101">
        <v>0.83200000000000007</v>
      </c>
      <c r="V106" s="101">
        <v>0.754</v>
      </c>
      <c r="W106" s="260">
        <v>5.5</v>
      </c>
      <c r="X106" s="202">
        <v>6</v>
      </c>
      <c r="Y106" s="202">
        <v>6</v>
      </c>
      <c r="Z106" s="111">
        <v>7</v>
      </c>
      <c r="AA106" s="292">
        <v>66</v>
      </c>
      <c r="AB106" s="206">
        <v>61</v>
      </c>
      <c r="AC106" s="207">
        <v>76</v>
      </c>
      <c r="AD106" s="206">
        <v>53</v>
      </c>
      <c r="AE106" s="178">
        <v>50</v>
      </c>
      <c r="AF106" s="178">
        <v>23</v>
      </c>
      <c r="AG106" s="103">
        <v>32</v>
      </c>
      <c r="AH106" s="99"/>
      <c r="AI106" s="19"/>
      <c r="AM106" s="26"/>
      <c r="AR106" s="26"/>
      <c r="AU106" s="26"/>
    </row>
    <row r="107" spans="1:47" x14ac:dyDescent="0.35">
      <c r="A107" s="19"/>
      <c r="B107" s="19"/>
      <c r="C107" s="30" t="s">
        <v>149</v>
      </c>
      <c r="D107" s="86" t="s">
        <v>263</v>
      </c>
      <c r="E107" s="202">
        <v>5.25</v>
      </c>
      <c r="F107" s="202">
        <v>5.75</v>
      </c>
      <c r="G107" s="202">
        <v>6</v>
      </c>
      <c r="H107" s="202">
        <v>6.0193503870777922</v>
      </c>
      <c r="I107" s="202">
        <v>6.6252936301284917</v>
      </c>
      <c r="J107" s="202">
        <v>7.3953648397957057</v>
      </c>
      <c r="K107" s="111">
        <v>7.8620099999999997</v>
      </c>
      <c r="L107" s="295">
        <f t="shared" si="13"/>
        <v>0.10066588653013531</v>
      </c>
      <c r="M107" s="203">
        <v>0.11623201214287593</v>
      </c>
      <c r="N107" s="203">
        <f t="shared" ref="N107:N156" si="16">K107/J107-1</f>
        <v>6.3099680720712703E-2</v>
      </c>
      <c r="O107" s="227">
        <v>0.24099602274088999</v>
      </c>
      <c r="P107" s="111">
        <v>0.31521667216610899</v>
      </c>
      <c r="Q107" s="204">
        <f t="shared" si="11"/>
        <v>6.9230126352235617</v>
      </c>
      <c r="R107" s="205">
        <f t="shared" si="12"/>
        <v>7.8677170443678497</v>
      </c>
      <c r="S107" s="205">
        <f t="shared" si="14"/>
        <v>7.2441853225544257</v>
      </c>
      <c r="T107" s="304">
        <f t="shared" si="15"/>
        <v>8.4798346774455737</v>
      </c>
      <c r="U107" s="101">
        <v>4.3999999999999997E-2</v>
      </c>
      <c r="V107" s="101">
        <v>3.5999999999999997E-2</v>
      </c>
      <c r="W107" s="260">
        <v>6</v>
      </c>
      <c r="X107" s="202">
        <v>6.5</v>
      </c>
      <c r="Y107" s="202">
        <v>7.33</v>
      </c>
      <c r="Z107" s="111">
        <v>7.5</v>
      </c>
      <c r="AA107" s="292">
        <v>62</v>
      </c>
      <c r="AB107" s="206">
        <v>62</v>
      </c>
      <c r="AC107" s="207">
        <v>66</v>
      </c>
      <c r="AD107" s="206">
        <v>51</v>
      </c>
      <c r="AE107" s="178">
        <v>53</v>
      </c>
      <c r="AF107" s="178">
        <v>38</v>
      </c>
      <c r="AG107" s="103">
        <v>50</v>
      </c>
      <c r="AH107" s="99"/>
      <c r="AI107" s="19"/>
      <c r="AM107" s="26"/>
      <c r="AR107" s="26"/>
      <c r="AU107" s="26"/>
    </row>
    <row r="108" spans="1:47" x14ac:dyDescent="0.35">
      <c r="A108" s="19"/>
      <c r="B108" s="19"/>
      <c r="C108" s="30" t="s">
        <v>149</v>
      </c>
      <c r="D108" s="86" t="s">
        <v>264</v>
      </c>
      <c r="E108" s="202">
        <v>5.75</v>
      </c>
      <c r="F108" s="202">
        <v>6.25</v>
      </c>
      <c r="G108" s="202">
        <v>7.5</v>
      </c>
      <c r="H108" s="202">
        <v>7.2916705181853274</v>
      </c>
      <c r="I108" s="202">
        <v>7.1447642830512308</v>
      </c>
      <c r="J108" s="202">
        <v>8.0780393937662449</v>
      </c>
      <c r="K108" s="111">
        <v>9.0407899999999994</v>
      </c>
      <c r="L108" s="295">
        <f t="shared" si="13"/>
        <v>-2.0147130176509598E-2</v>
      </c>
      <c r="M108" s="203">
        <v>0.13062363903717911</v>
      </c>
      <c r="N108" s="203">
        <f t="shared" si="16"/>
        <v>0.11918122199016512</v>
      </c>
      <c r="O108" s="227">
        <v>0.57826927240707005</v>
      </c>
      <c r="P108" s="111">
        <v>0.36962292806079</v>
      </c>
      <c r="Q108" s="204">
        <f t="shared" si="11"/>
        <v>6.9446316198483879</v>
      </c>
      <c r="R108" s="205">
        <f t="shared" si="12"/>
        <v>9.2114471676841028</v>
      </c>
      <c r="S108" s="205">
        <f t="shared" si="14"/>
        <v>8.3163290610008502</v>
      </c>
      <c r="T108" s="304">
        <f t="shared" si="15"/>
        <v>9.7652509389991486</v>
      </c>
      <c r="U108" s="101">
        <v>0.157</v>
      </c>
      <c r="V108" s="101">
        <v>0.45700000000000002</v>
      </c>
      <c r="W108" s="260">
        <v>6.5</v>
      </c>
      <c r="X108" s="202">
        <v>6.5</v>
      </c>
      <c r="Y108" s="202">
        <v>7.5</v>
      </c>
      <c r="Z108" s="111">
        <v>8.5</v>
      </c>
      <c r="AA108" s="292">
        <v>53</v>
      </c>
      <c r="AB108" s="206">
        <v>54</v>
      </c>
      <c r="AC108" s="207">
        <v>51</v>
      </c>
      <c r="AD108" s="206">
        <v>37</v>
      </c>
      <c r="AE108" s="178">
        <v>45</v>
      </c>
      <c r="AF108" s="178">
        <v>40</v>
      </c>
      <c r="AG108" s="103">
        <v>32</v>
      </c>
      <c r="AH108" s="99"/>
      <c r="AI108" s="19"/>
      <c r="AM108" s="26"/>
      <c r="AR108" s="26"/>
      <c r="AU108" s="26"/>
    </row>
    <row r="109" spans="1:47" x14ac:dyDescent="0.35">
      <c r="A109" s="19"/>
      <c r="B109" s="19"/>
      <c r="C109" s="30" t="s">
        <v>149</v>
      </c>
      <c r="D109" s="86" t="s">
        <v>265</v>
      </c>
      <c r="E109" s="202">
        <v>7.5</v>
      </c>
      <c r="F109" s="202">
        <v>7.75</v>
      </c>
      <c r="G109" s="202">
        <v>7.25</v>
      </c>
      <c r="H109" s="202">
        <v>7.4560455997424837</v>
      </c>
      <c r="I109" s="202">
        <v>8.5272291145471701</v>
      </c>
      <c r="J109" s="202">
        <v>7.2620973717530903</v>
      </c>
      <c r="K109" s="111">
        <v>8.6853099999999994</v>
      </c>
      <c r="L109" s="295">
        <f t="shared" si="13"/>
        <v>0.14366643825806036</v>
      </c>
      <c r="M109" s="203">
        <v>-0.14836375636205279</v>
      </c>
      <c r="N109" s="203">
        <f t="shared" si="16"/>
        <v>0.19597818032331649</v>
      </c>
      <c r="O109" s="227">
        <v>0.63086349441928402</v>
      </c>
      <c r="P109" s="111">
        <v>0.63951901090646801</v>
      </c>
      <c r="Q109" s="204">
        <f t="shared" si="11"/>
        <v>6.0256049226912936</v>
      </c>
      <c r="R109" s="205">
        <f t="shared" si="12"/>
        <v>8.4985898208148871</v>
      </c>
      <c r="S109" s="205">
        <f t="shared" si="14"/>
        <v>7.4318527386233217</v>
      </c>
      <c r="T109" s="304">
        <f t="shared" si="15"/>
        <v>9.9387672613766771</v>
      </c>
      <c r="U109" s="101">
        <v>0.2</v>
      </c>
      <c r="V109" s="101">
        <v>0.23100000000000001</v>
      </c>
      <c r="W109" s="260">
        <v>7.89</v>
      </c>
      <c r="X109" s="202">
        <v>8.5</v>
      </c>
      <c r="Y109" s="202">
        <v>8</v>
      </c>
      <c r="Z109" s="111">
        <v>8.5</v>
      </c>
      <c r="AA109" s="292">
        <v>34</v>
      </c>
      <c r="AB109" s="206">
        <v>31</v>
      </c>
      <c r="AC109" s="207">
        <v>40</v>
      </c>
      <c r="AD109" s="206">
        <v>32</v>
      </c>
      <c r="AE109" s="178">
        <v>18</v>
      </c>
      <c r="AF109" s="178">
        <v>15</v>
      </c>
      <c r="AG109" s="103">
        <v>21</v>
      </c>
      <c r="AH109" s="99"/>
      <c r="AI109" s="19"/>
      <c r="AM109" s="26"/>
      <c r="AR109" s="26"/>
      <c r="AU109" s="26"/>
    </row>
    <row r="110" spans="1:47" x14ac:dyDescent="0.35">
      <c r="A110" s="19"/>
      <c r="B110" s="19"/>
      <c r="C110" s="30" t="s">
        <v>149</v>
      </c>
      <c r="D110" s="86" t="s">
        <v>266</v>
      </c>
      <c r="E110" s="202">
        <v>7</v>
      </c>
      <c r="F110" s="202">
        <v>9.25</v>
      </c>
      <c r="G110" s="202">
        <v>10.75</v>
      </c>
      <c r="H110" s="202">
        <v>9.7821416257585305</v>
      </c>
      <c r="I110" s="202">
        <v>11.7149148962291</v>
      </c>
      <c r="J110" s="202">
        <v>11.154060671843579</v>
      </c>
      <c r="K110" s="111">
        <v>12.2287</v>
      </c>
      <c r="L110" s="295">
        <f t="shared" si="13"/>
        <v>0.19758181228752125</v>
      </c>
      <c r="M110" s="203">
        <v>-4.7875228232861833E-2</v>
      </c>
      <c r="N110" s="203">
        <f t="shared" si="16"/>
        <v>9.6345121276698364E-2</v>
      </c>
      <c r="O110" s="227">
        <v>1.2185347603230401</v>
      </c>
      <c r="P110" s="111">
        <v>1.46004983157539</v>
      </c>
      <c r="Q110" s="204">
        <f t="shared" si="11"/>
        <v>8.7657325416104204</v>
      </c>
      <c r="R110" s="205">
        <f t="shared" si="12"/>
        <v>13.542388802076738</v>
      </c>
      <c r="S110" s="205">
        <f t="shared" si="14"/>
        <v>9.3670023301122356</v>
      </c>
      <c r="T110" s="304">
        <f t="shared" si="15"/>
        <v>15.090397669887764</v>
      </c>
      <c r="U110" s="101">
        <v>0.76800000000000002</v>
      </c>
      <c r="V110" s="101">
        <v>0.61099999999999999</v>
      </c>
      <c r="W110" s="260">
        <v>9.5</v>
      </c>
      <c r="X110" s="202">
        <v>10</v>
      </c>
      <c r="Y110" s="202">
        <v>10</v>
      </c>
      <c r="Z110" s="111">
        <v>9.82</v>
      </c>
      <c r="AA110" s="292">
        <v>20</v>
      </c>
      <c r="AB110" s="206">
        <v>25</v>
      </c>
      <c r="AC110" s="207">
        <v>24</v>
      </c>
      <c r="AD110" s="206">
        <v>20</v>
      </c>
      <c r="AE110" s="178">
        <v>16</v>
      </c>
      <c r="AF110" s="178">
        <v>20</v>
      </c>
      <c r="AG110" s="103">
        <v>15</v>
      </c>
      <c r="AH110" s="99"/>
      <c r="AI110" s="19"/>
      <c r="AM110" s="26"/>
      <c r="AR110" s="26"/>
      <c r="AU110" s="26"/>
    </row>
    <row r="111" spans="1:47" x14ac:dyDescent="0.35">
      <c r="A111" s="19"/>
      <c r="B111" s="19"/>
      <c r="C111" s="30" t="s">
        <v>149</v>
      </c>
      <c r="D111" s="86" t="s">
        <v>267</v>
      </c>
      <c r="E111" s="202">
        <v>6.75</v>
      </c>
      <c r="F111" s="202">
        <v>6.5</v>
      </c>
      <c r="G111" s="202">
        <v>7</v>
      </c>
      <c r="H111" s="202">
        <v>7.1960283790212554</v>
      </c>
      <c r="I111" s="202">
        <v>7.4658112291493843</v>
      </c>
      <c r="J111" s="202">
        <v>8.8017530846524892</v>
      </c>
      <c r="K111" s="111">
        <v>8.3043600000000009</v>
      </c>
      <c r="L111" s="295">
        <f t="shared" si="13"/>
        <v>3.7490520592530219E-2</v>
      </c>
      <c r="M111" s="203">
        <v>0.17894128507925244</v>
      </c>
      <c r="N111" s="203">
        <f t="shared" si="16"/>
        <v>-5.6510683709110943E-2</v>
      </c>
      <c r="O111" s="227">
        <v>0.68300261498078396</v>
      </c>
      <c r="P111" s="111">
        <v>0.25361563498610101</v>
      </c>
      <c r="Q111" s="204">
        <f t="shared" si="11"/>
        <v>7.4630679592901528</v>
      </c>
      <c r="R111" s="205">
        <f t="shared" si="12"/>
        <v>10.140438210014826</v>
      </c>
      <c r="S111" s="205">
        <f t="shared" si="14"/>
        <v>7.8072733554272427</v>
      </c>
      <c r="T111" s="304">
        <f t="shared" si="15"/>
        <v>8.8014466445727582</v>
      </c>
      <c r="U111" s="101">
        <v>7.0000000000000007E-2</v>
      </c>
      <c r="V111" s="101">
        <v>9.5000000000000001E-2</v>
      </c>
      <c r="W111" s="260">
        <v>7</v>
      </c>
      <c r="X111" s="202">
        <v>7.5</v>
      </c>
      <c r="Y111" s="202">
        <v>8</v>
      </c>
      <c r="Z111" s="111">
        <v>8.4</v>
      </c>
      <c r="AA111" s="292">
        <v>55</v>
      </c>
      <c r="AB111" s="206">
        <v>56</v>
      </c>
      <c r="AC111" s="207">
        <v>49</v>
      </c>
      <c r="AD111" s="206">
        <v>49</v>
      </c>
      <c r="AE111" s="178">
        <v>30</v>
      </c>
      <c r="AF111" s="178">
        <v>24</v>
      </c>
      <c r="AG111" s="103">
        <v>22</v>
      </c>
      <c r="AH111" s="99"/>
      <c r="AI111" s="19"/>
      <c r="AM111" s="26"/>
      <c r="AR111" s="26"/>
      <c r="AU111" s="26"/>
    </row>
    <row r="112" spans="1:47" x14ac:dyDescent="0.35">
      <c r="A112" s="19"/>
      <c r="B112" s="19"/>
      <c r="C112" s="30" t="s">
        <v>149</v>
      </c>
      <c r="D112" s="86" t="s">
        <v>268</v>
      </c>
      <c r="E112" s="202">
        <v>6.75</v>
      </c>
      <c r="F112" s="202">
        <v>7</v>
      </c>
      <c r="G112" s="202">
        <v>7.75</v>
      </c>
      <c r="H112" s="202">
        <v>7.5953653139479256</v>
      </c>
      <c r="I112" s="202">
        <v>8.1148312376965315</v>
      </c>
      <c r="J112" s="202">
        <v>9.0140331762430641</v>
      </c>
      <c r="K112" s="111">
        <v>9.4247099999999993</v>
      </c>
      <c r="L112" s="295">
        <f t="shared" si="13"/>
        <v>6.8392487033464011E-2</v>
      </c>
      <c r="M112" s="203">
        <v>0.11080969057857804</v>
      </c>
      <c r="N112" s="203">
        <f t="shared" si="16"/>
        <v>4.5559719575838153E-2</v>
      </c>
      <c r="O112" s="227">
        <v>0.50010760110170305</v>
      </c>
      <c r="P112" s="111">
        <v>0.332255640172127</v>
      </c>
      <c r="Q112" s="204">
        <f t="shared" si="11"/>
        <v>8.0338222780837256</v>
      </c>
      <c r="R112" s="205">
        <f t="shared" si="12"/>
        <v>9.9942440744024026</v>
      </c>
      <c r="S112" s="205">
        <f t="shared" si="14"/>
        <v>8.7734889452626312</v>
      </c>
      <c r="T112" s="304">
        <f t="shared" si="15"/>
        <v>10.075931054737367</v>
      </c>
      <c r="U112" s="101">
        <v>0.13</v>
      </c>
      <c r="V112" s="101">
        <v>0.29699999999999999</v>
      </c>
      <c r="W112" s="260">
        <v>7.35</v>
      </c>
      <c r="X112" s="202">
        <v>8</v>
      </c>
      <c r="Y112" s="202">
        <v>9</v>
      </c>
      <c r="Z112" s="111">
        <v>10</v>
      </c>
      <c r="AA112" s="292">
        <v>43</v>
      </c>
      <c r="AB112" s="206">
        <v>58</v>
      </c>
      <c r="AC112" s="207">
        <v>52</v>
      </c>
      <c r="AD112" s="206">
        <v>36</v>
      </c>
      <c r="AE112" s="178">
        <v>46</v>
      </c>
      <c r="AF112" s="178">
        <v>28</v>
      </c>
      <c r="AG112" s="103">
        <v>31</v>
      </c>
      <c r="AH112" s="99"/>
      <c r="AI112" s="19"/>
      <c r="AM112" s="26"/>
      <c r="AR112" s="26"/>
      <c r="AU112" s="26"/>
    </row>
    <row r="113" spans="1:47" x14ac:dyDescent="0.35">
      <c r="A113" s="19"/>
      <c r="B113" s="19"/>
      <c r="C113" s="30" t="s">
        <v>149</v>
      </c>
      <c r="D113" s="86" t="s">
        <v>269</v>
      </c>
      <c r="E113" s="202">
        <v>6.5</v>
      </c>
      <c r="F113" s="202">
        <v>6</v>
      </c>
      <c r="G113" s="202">
        <v>6.5</v>
      </c>
      <c r="H113" s="202">
        <v>6.7273260410341731</v>
      </c>
      <c r="I113" s="202">
        <v>7.1069504984318934</v>
      </c>
      <c r="J113" s="202">
        <v>7.7616708841648752</v>
      </c>
      <c r="K113" s="111">
        <v>7.7075899999999997</v>
      </c>
      <c r="L113" s="295">
        <f t="shared" si="13"/>
        <v>5.6430215375641524E-2</v>
      </c>
      <c r="M113" s="203">
        <v>9.2123954694413923E-2</v>
      </c>
      <c r="N113" s="203">
        <f t="shared" si="16"/>
        <v>-6.9676858207438075E-3</v>
      </c>
      <c r="O113" s="227">
        <v>0.39217476769975701</v>
      </c>
      <c r="P113" s="111">
        <v>0.19501427886986</v>
      </c>
      <c r="Q113" s="204">
        <f t="shared" si="11"/>
        <v>6.9930083394733513</v>
      </c>
      <c r="R113" s="205">
        <f t="shared" si="12"/>
        <v>8.5303334288563981</v>
      </c>
      <c r="S113" s="205">
        <f t="shared" si="14"/>
        <v>7.3253620134150745</v>
      </c>
      <c r="T113" s="304">
        <f t="shared" si="15"/>
        <v>8.0898179865849258</v>
      </c>
      <c r="U113" s="101">
        <v>0.13400000000000001</v>
      </c>
      <c r="V113" s="101">
        <v>0.48</v>
      </c>
      <c r="W113" s="260">
        <v>6.67</v>
      </c>
      <c r="X113" s="202">
        <v>7</v>
      </c>
      <c r="Y113" s="202">
        <v>8</v>
      </c>
      <c r="Z113" s="111">
        <v>7.5</v>
      </c>
      <c r="AA113" s="292">
        <v>73</v>
      </c>
      <c r="AB113" s="206">
        <v>73</v>
      </c>
      <c r="AC113" s="207">
        <v>75</v>
      </c>
      <c r="AD113" s="206">
        <v>69</v>
      </c>
      <c r="AE113" s="178">
        <v>47</v>
      </c>
      <c r="AF113" s="178">
        <v>40</v>
      </c>
      <c r="AG113" s="103">
        <v>38</v>
      </c>
      <c r="AH113" s="99"/>
      <c r="AI113" s="19"/>
      <c r="AM113" s="26"/>
      <c r="AR113" s="26"/>
      <c r="AU113" s="26"/>
    </row>
    <row r="114" spans="1:47" x14ac:dyDescent="0.35">
      <c r="A114" s="19"/>
      <c r="B114" s="19"/>
      <c r="C114" s="30" t="s">
        <v>149</v>
      </c>
      <c r="D114" s="86" t="s">
        <v>270</v>
      </c>
      <c r="E114" s="202">
        <v>6.5</v>
      </c>
      <c r="F114" s="202">
        <v>7</v>
      </c>
      <c r="G114" s="202">
        <v>7</v>
      </c>
      <c r="H114" s="202">
        <v>7.2871776352612896</v>
      </c>
      <c r="I114" s="202">
        <v>8.0614011286241851</v>
      </c>
      <c r="J114" s="202">
        <v>7.7478682433312747</v>
      </c>
      <c r="K114" s="111">
        <v>9.0213699999999992</v>
      </c>
      <c r="L114" s="295">
        <f t="shared" si="13"/>
        <v>0.10624463024155917</v>
      </c>
      <c r="M114" s="203">
        <v>-3.8893100627337196E-2</v>
      </c>
      <c r="N114" s="203">
        <f t="shared" si="16"/>
        <v>0.16436801926321465</v>
      </c>
      <c r="O114" s="227">
        <v>0.31402485040335698</v>
      </c>
      <c r="P114" s="111">
        <v>0.93024137614437397</v>
      </c>
      <c r="Q114" s="204">
        <f t="shared" si="11"/>
        <v>7.1323795365406948</v>
      </c>
      <c r="R114" s="205">
        <f t="shared" si="12"/>
        <v>8.3633569501218545</v>
      </c>
      <c r="S114" s="205">
        <f t="shared" si="14"/>
        <v>7.1980969027570261</v>
      </c>
      <c r="T114" s="304">
        <f t="shared" si="15"/>
        <v>10.844643097242972</v>
      </c>
      <c r="U114" s="101">
        <v>0.442</v>
      </c>
      <c r="V114" s="101">
        <v>0.29699999999999999</v>
      </c>
      <c r="W114" s="260">
        <v>7</v>
      </c>
      <c r="X114" s="202">
        <v>7.6</v>
      </c>
      <c r="Y114" s="202">
        <v>8</v>
      </c>
      <c r="Z114" s="111">
        <v>8</v>
      </c>
      <c r="AA114" s="292">
        <v>65</v>
      </c>
      <c r="AB114" s="206">
        <v>61</v>
      </c>
      <c r="AC114" s="207">
        <v>67</v>
      </c>
      <c r="AD114" s="206">
        <v>51</v>
      </c>
      <c r="AE114" s="178">
        <v>51</v>
      </c>
      <c r="AF114" s="178">
        <v>25</v>
      </c>
      <c r="AG114" s="103">
        <v>30</v>
      </c>
      <c r="AH114" s="99"/>
      <c r="AI114" s="19"/>
      <c r="AM114" s="26"/>
      <c r="AR114" s="26"/>
      <c r="AU114" s="26"/>
    </row>
    <row r="115" spans="1:47" x14ac:dyDescent="0.35">
      <c r="A115" s="19"/>
      <c r="B115" s="19"/>
      <c r="C115" s="30" t="s">
        <v>149</v>
      </c>
      <c r="D115" s="86" t="s">
        <v>271</v>
      </c>
      <c r="E115" s="202">
        <v>5.75</v>
      </c>
      <c r="F115" s="202">
        <v>5.75</v>
      </c>
      <c r="G115" s="202">
        <v>6.5</v>
      </c>
      <c r="H115" s="202">
        <v>6.4835080634859947</v>
      </c>
      <c r="I115" s="202">
        <v>6.7431518150283463</v>
      </c>
      <c r="J115" s="202">
        <v>8.0973892568148287</v>
      </c>
      <c r="K115" s="111">
        <v>8.1903400000000008</v>
      </c>
      <c r="L115" s="295">
        <f t="shared" si="13"/>
        <v>4.0046800127329307E-2</v>
      </c>
      <c r="M115" s="203">
        <v>0.20083152195510667</v>
      </c>
      <c r="N115" s="203">
        <f t="shared" si="16"/>
        <v>1.1479100267650422E-2</v>
      </c>
      <c r="O115" s="227">
        <v>0.45614420695379898</v>
      </c>
      <c r="P115" s="111">
        <v>0.41476405989502901</v>
      </c>
      <c r="Q115" s="204">
        <f t="shared" si="11"/>
        <v>7.203346611185383</v>
      </c>
      <c r="R115" s="205">
        <f t="shared" si="12"/>
        <v>8.9914319024442744</v>
      </c>
      <c r="S115" s="205">
        <f t="shared" si="14"/>
        <v>7.3774024426057441</v>
      </c>
      <c r="T115" s="304">
        <f t="shared" si="15"/>
        <v>9.0032775573942576</v>
      </c>
      <c r="U115" s="101">
        <v>0.02</v>
      </c>
      <c r="V115" s="101">
        <v>5.1999999999999998E-2</v>
      </c>
      <c r="W115" s="260">
        <v>6</v>
      </c>
      <c r="X115" s="202">
        <v>7</v>
      </c>
      <c r="Y115" s="202">
        <v>8</v>
      </c>
      <c r="Z115" s="111">
        <v>8.5</v>
      </c>
      <c r="AA115" s="292">
        <v>42</v>
      </c>
      <c r="AB115" s="206">
        <v>41</v>
      </c>
      <c r="AC115" s="207">
        <v>43</v>
      </c>
      <c r="AD115" s="206">
        <v>32</v>
      </c>
      <c r="AE115" s="178">
        <v>23</v>
      </c>
      <c r="AF115" s="178">
        <v>17</v>
      </c>
      <c r="AG115" s="103">
        <v>23</v>
      </c>
      <c r="AH115" s="99"/>
      <c r="AI115" s="19"/>
      <c r="AM115" s="26"/>
      <c r="AR115" s="26"/>
      <c r="AU115" s="26"/>
    </row>
    <row r="116" spans="1:47" x14ac:dyDescent="0.35">
      <c r="A116" s="19"/>
      <c r="B116" s="19"/>
      <c r="C116" s="30" t="s">
        <v>149</v>
      </c>
      <c r="D116" s="86" t="s">
        <v>272</v>
      </c>
      <c r="E116" s="202">
        <v>5.5</v>
      </c>
      <c r="F116" s="202">
        <v>5.75</v>
      </c>
      <c r="G116" s="202">
        <v>6.5</v>
      </c>
      <c r="H116" s="202">
        <v>6.5291641451300482</v>
      </c>
      <c r="I116" s="202">
        <v>6.3829919028881612</v>
      </c>
      <c r="J116" s="202">
        <v>7.9023339450729777</v>
      </c>
      <c r="K116" s="111">
        <v>7.6410900000000002</v>
      </c>
      <c r="L116" s="295">
        <f t="shared" si="13"/>
        <v>-2.2387588823435167E-2</v>
      </c>
      <c r="M116" s="203">
        <v>0.23802976179514634</v>
      </c>
      <c r="N116" s="203">
        <f t="shared" si="16"/>
        <v>-3.3059086959474904E-2</v>
      </c>
      <c r="O116" s="227">
        <v>0.71139972473798196</v>
      </c>
      <c r="P116" s="111">
        <v>0.278003113882203</v>
      </c>
      <c r="Q116" s="204">
        <f t="shared" si="11"/>
        <v>6.5079904845865331</v>
      </c>
      <c r="R116" s="205">
        <f t="shared" si="12"/>
        <v>9.2966774055594215</v>
      </c>
      <c r="S116" s="205">
        <f t="shared" si="14"/>
        <v>7.0962038967908825</v>
      </c>
      <c r="T116" s="304">
        <f t="shared" si="15"/>
        <v>8.1859761032091178</v>
      </c>
      <c r="U116" s="101">
        <v>4.2999999999999997E-2</v>
      </c>
      <c r="V116" s="101">
        <v>0.09</v>
      </c>
      <c r="W116" s="260">
        <v>6.33</v>
      </c>
      <c r="X116" s="202">
        <v>6.09</v>
      </c>
      <c r="Y116" s="202">
        <v>7</v>
      </c>
      <c r="Z116" s="111">
        <v>7.4</v>
      </c>
      <c r="AA116" s="292">
        <v>47</v>
      </c>
      <c r="AB116" s="206">
        <v>64</v>
      </c>
      <c r="AC116" s="207">
        <v>43</v>
      </c>
      <c r="AD116" s="206">
        <v>47</v>
      </c>
      <c r="AE116" s="178">
        <v>47</v>
      </c>
      <c r="AF116" s="178">
        <v>26</v>
      </c>
      <c r="AG116" s="103">
        <v>34</v>
      </c>
      <c r="AH116" s="99"/>
      <c r="AI116" s="19"/>
      <c r="AM116" s="26"/>
      <c r="AR116" s="26"/>
      <c r="AU116" s="26"/>
    </row>
    <row r="117" spans="1:47" x14ac:dyDescent="0.35">
      <c r="A117" s="19"/>
      <c r="B117" s="19"/>
      <c r="C117" s="30" t="s">
        <v>149</v>
      </c>
      <c r="D117" s="86" t="s">
        <v>273</v>
      </c>
      <c r="E117" s="202">
        <v>7.25</v>
      </c>
      <c r="F117" s="202">
        <v>8.25</v>
      </c>
      <c r="G117" s="202">
        <v>9</v>
      </c>
      <c r="H117" s="202">
        <v>8.1015262283550644</v>
      </c>
      <c r="I117" s="202">
        <v>9.0656798936026846</v>
      </c>
      <c r="J117" s="202">
        <v>9.6720481306619099</v>
      </c>
      <c r="K117" s="111">
        <v>10.103350000000001</v>
      </c>
      <c r="L117" s="295">
        <f t="shared" si="13"/>
        <v>0.11900889265446257</v>
      </c>
      <c r="M117" s="203">
        <v>6.6886129245211645E-2</v>
      </c>
      <c r="N117" s="203">
        <f t="shared" si="16"/>
        <v>4.4592609911730641E-2</v>
      </c>
      <c r="O117" s="227">
        <v>0.66358016585976098</v>
      </c>
      <c r="P117" s="111">
        <v>0.62936728820879695</v>
      </c>
      <c r="Q117" s="204">
        <f t="shared" si="11"/>
        <v>8.3714310055767776</v>
      </c>
      <c r="R117" s="205">
        <f t="shared" si="12"/>
        <v>10.972665255747042</v>
      </c>
      <c r="S117" s="205">
        <f t="shared" si="14"/>
        <v>8.8697901151107583</v>
      </c>
      <c r="T117" s="304">
        <f t="shared" si="15"/>
        <v>11.336909884889243</v>
      </c>
      <c r="U117" s="101">
        <v>0.42099999999999999</v>
      </c>
      <c r="V117" s="101">
        <v>0.68500000000000005</v>
      </c>
      <c r="W117" s="260">
        <v>8</v>
      </c>
      <c r="X117" s="202">
        <v>8.9</v>
      </c>
      <c r="Y117" s="202">
        <v>9.5</v>
      </c>
      <c r="Z117" s="111">
        <v>10</v>
      </c>
      <c r="AA117" s="292">
        <v>46</v>
      </c>
      <c r="AB117" s="206">
        <v>53</v>
      </c>
      <c r="AC117" s="207">
        <v>42</v>
      </c>
      <c r="AD117" s="206">
        <v>43</v>
      </c>
      <c r="AE117" s="178">
        <v>35</v>
      </c>
      <c r="AF117" s="178">
        <v>26</v>
      </c>
      <c r="AG117" s="103">
        <v>33</v>
      </c>
      <c r="AH117" s="99"/>
      <c r="AI117" s="19"/>
      <c r="AM117" s="26"/>
      <c r="AR117" s="26"/>
      <c r="AU117" s="26"/>
    </row>
    <row r="118" spans="1:47" x14ac:dyDescent="0.35">
      <c r="A118" s="19"/>
      <c r="B118" s="19"/>
      <c r="C118" s="30" t="s">
        <v>149</v>
      </c>
      <c r="D118" s="86" t="s">
        <v>274</v>
      </c>
      <c r="E118" s="202">
        <v>6.75</v>
      </c>
      <c r="F118" s="202">
        <v>6.25</v>
      </c>
      <c r="G118" s="202">
        <v>6.75</v>
      </c>
      <c r="H118" s="202">
        <v>7.0057556584743352</v>
      </c>
      <c r="I118" s="202">
        <v>8.0537984547495309</v>
      </c>
      <c r="J118" s="202">
        <v>7.6526149053273089</v>
      </c>
      <c r="K118" s="111">
        <v>8.2386400000000002</v>
      </c>
      <c r="L118" s="295">
        <f t="shared" si="13"/>
        <v>0.14959739496587465</v>
      </c>
      <c r="M118" s="203">
        <v>-4.9812961135827005E-2</v>
      </c>
      <c r="N118" s="203">
        <f t="shared" si="16"/>
        <v>7.6578411683140502E-2</v>
      </c>
      <c r="O118" s="227">
        <v>0.46547842057579097</v>
      </c>
      <c r="P118" s="111">
        <v>0.51428217636342199</v>
      </c>
      <c r="Q118" s="204">
        <f t="shared" si="11"/>
        <v>6.7402772009987588</v>
      </c>
      <c r="R118" s="205">
        <f t="shared" si="12"/>
        <v>8.5649526096558599</v>
      </c>
      <c r="S118" s="205">
        <f t="shared" si="14"/>
        <v>7.2306469343276927</v>
      </c>
      <c r="T118" s="304">
        <f t="shared" si="15"/>
        <v>9.2466330656723077</v>
      </c>
      <c r="U118" s="101">
        <v>0.58899999999999997</v>
      </c>
      <c r="V118" s="101">
        <v>0.53800000000000003</v>
      </c>
      <c r="W118" s="260">
        <v>7</v>
      </c>
      <c r="X118" s="202">
        <v>8</v>
      </c>
      <c r="Y118" s="202">
        <v>7.56</v>
      </c>
      <c r="Z118" s="111">
        <v>8</v>
      </c>
      <c r="AA118" s="292">
        <v>56</v>
      </c>
      <c r="AB118" s="206">
        <v>78</v>
      </c>
      <c r="AC118" s="207">
        <v>72</v>
      </c>
      <c r="AD118" s="206">
        <v>39</v>
      </c>
      <c r="AE118" s="178">
        <v>29</v>
      </c>
      <c r="AF118" s="178">
        <v>22</v>
      </c>
      <c r="AG118" s="103">
        <v>33</v>
      </c>
      <c r="AH118" s="99"/>
      <c r="AI118" s="19"/>
      <c r="AM118" s="26"/>
      <c r="AR118" s="26"/>
      <c r="AU118" s="26"/>
    </row>
    <row r="119" spans="1:47" x14ac:dyDescent="0.35">
      <c r="A119" s="19"/>
      <c r="B119" s="19"/>
      <c r="C119" s="30" t="s">
        <v>149</v>
      </c>
      <c r="D119" s="86" t="s">
        <v>275</v>
      </c>
      <c r="E119" s="202">
        <v>6</v>
      </c>
      <c r="F119" s="202">
        <v>5.75</v>
      </c>
      <c r="G119" s="202">
        <v>6.25</v>
      </c>
      <c r="H119" s="202">
        <v>6.6327037356650456</v>
      </c>
      <c r="I119" s="202">
        <v>6.5763941191222326</v>
      </c>
      <c r="J119" s="202">
        <v>7.0354803724110244</v>
      </c>
      <c r="K119" s="111">
        <v>7.4518899999999997</v>
      </c>
      <c r="L119" s="295">
        <f t="shared" si="13"/>
        <v>-8.4896927085749141E-3</v>
      </c>
      <c r="M119" s="203">
        <v>6.9808202637050565E-2</v>
      </c>
      <c r="N119" s="203">
        <f t="shared" si="16"/>
        <v>5.9187092500731842E-2</v>
      </c>
      <c r="O119" s="227">
        <v>0.15437412066971201</v>
      </c>
      <c r="P119" s="111">
        <v>0.21008124025025501</v>
      </c>
      <c r="Q119" s="204">
        <f t="shared" si="11"/>
        <v>6.7329070958983888</v>
      </c>
      <c r="R119" s="205">
        <f t="shared" si="12"/>
        <v>7.3380536489236601</v>
      </c>
      <c r="S119" s="205">
        <f t="shared" si="14"/>
        <v>7.0401307691095001</v>
      </c>
      <c r="T119" s="304">
        <f t="shared" si="15"/>
        <v>7.8636492308904993</v>
      </c>
      <c r="U119" s="101">
        <v>0.124</v>
      </c>
      <c r="V119" s="101">
        <v>0.14199999999999999</v>
      </c>
      <c r="W119" s="260">
        <v>6.5</v>
      </c>
      <c r="X119" s="202">
        <v>6.5</v>
      </c>
      <c r="Y119" s="202">
        <v>7</v>
      </c>
      <c r="Z119" s="111">
        <v>7.5</v>
      </c>
      <c r="AA119" s="292">
        <v>60</v>
      </c>
      <c r="AB119" s="206">
        <v>68</v>
      </c>
      <c r="AC119" s="207">
        <v>54</v>
      </c>
      <c r="AD119" s="206">
        <v>46</v>
      </c>
      <c r="AE119" s="178">
        <v>36</v>
      </c>
      <c r="AF119" s="178">
        <v>25</v>
      </c>
      <c r="AG119" s="103">
        <v>36</v>
      </c>
      <c r="AH119" s="99"/>
      <c r="AI119" s="19"/>
      <c r="AM119" s="26"/>
      <c r="AR119" s="26"/>
      <c r="AU119" s="26"/>
    </row>
    <row r="120" spans="1:47" x14ac:dyDescent="0.35">
      <c r="A120" s="19"/>
      <c r="B120" s="19"/>
      <c r="C120" s="30" t="s">
        <v>149</v>
      </c>
      <c r="D120" s="86" t="s">
        <v>276</v>
      </c>
      <c r="E120" s="202">
        <v>6.75</v>
      </c>
      <c r="F120" s="202">
        <v>6.75</v>
      </c>
      <c r="G120" s="202">
        <v>8.25</v>
      </c>
      <c r="H120" s="202">
        <v>6.7497993074192681</v>
      </c>
      <c r="I120" s="202">
        <v>7.667450663599289</v>
      </c>
      <c r="J120" s="202" t="s">
        <v>115</v>
      </c>
      <c r="K120" s="111">
        <v>9.0957799999999995</v>
      </c>
      <c r="L120" s="295">
        <f t="shared" si="13"/>
        <v>0.13595239123204061</v>
      </c>
      <c r="M120" s="203" t="s">
        <v>115</v>
      </c>
      <c r="N120" s="203" t="s">
        <v>115</v>
      </c>
      <c r="O120" s="294" t="s">
        <v>115</v>
      </c>
      <c r="P120" s="111">
        <v>0.58747723076932301</v>
      </c>
      <c r="Q120" s="204" t="s">
        <v>115</v>
      </c>
      <c r="R120" s="205" t="s">
        <v>115</v>
      </c>
      <c r="S120" s="205">
        <f t="shared" si="14"/>
        <v>7.9443246276921267</v>
      </c>
      <c r="T120" s="304">
        <f t="shared" si="15"/>
        <v>10.247235372307873</v>
      </c>
      <c r="U120" s="101" t="s">
        <v>115</v>
      </c>
      <c r="V120" s="101" t="s">
        <v>115</v>
      </c>
      <c r="W120" s="260">
        <v>7</v>
      </c>
      <c r="X120" s="202">
        <v>7.5</v>
      </c>
      <c r="Y120" s="202" t="s">
        <v>115</v>
      </c>
      <c r="Z120" s="111">
        <v>9.4</v>
      </c>
      <c r="AA120" s="292">
        <v>22</v>
      </c>
      <c r="AB120" s="206">
        <v>32</v>
      </c>
      <c r="AC120" s="207">
        <v>27</v>
      </c>
      <c r="AD120" s="206">
        <v>20</v>
      </c>
      <c r="AE120" s="178">
        <v>26</v>
      </c>
      <c r="AF120" s="178">
        <v>7</v>
      </c>
      <c r="AG120" s="103">
        <v>18</v>
      </c>
      <c r="AH120" s="99"/>
      <c r="AI120" s="19"/>
      <c r="AM120" s="26"/>
      <c r="AR120" s="26"/>
      <c r="AU120" s="26"/>
    </row>
    <row r="121" spans="1:47" x14ac:dyDescent="0.35">
      <c r="A121" s="19"/>
      <c r="B121" s="19"/>
      <c r="C121" s="30" t="s">
        <v>149</v>
      </c>
      <c r="D121" s="86" t="s">
        <v>277</v>
      </c>
      <c r="E121" s="202">
        <v>5.25</v>
      </c>
      <c r="F121" s="202">
        <v>5.5</v>
      </c>
      <c r="G121" s="202">
        <v>6</v>
      </c>
      <c r="H121" s="202">
        <v>6.2808938576445437</v>
      </c>
      <c r="I121" s="202">
        <v>6.8164837443837341</v>
      </c>
      <c r="J121" s="202">
        <v>7.5602637272740711</v>
      </c>
      <c r="K121" s="111">
        <v>8.0708199999999994</v>
      </c>
      <c r="L121" s="295">
        <f t="shared" si="13"/>
        <v>8.5272876580666734E-2</v>
      </c>
      <c r="M121" s="203">
        <v>0.10911490598113072</v>
      </c>
      <c r="N121" s="203">
        <f t="shared" si="16"/>
        <v>6.7531542700563163E-2</v>
      </c>
      <c r="O121" s="227">
        <v>0.52300418306764596</v>
      </c>
      <c r="P121" s="111">
        <v>0.30931608341453798</v>
      </c>
      <c r="Q121" s="204">
        <f t="shared" si="11"/>
        <v>6.535175528461485</v>
      </c>
      <c r="R121" s="205">
        <f t="shared" si="12"/>
        <v>8.5853519260866573</v>
      </c>
      <c r="S121" s="205">
        <f t="shared" si="14"/>
        <v>7.4645604765075051</v>
      </c>
      <c r="T121" s="304">
        <f t="shared" si="15"/>
        <v>8.6770795234924947</v>
      </c>
      <c r="U121" s="101">
        <v>0.19</v>
      </c>
      <c r="V121" s="101">
        <v>0.32200000000000001</v>
      </c>
      <c r="W121" s="260">
        <v>6</v>
      </c>
      <c r="X121" s="202">
        <v>6.81</v>
      </c>
      <c r="Y121" s="202">
        <v>7</v>
      </c>
      <c r="Z121" s="111">
        <v>8</v>
      </c>
      <c r="AA121" s="292">
        <v>46</v>
      </c>
      <c r="AB121" s="206">
        <v>57</v>
      </c>
      <c r="AC121" s="207">
        <v>51</v>
      </c>
      <c r="AD121" s="206">
        <v>49</v>
      </c>
      <c r="AE121" s="178">
        <v>50</v>
      </c>
      <c r="AF121" s="178">
        <v>28</v>
      </c>
      <c r="AG121" s="103">
        <v>44</v>
      </c>
      <c r="AH121" s="99"/>
      <c r="AI121" s="19"/>
      <c r="AM121" s="26"/>
      <c r="AR121" s="26"/>
      <c r="AU121" s="26"/>
    </row>
    <row r="122" spans="1:47" x14ac:dyDescent="0.35">
      <c r="A122" s="19"/>
      <c r="B122" s="19"/>
      <c r="C122" s="30" t="s">
        <v>149</v>
      </c>
      <c r="D122" s="86" t="s">
        <v>278</v>
      </c>
      <c r="E122" s="202">
        <v>7.75</v>
      </c>
      <c r="F122" s="202">
        <v>7.25</v>
      </c>
      <c r="G122" s="202">
        <v>7.75</v>
      </c>
      <c r="H122" s="202">
        <v>7.7089746534990615</v>
      </c>
      <c r="I122" s="202">
        <v>8.7024409666329081</v>
      </c>
      <c r="J122" s="202">
        <v>9.6333061696653974</v>
      </c>
      <c r="K122" s="111">
        <v>9.8549600000000002</v>
      </c>
      <c r="L122" s="295">
        <f t="shared" si="13"/>
        <v>0.12887139441857132</v>
      </c>
      <c r="M122" s="203">
        <v>0.10696598880723629</v>
      </c>
      <c r="N122" s="203">
        <f t="shared" si="16"/>
        <v>2.3009113011748239E-2</v>
      </c>
      <c r="O122" s="227">
        <v>0.83697793034879897</v>
      </c>
      <c r="P122" s="111">
        <v>0.81613807654098802</v>
      </c>
      <c r="Q122" s="204">
        <f t="shared" si="11"/>
        <v>7.9928294261817516</v>
      </c>
      <c r="R122" s="205">
        <f t="shared" si="12"/>
        <v>11.273782913149043</v>
      </c>
      <c r="S122" s="205">
        <f t="shared" si="14"/>
        <v>8.2553293699796644</v>
      </c>
      <c r="T122" s="304">
        <f t="shared" si="15"/>
        <v>11.454590630020336</v>
      </c>
      <c r="U122" s="101">
        <v>0.309</v>
      </c>
      <c r="V122" s="101">
        <v>0.96299999999999997</v>
      </c>
      <c r="W122" s="260">
        <v>7.9</v>
      </c>
      <c r="X122" s="202">
        <v>8.33</v>
      </c>
      <c r="Y122" s="202">
        <v>9</v>
      </c>
      <c r="Z122" s="111">
        <v>9.8699999999999992</v>
      </c>
      <c r="AA122" s="292">
        <v>61</v>
      </c>
      <c r="AB122" s="206">
        <v>66</v>
      </c>
      <c r="AC122" s="207">
        <v>59</v>
      </c>
      <c r="AD122" s="206">
        <v>53</v>
      </c>
      <c r="AE122" s="178">
        <v>42</v>
      </c>
      <c r="AF122" s="178">
        <v>29</v>
      </c>
      <c r="AG122" s="103">
        <v>33</v>
      </c>
      <c r="AH122" s="99"/>
      <c r="AI122" s="19"/>
      <c r="AM122" s="26"/>
      <c r="AR122" s="26"/>
      <c r="AU122" s="26"/>
    </row>
    <row r="123" spans="1:47" x14ac:dyDescent="0.35">
      <c r="A123" s="19"/>
      <c r="B123" s="19"/>
      <c r="C123" s="30" t="s">
        <v>149</v>
      </c>
      <c r="D123" s="86" t="s">
        <v>279</v>
      </c>
      <c r="E123" s="202">
        <v>8</v>
      </c>
      <c r="F123" s="202">
        <v>6.75</v>
      </c>
      <c r="G123" s="202">
        <v>9.5</v>
      </c>
      <c r="H123" s="202">
        <v>9.6667210667481349</v>
      </c>
      <c r="I123" s="202">
        <v>10.237985848873761</v>
      </c>
      <c r="J123" s="202">
        <v>10.63144479837475</v>
      </c>
      <c r="K123" s="111">
        <v>12.295170000000001</v>
      </c>
      <c r="L123" s="295">
        <f t="shared" si="13"/>
        <v>5.9096024203147746E-2</v>
      </c>
      <c r="M123" s="203">
        <v>3.8431284757467266E-2</v>
      </c>
      <c r="N123" s="203">
        <f t="shared" si="16"/>
        <v>0.15649097871246886</v>
      </c>
      <c r="O123" s="227">
        <v>1.2250741084797501</v>
      </c>
      <c r="P123" s="111">
        <v>1.0945943774331099</v>
      </c>
      <c r="Q123" s="204">
        <f t="shared" si="11"/>
        <v>8.2302995457544394</v>
      </c>
      <c r="R123" s="205">
        <f t="shared" si="12"/>
        <v>13.03259005099506</v>
      </c>
      <c r="S123" s="205">
        <f t="shared" si="14"/>
        <v>10.149765020231104</v>
      </c>
      <c r="T123" s="304">
        <f t="shared" si="15"/>
        <v>14.440574979768897</v>
      </c>
      <c r="U123" s="101">
        <v>0.81100000000000005</v>
      </c>
      <c r="V123" s="101">
        <v>0.77400000000000002</v>
      </c>
      <c r="W123" s="260">
        <v>8</v>
      </c>
      <c r="X123" s="202">
        <v>8.59</v>
      </c>
      <c r="Y123" s="202">
        <v>10.06</v>
      </c>
      <c r="Z123" s="111">
        <v>11</v>
      </c>
      <c r="AA123" s="292">
        <v>20</v>
      </c>
      <c r="AB123" s="206">
        <v>24</v>
      </c>
      <c r="AC123" s="207">
        <v>23</v>
      </c>
      <c r="AD123" s="206">
        <v>23</v>
      </c>
      <c r="AE123" s="178">
        <v>22</v>
      </c>
      <c r="AF123" s="178">
        <v>15</v>
      </c>
      <c r="AG123" s="103">
        <v>17</v>
      </c>
      <c r="AH123" s="99"/>
      <c r="AI123" s="19"/>
      <c r="AM123" s="26"/>
      <c r="AR123" s="26"/>
      <c r="AU123" s="26"/>
    </row>
    <row r="124" spans="1:47" x14ac:dyDescent="0.35">
      <c r="A124" s="19"/>
      <c r="B124" s="19"/>
      <c r="C124" s="30" t="s">
        <v>150</v>
      </c>
      <c r="D124" s="86" t="s">
        <v>280</v>
      </c>
      <c r="E124" s="202">
        <v>5</v>
      </c>
      <c r="F124" s="202">
        <v>5.25</v>
      </c>
      <c r="G124" s="202">
        <v>5.5</v>
      </c>
      <c r="H124" s="202">
        <v>5.5698835997107601</v>
      </c>
      <c r="I124" s="202">
        <v>5.7775784767241403</v>
      </c>
      <c r="J124" s="202">
        <v>7.5941468629078237</v>
      </c>
      <c r="K124" s="111">
        <v>7.1539099999999998</v>
      </c>
      <c r="L124" s="295">
        <f t="shared" si="13"/>
        <v>3.7288907980799646E-2</v>
      </c>
      <c r="M124" s="203">
        <v>0.31441691246635717</v>
      </c>
      <c r="N124" s="203">
        <f t="shared" si="16"/>
        <v>-5.797054901032761E-2</v>
      </c>
      <c r="O124" s="227">
        <v>0.87175424516933397</v>
      </c>
      <c r="P124" s="111">
        <v>0.243920039493291</v>
      </c>
      <c r="Q124" s="204">
        <f t="shared" si="11"/>
        <v>5.8855085423759288</v>
      </c>
      <c r="R124" s="205">
        <f t="shared" si="12"/>
        <v>9.3027851834397186</v>
      </c>
      <c r="S124" s="205">
        <f t="shared" si="14"/>
        <v>6.6758267225931496</v>
      </c>
      <c r="T124" s="304">
        <f t="shared" si="15"/>
        <v>7.63199327740685</v>
      </c>
      <c r="U124" s="101">
        <v>4.8000000000000001E-2</v>
      </c>
      <c r="V124" s="101">
        <v>3.4000000000000002E-2</v>
      </c>
      <c r="W124" s="260">
        <v>5.5</v>
      </c>
      <c r="X124" s="202">
        <v>6</v>
      </c>
      <c r="Y124" s="202">
        <v>6</v>
      </c>
      <c r="Z124" s="111">
        <v>6.5</v>
      </c>
      <c r="AA124" s="292">
        <v>60</v>
      </c>
      <c r="AB124" s="206">
        <v>65</v>
      </c>
      <c r="AC124" s="207">
        <v>56</v>
      </c>
      <c r="AD124" s="206">
        <v>34</v>
      </c>
      <c r="AE124" s="178">
        <v>30</v>
      </c>
      <c r="AF124" s="178">
        <v>22</v>
      </c>
      <c r="AG124" s="103">
        <v>29</v>
      </c>
      <c r="AH124" s="99"/>
      <c r="AI124" s="19"/>
      <c r="AM124" s="26"/>
      <c r="AR124" s="26"/>
      <c r="AU124" s="26"/>
    </row>
    <row r="125" spans="1:47" x14ac:dyDescent="0.35">
      <c r="A125" s="19"/>
      <c r="B125" s="19"/>
      <c r="C125" s="30" t="s">
        <v>150</v>
      </c>
      <c r="D125" s="86" t="s">
        <v>281</v>
      </c>
      <c r="E125" s="202">
        <v>5.25</v>
      </c>
      <c r="F125" s="202">
        <v>5.5</v>
      </c>
      <c r="G125" s="202">
        <v>5.5</v>
      </c>
      <c r="H125" s="202">
        <v>6.1937189761158855</v>
      </c>
      <c r="I125" s="202">
        <v>6.1368403616445448</v>
      </c>
      <c r="J125" s="202">
        <v>6.7238895758514907</v>
      </c>
      <c r="K125" s="111">
        <v>7.1886999999999999</v>
      </c>
      <c r="L125" s="295">
        <f t="shared" si="13"/>
        <v>-9.1832733597818628E-3</v>
      </c>
      <c r="M125" s="203">
        <v>9.5659847676016208E-2</v>
      </c>
      <c r="N125" s="203">
        <f t="shared" si="16"/>
        <v>6.9128206063623132E-2</v>
      </c>
      <c r="O125" s="227">
        <v>0.26102866474842901</v>
      </c>
      <c r="P125" s="111">
        <v>0.31799937906599901</v>
      </c>
      <c r="Q125" s="204">
        <f t="shared" si="11"/>
        <v>6.2122733929445699</v>
      </c>
      <c r="R125" s="205">
        <f t="shared" si="12"/>
        <v>7.2355057587584115</v>
      </c>
      <c r="S125" s="205">
        <f t="shared" si="14"/>
        <v>6.5654212170306421</v>
      </c>
      <c r="T125" s="304">
        <f t="shared" si="15"/>
        <v>7.8119787829693577</v>
      </c>
      <c r="U125" s="101">
        <v>0.14399999999999999</v>
      </c>
      <c r="V125" s="101">
        <v>0.18099999999999999</v>
      </c>
      <c r="W125" s="260">
        <v>6</v>
      </c>
      <c r="X125" s="202">
        <v>6</v>
      </c>
      <c r="Y125" s="202">
        <v>6.5</v>
      </c>
      <c r="Z125" s="111">
        <v>6.7</v>
      </c>
      <c r="AA125" s="292">
        <v>58</v>
      </c>
      <c r="AB125" s="206">
        <v>51</v>
      </c>
      <c r="AC125" s="207">
        <v>38</v>
      </c>
      <c r="AD125" s="206">
        <v>31</v>
      </c>
      <c r="AE125" s="178">
        <v>21</v>
      </c>
      <c r="AF125" s="178">
        <v>27</v>
      </c>
      <c r="AG125" s="103">
        <v>29</v>
      </c>
      <c r="AH125" s="99"/>
      <c r="AI125" s="19"/>
      <c r="AM125" s="26"/>
      <c r="AR125" s="26"/>
      <c r="AU125" s="26"/>
    </row>
    <row r="126" spans="1:47" x14ac:dyDescent="0.35">
      <c r="A126" s="19"/>
      <c r="B126" s="19"/>
      <c r="C126" s="30" t="s">
        <v>150</v>
      </c>
      <c r="D126" s="86" t="s">
        <v>282</v>
      </c>
      <c r="E126" s="202">
        <v>5.5</v>
      </c>
      <c r="F126" s="202">
        <v>5.75</v>
      </c>
      <c r="G126" s="202">
        <v>6</v>
      </c>
      <c r="H126" s="202">
        <v>6.5691673078254844</v>
      </c>
      <c r="I126" s="202">
        <v>6.8384971676781561</v>
      </c>
      <c r="J126" s="202">
        <v>6.9653153916928616</v>
      </c>
      <c r="K126" s="111">
        <v>7.2998599999999998</v>
      </c>
      <c r="L126" s="295">
        <f t="shared" si="13"/>
        <v>4.0999086677520502E-2</v>
      </c>
      <c r="M126" s="203">
        <v>1.8544750535849586E-2</v>
      </c>
      <c r="N126" s="203">
        <f t="shared" si="16"/>
        <v>4.803007322627928E-2</v>
      </c>
      <c r="O126" s="227">
        <v>0.196517183949455</v>
      </c>
      <c r="P126" s="111">
        <v>0.181588263333781</v>
      </c>
      <c r="Q126" s="204">
        <f t="shared" si="11"/>
        <v>6.5801417111519296</v>
      </c>
      <c r="R126" s="205">
        <f t="shared" si="12"/>
        <v>7.3504890722337937</v>
      </c>
      <c r="S126" s="205">
        <f t="shared" si="14"/>
        <v>6.9439470038657891</v>
      </c>
      <c r="T126" s="304">
        <f t="shared" si="15"/>
        <v>7.6557729961342105</v>
      </c>
      <c r="U126" s="101">
        <v>0.624</v>
      </c>
      <c r="V126" s="101">
        <v>0.97199999999999998</v>
      </c>
      <c r="W126" s="260">
        <v>6</v>
      </c>
      <c r="X126" s="202">
        <v>6.5</v>
      </c>
      <c r="Y126" s="202">
        <v>6.5</v>
      </c>
      <c r="Z126" s="111">
        <v>7</v>
      </c>
      <c r="AA126" s="292">
        <v>168</v>
      </c>
      <c r="AB126" s="206">
        <v>120</v>
      </c>
      <c r="AC126" s="207">
        <v>172</v>
      </c>
      <c r="AD126" s="206">
        <v>112</v>
      </c>
      <c r="AE126" s="178">
        <v>126</v>
      </c>
      <c r="AF126" s="178">
        <v>104</v>
      </c>
      <c r="AG126" s="103">
        <v>102</v>
      </c>
      <c r="AH126" s="99"/>
      <c r="AI126" s="19"/>
      <c r="AM126" s="26"/>
      <c r="AR126" s="26"/>
      <c r="AU126" s="26"/>
    </row>
    <row r="127" spans="1:47" x14ac:dyDescent="0.35">
      <c r="A127" s="19"/>
      <c r="B127" s="19"/>
      <c r="C127" s="30" t="s">
        <v>150</v>
      </c>
      <c r="D127" s="86" t="s">
        <v>283</v>
      </c>
      <c r="E127" s="202">
        <v>5.25</v>
      </c>
      <c r="F127" s="202">
        <v>5</v>
      </c>
      <c r="G127" s="202">
        <v>5.25</v>
      </c>
      <c r="H127" s="202">
        <v>5.6076489265818568</v>
      </c>
      <c r="I127" s="202">
        <v>5.9020603085758383</v>
      </c>
      <c r="J127" s="202">
        <v>6.3180426945348316</v>
      </c>
      <c r="K127" s="111">
        <v>6.63103</v>
      </c>
      <c r="L127" s="295">
        <f t="shared" si="13"/>
        <v>5.250174999336843E-2</v>
      </c>
      <c r="M127" s="203">
        <v>7.0480876882020427E-2</v>
      </c>
      <c r="N127" s="203">
        <f t="shared" si="16"/>
        <v>4.9538649958143832E-2</v>
      </c>
      <c r="O127" s="227">
        <v>0.19518689090237801</v>
      </c>
      <c r="P127" s="111">
        <v>0.16865767989383301</v>
      </c>
      <c r="Q127" s="204">
        <f t="shared" si="11"/>
        <v>5.9354763883661708</v>
      </c>
      <c r="R127" s="205">
        <f t="shared" si="12"/>
        <v>6.7006090007034924</v>
      </c>
      <c r="S127" s="205">
        <f t="shared" si="14"/>
        <v>6.3004609474080873</v>
      </c>
      <c r="T127" s="304">
        <f t="shared" si="15"/>
        <v>6.9615990525919127</v>
      </c>
      <c r="U127" s="101">
        <v>0.14099999999999999</v>
      </c>
      <c r="V127" s="101">
        <v>0.14599999999999999</v>
      </c>
      <c r="W127" s="260">
        <v>5.4</v>
      </c>
      <c r="X127" s="202">
        <v>5.5</v>
      </c>
      <c r="Y127" s="202">
        <v>5.95</v>
      </c>
      <c r="Z127" s="111">
        <v>6.3</v>
      </c>
      <c r="AA127" s="292">
        <v>112</v>
      </c>
      <c r="AB127" s="206">
        <v>120</v>
      </c>
      <c r="AC127" s="207">
        <v>115</v>
      </c>
      <c r="AD127" s="206">
        <v>84</v>
      </c>
      <c r="AE127" s="178">
        <v>83</v>
      </c>
      <c r="AF127" s="178">
        <v>53</v>
      </c>
      <c r="AG127" s="103">
        <v>60</v>
      </c>
      <c r="AH127" s="99"/>
      <c r="AI127" s="19"/>
      <c r="AM127" s="26"/>
      <c r="AR127" s="26"/>
      <c r="AU127" s="26"/>
    </row>
    <row r="128" spans="1:47" x14ac:dyDescent="0.35">
      <c r="A128" s="19"/>
      <c r="B128" s="19"/>
      <c r="C128" s="30" t="s">
        <v>150</v>
      </c>
      <c r="D128" s="86" t="s">
        <v>284</v>
      </c>
      <c r="E128" s="202">
        <v>4.75</v>
      </c>
      <c r="F128" s="202">
        <v>5</v>
      </c>
      <c r="G128" s="202">
        <v>5.25</v>
      </c>
      <c r="H128" s="202">
        <v>5.5242363349282773</v>
      </c>
      <c r="I128" s="202">
        <v>5.8506608976575283</v>
      </c>
      <c r="J128" s="202">
        <v>6.2676874603048089</v>
      </c>
      <c r="K128" s="111">
        <v>6.5660499999999997</v>
      </c>
      <c r="L128" s="295">
        <f t="shared" si="13"/>
        <v>5.9089536170882972E-2</v>
      </c>
      <c r="M128" s="203">
        <v>7.1278539286774967E-2</v>
      </c>
      <c r="N128" s="203">
        <f t="shared" si="16"/>
        <v>4.7603289344724464E-2</v>
      </c>
      <c r="O128" s="227">
        <v>9.0737842218165998E-2</v>
      </c>
      <c r="P128" s="111">
        <v>8.9545233688186496E-2</v>
      </c>
      <c r="Q128" s="204">
        <f t="shared" si="11"/>
        <v>6.0898412895572038</v>
      </c>
      <c r="R128" s="205">
        <f t="shared" si="12"/>
        <v>6.4455336310524141</v>
      </c>
      <c r="S128" s="205">
        <f t="shared" si="14"/>
        <v>6.3905413419711543</v>
      </c>
      <c r="T128" s="304">
        <f t="shared" si="15"/>
        <v>6.7415586580288451</v>
      </c>
      <c r="U128" s="101">
        <v>3.0000000000000001E-3</v>
      </c>
      <c r="V128" s="101">
        <v>5.0999999999999997E-2</v>
      </c>
      <c r="W128" s="260">
        <v>5.25</v>
      </c>
      <c r="X128" s="202">
        <v>5.5</v>
      </c>
      <c r="Y128" s="202">
        <v>6</v>
      </c>
      <c r="Z128" s="111">
        <v>6.2</v>
      </c>
      <c r="AA128" s="292">
        <v>247</v>
      </c>
      <c r="AB128" s="206">
        <v>325</v>
      </c>
      <c r="AC128" s="207">
        <v>298</v>
      </c>
      <c r="AD128" s="206">
        <v>248</v>
      </c>
      <c r="AE128" s="178">
        <v>202</v>
      </c>
      <c r="AF128" s="178">
        <v>263</v>
      </c>
      <c r="AG128" s="103">
        <v>271</v>
      </c>
      <c r="AH128" s="99"/>
      <c r="AI128" s="19"/>
      <c r="AM128" s="26"/>
      <c r="AR128" s="26"/>
      <c r="AU128" s="26"/>
    </row>
    <row r="129" spans="1:47" x14ac:dyDescent="0.35">
      <c r="A129" s="19"/>
      <c r="B129" s="19"/>
      <c r="C129" s="30" t="s">
        <v>150</v>
      </c>
      <c r="D129" s="86" t="s">
        <v>285</v>
      </c>
      <c r="E129" s="202">
        <v>4</v>
      </c>
      <c r="F129" s="202">
        <v>4.25</v>
      </c>
      <c r="G129" s="202">
        <v>4.75</v>
      </c>
      <c r="H129" s="202">
        <v>5.147582853792283</v>
      </c>
      <c r="I129" s="202">
        <v>5.4680068295332207</v>
      </c>
      <c r="J129" s="202">
        <v>5.6340059653624586</v>
      </c>
      <c r="K129" s="111">
        <v>5.8394899999999996</v>
      </c>
      <c r="L129" s="295">
        <f t="shared" si="13"/>
        <v>6.2247463487620669E-2</v>
      </c>
      <c r="M129" s="203">
        <v>3.0358253199805896E-2</v>
      </c>
      <c r="N129" s="203">
        <f t="shared" si="16"/>
        <v>3.6472101006077118E-2</v>
      </c>
      <c r="O129" s="227">
        <v>0.19649627996906799</v>
      </c>
      <c r="P129" s="111">
        <v>0.21408682957696601</v>
      </c>
      <c r="Q129" s="204">
        <f t="shared" si="11"/>
        <v>5.2488732566230851</v>
      </c>
      <c r="R129" s="205">
        <f t="shared" si="12"/>
        <v>6.019138674101832</v>
      </c>
      <c r="S129" s="205">
        <f t="shared" si="14"/>
        <v>5.4198798140291462</v>
      </c>
      <c r="T129" s="304">
        <f t="shared" si="15"/>
        <v>6.259100185970853</v>
      </c>
      <c r="U129" s="101">
        <v>0.50600000000000001</v>
      </c>
      <c r="V129" s="101">
        <v>0.78</v>
      </c>
      <c r="W129" s="260">
        <v>4.9800000000000004</v>
      </c>
      <c r="X129" s="202">
        <v>5.4</v>
      </c>
      <c r="Y129" s="202">
        <v>5.5</v>
      </c>
      <c r="Z129" s="111">
        <v>6</v>
      </c>
      <c r="AA129" s="292">
        <v>28</v>
      </c>
      <c r="AB129" s="206">
        <v>28</v>
      </c>
      <c r="AC129" s="207">
        <v>28</v>
      </c>
      <c r="AD129" s="206">
        <v>22</v>
      </c>
      <c r="AE129" s="178">
        <v>27</v>
      </c>
      <c r="AF129" s="178">
        <v>15</v>
      </c>
      <c r="AG129" s="103">
        <v>19</v>
      </c>
      <c r="AH129" s="99"/>
      <c r="AI129" s="19"/>
      <c r="AM129" s="26"/>
      <c r="AR129" s="26"/>
      <c r="AU129" s="26"/>
    </row>
    <row r="130" spans="1:47" x14ac:dyDescent="0.35">
      <c r="A130" s="19"/>
      <c r="B130" s="19"/>
      <c r="C130" s="30" t="s">
        <v>150</v>
      </c>
      <c r="D130" s="86" t="s">
        <v>286</v>
      </c>
      <c r="E130" s="202">
        <v>5</v>
      </c>
      <c r="F130" s="202">
        <v>5.25</v>
      </c>
      <c r="G130" s="202">
        <v>5.5</v>
      </c>
      <c r="H130" s="202">
        <v>6.0462653129774804</v>
      </c>
      <c r="I130" s="202">
        <v>6.3219595369277046</v>
      </c>
      <c r="J130" s="202">
        <v>6.4170363580732888</v>
      </c>
      <c r="K130" s="111">
        <v>6.9577</v>
      </c>
      <c r="L130" s="295">
        <f t="shared" si="13"/>
        <v>4.5597440681024004E-2</v>
      </c>
      <c r="M130" s="203">
        <v>1.5039137879675257E-2</v>
      </c>
      <c r="N130" s="203">
        <f t="shared" si="16"/>
        <v>8.4254414617193296E-2</v>
      </c>
      <c r="O130" s="227">
        <v>7.6674333927742103E-2</v>
      </c>
      <c r="P130" s="111">
        <v>0.104266741788884</v>
      </c>
      <c r="Q130" s="204">
        <f t="shared" si="11"/>
        <v>6.2667546635749138</v>
      </c>
      <c r="R130" s="205">
        <f t="shared" si="12"/>
        <v>6.5673180525716637</v>
      </c>
      <c r="S130" s="205">
        <f t="shared" si="14"/>
        <v>6.7533371860937876</v>
      </c>
      <c r="T130" s="304">
        <f t="shared" si="15"/>
        <v>7.1620628139062124</v>
      </c>
      <c r="U130" s="101">
        <v>0.54800000000000004</v>
      </c>
      <c r="V130" s="101">
        <v>0.49399999999999999</v>
      </c>
      <c r="W130" s="260">
        <v>5.5</v>
      </c>
      <c r="X130" s="202">
        <v>6</v>
      </c>
      <c r="Y130" s="202">
        <v>6.3</v>
      </c>
      <c r="Z130" s="111">
        <v>6.5</v>
      </c>
      <c r="AA130" s="292">
        <v>282</v>
      </c>
      <c r="AB130" s="206">
        <v>334</v>
      </c>
      <c r="AC130" s="207">
        <v>328</v>
      </c>
      <c r="AD130" s="206">
        <v>266</v>
      </c>
      <c r="AE130" s="178">
        <v>239</v>
      </c>
      <c r="AF130" s="178">
        <v>275</v>
      </c>
      <c r="AG130" s="103">
        <v>274</v>
      </c>
      <c r="AH130" s="99"/>
      <c r="AI130" s="19"/>
      <c r="AM130" s="26"/>
      <c r="AR130" s="26"/>
      <c r="AU130" s="26"/>
    </row>
    <row r="131" spans="1:47" x14ac:dyDescent="0.35">
      <c r="A131" s="19"/>
      <c r="B131" s="19"/>
      <c r="C131" s="30" t="s">
        <v>150</v>
      </c>
      <c r="D131" s="86" t="s">
        <v>287</v>
      </c>
      <c r="E131" s="202">
        <v>4.5</v>
      </c>
      <c r="F131" s="202">
        <v>4.5</v>
      </c>
      <c r="G131" s="202">
        <v>5</v>
      </c>
      <c r="H131" s="202">
        <v>5.1128387080834452</v>
      </c>
      <c r="I131" s="202">
        <v>5.5368664035508797</v>
      </c>
      <c r="J131" s="202">
        <v>5.6647671567343103</v>
      </c>
      <c r="K131" s="111">
        <v>5.81623</v>
      </c>
      <c r="L131" s="295">
        <f t="shared" si="13"/>
        <v>8.2933908084572128E-2</v>
      </c>
      <c r="M131" s="203">
        <v>2.3099844544091974E-2</v>
      </c>
      <c r="N131" s="203">
        <f t="shared" si="16"/>
        <v>2.6737699727980901E-2</v>
      </c>
      <c r="O131" s="227">
        <v>0.202834212321304</v>
      </c>
      <c r="P131" s="111">
        <v>0.24646114024926599</v>
      </c>
      <c r="Q131" s="204">
        <f t="shared" si="11"/>
        <v>5.2672121005845547</v>
      </c>
      <c r="R131" s="205">
        <f t="shared" si="12"/>
        <v>6.0623222128840659</v>
      </c>
      <c r="S131" s="205">
        <f t="shared" si="14"/>
        <v>5.3331661651114386</v>
      </c>
      <c r="T131" s="304">
        <f t="shared" si="15"/>
        <v>6.2992938348885614</v>
      </c>
      <c r="U131" s="101">
        <v>0.68400000000000005</v>
      </c>
      <c r="V131" s="101">
        <v>0.70300000000000007</v>
      </c>
      <c r="W131" s="260">
        <v>5</v>
      </c>
      <c r="X131" s="202">
        <v>5</v>
      </c>
      <c r="Y131" s="202">
        <v>5.5</v>
      </c>
      <c r="Z131" s="111">
        <v>5.5</v>
      </c>
      <c r="AA131" s="292">
        <v>78</v>
      </c>
      <c r="AB131" s="206">
        <v>74</v>
      </c>
      <c r="AC131" s="207">
        <v>65</v>
      </c>
      <c r="AD131" s="206">
        <v>54</v>
      </c>
      <c r="AE131" s="178">
        <v>52</v>
      </c>
      <c r="AF131" s="178">
        <v>29</v>
      </c>
      <c r="AG131" s="103">
        <v>36</v>
      </c>
      <c r="AH131" s="99"/>
      <c r="AI131" s="19"/>
      <c r="AM131" s="26"/>
      <c r="AR131" s="26"/>
      <c r="AU131" s="26"/>
    </row>
    <row r="132" spans="1:47" x14ac:dyDescent="0.35">
      <c r="A132" s="19"/>
      <c r="B132" s="19"/>
      <c r="C132" s="30" t="s">
        <v>150</v>
      </c>
      <c r="D132" s="86" t="s">
        <v>288</v>
      </c>
      <c r="E132" s="202">
        <v>4.75</v>
      </c>
      <c r="F132" s="202">
        <v>5.25</v>
      </c>
      <c r="G132" s="202">
        <v>6</v>
      </c>
      <c r="H132" s="202">
        <v>5.7952376314525171</v>
      </c>
      <c r="I132" s="202">
        <v>6.0714251980531824</v>
      </c>
      <c r="J132" s="202">
        <v>6.091107521189878</v>
      </c>
      <c r="K132" s="111">
        <v>7.2309000000000001</v>
      </c>
      <c r="L132" s="295">
        <f t="shared" si="13"/>
        <v>4.7657677590598135E-2</v>
      </c>
      <c r="M132" s="203">
        <v>3.2417962001749512E-3</v>
      </c>
      <c r="N132" s="203">
        <f t="shared" si="16"/>
        <v>0.18712401231549225</v>
      </c>
      <c r="O132" s="227">
        <v>0.28681081275452402</v>
      </c>
      <c r="P132" s="111">
        <v>0.45972501017556999</v>
      </c>
      <c r="Q132" s="204">
        <f t="shared" si="11"/>
        <v>5.5289583281910106</v>
      </c>
      <c r="R132" s="205">
        <f t="shared" si="12"/>
        <v>6.6532567141887453</v>
      </c>
      <c r="S132" s="205">
        <f t="shared" si="14"/>
        <v>6.3298389800558832</v>
      </c>
      <c r="T132" s="304">
        <f t="shared" si="15"/>
        <v>8.1319610199441179</v>
      </c>
      <c r="U132" s="101">
        <v>0.96399999999999997</v>
      </c>
      <c r="V132" s="101">
        <v>0.873</v>
      </c>
      <c r="W132" s="260">
        <v>5.5</v>
      </c>
      <c r="X132" s="202">
        <v>5.5</v>
      </c>
      <c r="Y132" s="202">
        <v>5.5</v>
      </c>
      <c r="Z132" s="111">
        <v>7</v>
      </c>
      <c r="AA132" s="292">
        <v>58</v>
      </c>
      <c r="AB132" s="206">
        <v>86</v>
      </c>
      <c r="AC132" s="207">
        <v>65</v>
      </c>
      <c r="AD132" s="206">
        <v>58</v>
      </c>
      <c r="AE132" s="178">
        <v>42</v>
      </c>
      <c r="AF132" s="178">
        <v>27</v>
      </c>
      <c r="AG132" s="103">
        <v>32</v>
      </c>
      <c r="AH132" s="99"/>
      <c r="AI132" s="19"/>
      <c r="AM132" s="26"/>
      <c r="AR132" s="26"/>
      <c r="AU132" s="26"/>
    </row>
    <row r="133" spans="1:47" x14ac:dyDescent="0.35">
      <c r="A133" s="19"/>
      <c r="B133" s="19"/>
      <c r="C133" s="30" t="s">
        <v>150</v>
      </c>
      <c r="D133" s="86" t="s">
        <v>289</v>
      </c>
      <c r="E133" s="202">
        <v>5.25</v>
      </c>
      <c r="F133" s="202">
        <v>5</v>
      </c>
      <c r="G133" s="202">
        <v>5.5</v>
      </c>
      <c r="H133" s="202">
        <v>5.7770954904146841</v>
      </c>
      <c r="I133" s="202">
        <v>5.843405128760959</v>
      </c>
      <c r="J133" s="202">
        <v>6.2954372570886798</v>
      </c>
      <c r="K133" s="111">
        <v>7.0849500000000001</v>
      </c>
      <c r="L133" s="295">
        <f t="shared" si="13"/>
        <v>1.1478023594433395E-2</v>
      </c>
      <c r="M133" s="203">
        <v>7.7357656771535499E-2</v>
      </c>
      <c r="N133" s="203">
        <f t="shared" si="16"/>
        <v>0.12541031078060971</v>
      </c>
      <c r="O133" s="227">
        <v>0.21712186437981701</v>
      </c>
      <c r="P133" s="111">
        <v>0.29428452426468599</v>
      </c>
      <c r="Q133" s="204">
        <f t="shared" si="11"/>
        <v>5.8698784029042388</v>
      </c>
      <c r="R133" s="205">
        <f t="shared" si="12"/>
        <v>6.7209961112731209</v>
      </c>
      <c r="S133" s="205">
        <f t="shared" si="14"/>
        <v>6.5081523324412158</v>
      </c>
      <c r="T133" s="304">
        <f t="shared" si="15"/>
        <v>7.6617476675587843</v>
      </c>
      <c r="U133" s="101">
        <v>7.3999999999999996E-2</v>
      </c>
      <c r="V133" s="101">
        <v>0.10199999999999999</v>
      </c>
      <c r="W133" s="260">
        <v>5.5</v>
      </c>
      <c r="X133" s="202">
        <v>5.5</v>
      </c>
      <c r="Y133" s="202">
        <v>6</v>
      </c>
      <c r="Z133" s="111">
        <v>6.5</v>
      </c>
      <c r="AA133" s="292">
        <v>205</v>
      </c>
      <c r="AB133" s="206">
        <v>149</v>
      </c>
      <c r="AC133" s="207">
        <v>198</v>
      </c>
      <c r="AD133" s="206">
        <v>185</v>
      </c>
      <c r="AE133" s="178">
        <v>151</v>
      </c>
      <c r="AF133" s="178">
        <v>122</v>
      </c>
      <c r="AG133" s="103">
        <v>124</v>
      </c>
      <c r="AH133" s="99"/>
      <c r="AI133" s="19"/>
      <c r="AM133" s="26"/>
      <c r="AR133" s="26"/>
      <c r="AU133" s="26"/>
    </row>
    <row r="134" spans="1:47" x14ac:dyDescent="0.35">
      <c r="A134" s="19"/>
      <c r="B134" s="19"/>
      <c r="C134" s="30" t="s">
        <v>150</v>
      </c>
      <c r="D134" s="86" t="s">
        <v>290</v>
      </c>
      <c r="E134" s="202">
        <v>4.5</v>
      </c>
      <c r="F134" s="202">
        <v>5</v>
      </c>
      <c r="G134" s="202">
        <v>5</v>
      </c>
      <c r="H134" s="202">
        <v>5.2709171604320497</v>
      </c>
      <c r="I134" s="202">
        <v>5.3089273113340028</v>
      </c>
      <c r="J134" s="202">
        <v>6.003186815201043</v>
      </c>
      <c r="K134" s="111">
        <v>6.5693299999999999</v>
      </c>
      <c r="L134" s="295">
        <f t="shared" si="13"/>
        <v>7.2112973406770475E-3</v>
      </c>
      <c r="M134" s="203">
        <v>0.13077208693079467</v>
      </c>
      <c r="N134" s="203">
        <f t="shared" si="16"/>
        <v>9.4307107579159499E-2</v>
      </c>
      <c r="O134" s="227">
        <v>0.21033454417074399</v>
      </c>
      <c r="P134" s="111">
        <v>0.238128464277369</v>
      </c>
      <c r="Q134" s="204">
        <f t="shared" si="11"/>
        <v>5.5909311086263846</v>
      </c>
      <c r="R134" s="205">
        <f t="shared" si="12"/>
        <v>6.4154425217757014</v>
      </c>
      <c r="S134" s="205">
        <f t="shared" ref="S134:S156" si="17">$K134-1.96*$P134</f>
        <v>6.1025982100163567</v>
      </c>
      <c r="T134" s="304">
        <f t="shared" ref="T134:T156" si="18">$K134+1.96*$P134</f>
        <v>7.0360617899836431</v>
      </c>
      <c r="U134" s="101">
        <v>0.01</v>
      </c>
      <c r="V134" s="101">
        <v>2.5000000000000001E-2</v>
      </c>
      <c r="W134" s="260">
        <v>5</v>
      </c>
      <c r="X134" s="202">
        <v>5.5</v>
      </c>
      <c r="Y134" s="202">
        <v>6</v>
      </c>
      <c r="Z134" s="111">
        <v>6.5</v>
      </c>
      <c r="AA134" s="292">
        <v>46</v>
      </c>
      <c r="AB134" s="206">
        <v>59</v>
      </c>
      <c r="AC134" s="207">
        <v>53</v>
      </c>
      <c r="AD134" s="206">
        <v>45</v>
      </c>
      <c r="AE134" s="178">
        <v>38</v>
      </c>
      <c r="AF134" s="178">
        <v>31</v>
      </c>
      <c r="AG134" s="103">
        <v>27</v>
      </c>
      <c r="AH134" s="99"/>
      <c r="AI134" s="19"/>
      <c r="AM134" s="26"/>
      <c r="AR134" s="26"/>
      <c r="AU134" s="26"/>
    </row>
    <row r="135" spans="1:47" x14ac:dyDescent="0.35">
      <c r="A135" s="19"/>
      <c r="B135" s="19"/>
      <c r="C135" s="30" t="s">
        <v>150</v>
      </c>
      <c r="D135" s="86" t="s">
        <v>291</v>
      </c>
      <c r="E135" s="202">
        <v>5.5</v>
      </c>
      <c r="F135" s="202">
        <v>5.75</v>
      </c>
      <c r="G135" s="202">
        <v>5.5</v>
      </c>
      <c r="H135" s="202">
        <v>5.6192085065104482</v>
      </c>
      <c r="I135" s="202">
        <v>6.3038550987889286</v>
      </c>
      <c r="J135" s="202">
        <v>6.3368737325665743</v>
      </c>
      <c r="K135" s="111">
        <v>7.1631799999999997</v>
      </c>
      <c r="L135" s="295">
        <f t="shared" si="13"/>
        <v>0.121840396469582</v>
      </c>
      <c r="M135" s="203">
        <v>5.2378478344130563E-3</v>
      </c>
      <c r="N135" s="203">
        <f t="shared" si="16"/>
        <v>0.13039651763721549</v>
      </c>
      <c r="O135" s="227">
        <v>0.46779698814940601</v>
      </c>
      <c r="P135" s="111">
        <v>0.24154647872176099</v>
      </c>
      <c r="Q135" s="204">
        <f t="shared" ref="Q135:Q156" si="19">$J135-1.96*$O135</f>
        <v>5.419991635793739</v>
      </c>
      <c r="R135" s="205">
        <f t="shared" ref="R135:R156" si="20">$J135+1.96*$O135</f>
        <v>7.2537558293394095</v>
      </c>
      <c r="S135" s="205">
        <f t="shared" si="17"/>
        <v>6.6897489017053484</v>
      </c>
      <c r="T135" s="304">
        <f t="shared" si="18"/>
        <v>7.6366110982946509</v>
      </c>
      <c r="U135" s="101">
        <v>0.94900000000000007</v>
      </c>
      <c r="V135" s="101">
        <v>0.621</v>
      </c>
      <c r="W135" s="260">
        <v>5.6</v>
      </c>
      <c r="X135" s="202">
        <v>6</v>
      </c>
      <c r="Y135" s="202">
        <v>6</v>
      </c>
      <c r="Z135" s="111">
        <v>6.7</v>
      </c>
      <c r="AA135" s="292">
        <v>34</v>
      </c>
      <c r="AB135" s="206">
        <v>40</v>
      </c>
      <c r="AC135" s="207">
        <v>31</v>
      </c>
      <c r="AD135" s="206">
        <v>31</v>
      </c>
      <c r="AE135" s="178">
        <v>30</v>
      </c>
      <c r="AF135" s="178">
        <v>15</v>
      </c>
      <c r="AG135" s="103">
        <v>28</v>
      </c>
      <c r="AH135" s="99"/>
      <c r="AI135" s="19"/>
      <c r="AM135" s="26"/>
      <c r="AR135" s="26"/>
      <c r="AU135" s="26"/>
    </row>
    <row r="136" spans="1:47" x14ac:dyDescent="0.35">
      <c r="A136" s="19"/>
      <c r="B136" s="19"/>
      <c r="C136" s="30" t="s">
        <v>150</v>
      </c>
      <c r="D136" s="86" t="s">
        <v>292</v>
      </c>
      <c r="E136" s="202">
        <v>5.25</v>
      </c>
      <c r="F136" s="202">
        <v>5.5</v>
      </c>
      <c r="G136" s="202">
        <v>5.75</v>
      </c>
      <c r="H136" s="202">
        <v>6.3738900293730909</v>
      </c>
      <c r="I136" s="202">
        <v>5.8198921365529488</v>
      </c>
      <c r="J136" s="202">
        <v>6.7715086656740784</v>
      </c>
      <c r="K136" s="111">
        <v>8.1606900000000007</v>
      </c>
      <c r="L136" s="295">
        <f t="shared" si="13"/>
        <v>-8.6916763588190005E-2</v>
      </c>
      <c r="M136" s="203">
        <v>0.16351102508314885</v>
      </c>
      <c r="N136" s="203">
        <f t="shared" si="16"/>
        <v>0.20515093502987258</v>
      </c>
      <c r="O136" s="227">
        <v>0.63329580625008397</v>
      </c>
      <c r="P136" s="111">
        <v>1.2394687815863401</v>
      </c>
      <c r="Q136" s="204">
        <f t="shared" si="19"/>
        <v>5.530248885423914</v>
      </c>
      <c r="R136" s="205">
        <f t="shared" si="20"/>
        <v>8.0127684459242428</v>
      </c>
      <c r="S136" s="205">
        <f t="shared" si="17"/>
        <v>5.731331188090774</v>
      </c>
      <c r="T136" s="304">
        <f t="shared" si="18"/>
        <v>10.590048811909227</v>
      </c>
      <c r="U136" s="101">
        <v>0.16800000000000001</v>
      </c>
      <c r="V136" s="101">
        <v>0.46600000000000003</v>
      </c>
      <c r="W136" s="260">
        <v>6</v>
      </c>
      <c r="X136" s="202">
        <v>6</v>
      </c>
      <c r="Y136" s="202">
        <v>7</v>
      </c>
      <c r="Z136" s="111">
        <v>7</v>
      </c>
      <c r="AA136" s="292">
        <v>30</v>
      </c>
      <c r="AB136" s="206">
        <v>26</v>
      </c>
      <c r="AC136" s="207">
        <v>27</v>
      </c>
      <c r="AD136" s="206">
        <v>23</v>
      </c>
      <c r="AE136" s="178">
        <v>20</v>
      </c>
      <c r="AF136" s="178">
        <v>14</v>
      </c>
      <c r="AG136" s="103">
        <v>19</v>
      </c>
      <c r="AH136" s="99"/>
      <c r="AI136" s="19"/>
      <c r="AM136" s="26"/>
      <c r="AR136" s="26"/>
      <c r="AU136" s="26"/>
    </row>
    <row r="137" spans="1:47" x14ac:dyDescent="0.35">
      <c r="A137" s="19"/>
      <c r="B137" s="19"/>
      <c r="C137" s="30" t="s">
        <v>150</v>
      </c>
      <c r="D137" s="86" t="s">
        <v>293</v>
      </c>
      <c r="E137" s="202">
        <v>4.25</v>
      </c>
      <c r="F137" s="202">
        <v>4.75</v>
      </c>
      <c r="G137" s="202">
        <v>4.75</v>
      </c>
      <c r="H137" s="202">
        <v>5.4866416371443654</v>
      </c>
      <c r="I137" s="202">
        <v>5.8190863097418868</v>
      </c>
      <c r="J137" s="202">
        <v>5.8005273854488637</v>
      </c>
      <c r="K137" s="111">
        <v>6.18973</v>
      </c>
      <c r="L137" s="295">
        <f t="shared" ref="L137:L156" si="21">I137/H137-1</f>
        <v>6.0591650518394102E-2</v>
      </c>
      <c r="M137" s="203">
        <v>-3.1893193029209899E-3</v>
      </c>
      <c r="N137" s="203">
        <f t="shared" si="16"/>
        <v>6.7097797956697125E-2</v>
      </c>
      <c r="O137" s="227">
        <v>0.53763047233098205</v>
      </c>
      <c r="P137" s="111">
        <v>0.25942407754584801</v>
      </c>
      <c r="Q137" s="204">
        <f t="shared" si="19"/>
        <v>4.7467716596801388</v>
      </c>
      <c r="R137" s="205">
        <f t="shared" si="20"/>
        <v>6.8542831112175886</v>
      </c>
      <c r="S137" s="205">
        <f t="shared" si="17"/>
        <v>5.6812588080101376</v>
      </c>
      <c r="T137" s="304">
        <f t="shared" si="18"/>
        <v>6.6982011919898623</v>
      </c>
      <c r="U137" s="101">
        <v>0.97799999999999998</v>
      </c>
      <c r="V137" s="101">
        <v>0.84899999999999998</v>
      </c>
      <c r="W137" s="260">
        <v>4.9000000000000004</v>
      </c>
      <c r="X137" s="202">
        <v>5</v>
      </c>
      <c r="Y137" s="202">
        <v>5</v>
      </c>
      <c r="Z137" s="111">
        <v>6</v>
      </c>
      <c r="AA137" s="292">
        <v>66</v>
      </c>
      <c r="AB137" s="206">
        <v>72</v>
      </c>
      <c r="AC137" s="207">
        <v>49</v>
      </c>
      <c r="AD137" s="206">
        <v>48</v>
      </c>
      <c r="AE137" s="178">
        <v>39</v>
      </c>
      <c r="AF137" s="178">
        <v>23</v>
      </c>
      <c r="AG137" s="103">
        <v>43</v>
      </c>
      <c r="AH137" s="99"/>
      <c r="AI137" s="19"/>
      <c r="AM137" s="26"/>
      <c r="AR137" s="26"/>
      <c r="AU137" s="26"/>
    </row>
    <row r="138" spans="1:47" x14ac:dyDescent="0.35">
      <c r="A138" s="19"/>
      <c r="B138" s="19"/>
      <c r="C138" s="30" t="s">
        <v>150</v>
      </c>
      <c r="D138" s="86" t="s">
        <v>294</v>
      </c>
      <c r="E138" s="202">
        <v>6</v>
      </c>
      <c r="F138" s="202">
        <v>6.25</v>
      </c>
      <c r="G138" s="202">
        <v>6.25</v>
      </c>
      <c r="H138" s="202">
        <v>6.7544301670268441</v>
      </c>
      <c r="I138" s="202">
        <v>7.1969678351351023</v>
      </c>
      <c r="J138" s="202">
        <v>7.442607215543525</v>
      </c>
      <c r="K138" s="111">
        <v>7.7527499999999998</v>
      </c>
      <c r="L138" s="295">
        <f t="shared" si="21"/>
        <v>6.5518135085413709E-2</v>
      </c>
      <c r="M138" s="203">
        <v>3.413095431790425E-2</v>
      </c>
      <c r="N138" s="203">
        <f t="shared" si="16"/>
        <v>4.1671255176379152E-2</v>
      </c>
      <c r="O138" s="227">
        <v>0.118403857798544</v>
      </c>
      <c r="P138" s="111">
        <v>0.14763904887031901</v>
      </c>
      <c r="Q138" s="204">
        <f t="shared" si="19"/>
        <v>7.2105356542583792</v>
      </c>
      <c r="R138" s="205">
        <f t="shared" si="20"/>
        <v>7.6746787768286708</v>
      </c>
      <c r="S138" s="205">
        <f t="shared" si="17"/>
        <v>7.4633774642141741</v>
      </c>
      <c r="T138" s="304">
        <f t="shared" si="18"/>
        <v>8.0421225357858255</v>
      </c>
      <c r="U138" s="101">
        <v>0.126</v>
      </c>
      <c r="V138" s="101">
        <v>0.48799999999999999</v>
      </c>
      <c r="W138" s="260">
        <v>6.5</v>
      </c>
      <c r="X138" s="202">
        <v>7</v>
      </c>
      <c r="Y138" s="202">
        <v>7.16</v>
      </c>
      <c r="Z138" s="111">
        <v>7.5</v>
      </c>
      <c r="AA138" s="292">
        <v>212</v>
      </c>
      <c r="AB138" s="206">
        <v>267</v>
      </c>
      <c r="AC138" s="207">
        <v>271</v>
      </c>
      <c r="AD138" s="206">
        <v>193</v>
      </c>
      <c r="AE138" s="178">
        <v>202</v>
      </c>
      <c r="AF138" s="178">
        <v>251</v>
      </c>
      <c r="AG138" s="103">
        <v>222</v>
      </c>
      <c r="AH138" s="99"/>
      <c r="AI138" s="19"/>
      <c r="AM138" s="26"/>
      <c r="AR138" s="26"/>
      <c r="AU138" s="26"/>
    </row>
    <row r="139" spans="1:47" x14ac:dyDescent="0.35">
      <c r="A139" s="19"/>
      <c r="B139" s="19"/>
      <c r="C139" s="30" t="s">
        <v>150</v>
      </c>
      <c r="D139" s="86" t="s">
        <v>295</v>
      </c>
      <c r="E139" s="202">
        <v>5.25</v>
      </c>
      <c r="F139" s="202">
        <v>5.25</v>
      </c>
      <c r="G139" s="202">
        <v>5.75</v>
      </c>
      <c r="H139" s="202">
        <v>5.651872495448333</v>
      </c>
      <c r="I139" s="202">
        <v>5.7136971888986556</v>
      </c>
      <c r="J139" s="202">
        <v>6.6234799128363679</v>
      </c>
      <c r="K139" s="111">
        <v>7.0219399999999998</v>
      </c>
      <c r="L139" s="295">
        <f t="shared" si="21"/>
        <v>1.0938798336323385E-2</v>
      </c>
      <c r="M139" s="203">
        <v>0.15922837592887507</v>
      </c>
      <c r="N139" s="203">
        <f t="shared" si="16"/>
        <v>6.01587220626143E-2</v>
      </c>
      <c r="O139" s="227">
        <v>0.28235333743909002</v>
      </c>
      <c r="P139" s="111">
        <v>0.36439866810462401</v>
      </c>
      <c r="Q139" s="204">
        <f t="shared" si="19"/>
        <v>6.0700673714557514</v>
      </c>
      <c r="R139" s="205">
        <f t="shared" si="20"/>
        <v>7.1768924542169845</v>
      </c>
      <c r="S139" s="205">
        <f t="shared" si="17"/>
        <v>6.3077186105149368</v>
      </c>
      <c r="T139" s="304">
        <f t="shared" si="18"/>
        <v>7.7361613894850629</v>
      </c>
      <c r="U139" s="101">
        <v>1.2E-2</v>
      </c>
      <c r="V139" s="101">
        <v>1.6E-2</v>
      </c>
      <c r="W139" s="260">
        <v>5.5</v>
      </c>
      <c r="X139" s="202">
        <v>5.5</v>
      </c>
      <c r="Y139" s="202">
        <v>6.5</v>
      </c>
      <c r="Z139" s="111">
        <v>6.5</v>
      </c>
      <c r="AA139" s="292">
        <v>56</v>
      </c>
      <c r="AB139" s="206">
        <v>60</v>
      </c>
      <c r="AC139" s="207">
        <v>51</v>
      </c>
      <c r="AD139" s="206">
        <v>33</v>
      </c>
      <c r="AE139" s="178">
        <v>30</v>
      </c>
      <c r="AF139" s="178">
        <v>18</v>
      </c>
      <c r="AG139" s="103">
        <v>24</v>
      </c>
      <c r="AH139" s="99"/>
      <c r="AI139" s="19"/>
      <c r="AM139" s="26"/>
      <c r="AR139" s="26"/>
      <c r="AU139" s="26"/>
    </row>
    <row r="140" spans="1:47" x14ac:dyDescent="0.35">
      <c r="A140" s="19"/>
      <c r="B140" s="19"/>
      <c r="C140" s="30" t="s">
        <v>150</v>
      </c>
      <c r="D140" s="86" t="s">
        <v>296</v>
      </c>
      <c r="E140" s="202">
        <v>5</v>
      </c>
      <c r="F140" s="202">
        <v>5.25</v>
      </c>
      <c r="G140" s="202">
        <v>5.5</v>
      </c>
      <c r="H140" s="202">
        <v>5.6262281849647842</v>
      </c>
      <c r="I140" s="202">
        <v>6.0470291974636039</v>
      </c>
      <c r="J140" s="202">
        <v>6.7467042594581219</v>
      </c>
      <c r="K140" s="111">
        <v>7.2224500000000003</v>
      </c>
      <c r="L140" s="295">
        <f t="shared" si="21"/>
        <v>7.4792738343486542E-2</v>
      </c>
      <c r="M140" s="203">
        <v>0.11570558685048082</v>
      </c>
      <c r="N140" s="203">
        <f t="shared" si="16"/>
        <v>7.0515280090265753E-2</v>
      </c>
      <c r="O140" s="227">
        <v>0.138373949825849</v>
      </c>
      <c r="P140" s="111">
        <v>0.23347565575641399</v>
      </c>
      <c r="Q140" s="204">
        <f t="shared" si="19"/>
        <v>6.4754913177994577</v>
      </c>
      <c r="R140" s="205">
        <f t="shared" si="20"/>
        <v>7.0179172011167861</v>
      </c>
      <c r="S140" s="205">
        <f t="shared" si="17"/>
        <v>6.7648377147174292</v>
      </c>
      <c r="T140" s="304">
        <f t="shared" si="18"/>
        <v>7.6800622852825713</v>
      </c>
      <c r="U140" s="101">
        <v>0</v>
      </c>
      <c r="V140" s="101">
        <v>0</v>
      </c>
      <c r="W140" s="260">
        <v>5.5</v>
      </c>
      <c r="X140" s="202">
        <v>6</v>
      </c>
      <c r="Y140" s="202">
        <v>6.5</v>
      </c>
      <c r="Z140" s="111">
        <v>6.87</v>
      </c>
      <c r="AA140" s="292">
        <v>232</v>
      </c>
      <c r="AB140" s="206">
        <v>185</v>
      </c>
      <c r="AC140" s="207">
        <v>190</v>
      </c>
      <c r="AD140" s="206">
        <v>150</v>
      </c>
      <c r="AE140" s="178">
        <v>149</v>
      </c>
      <c r="AF140" s="178">
        <v>129</v>
      </c>
      <c r="AG140" s="103">
        <v>118</v>
      </c>
      <c r="AH140" s="99"/>
      <c r="AI140" s="19"/>
      <c r="AM140" s="26"/>
      <c r="AR140" s="26"/>
      <c r="AU140" s="26"/>
    </row>
    <row r="141" spans="1:47" x14ac:dyDescent="0.35">
      <c r="A141" s="19"/>
      <c r="B141" s="19"/>
      <c r="C141" s="30" t="s">
        <v>150</v>
      </c>
      <c r="D141" s="86" t="s">
        <v>297</v>
      </c>
      <c r="E141" s="202">
        <v>6.5</v>
      </c>
      <c r="F141" s="202">
        <v>5.75</v>
      </c>
      <c r="G141" s="202">
        <v>6.75</v>
      </c>
      <c r="H141" s="202">
        <v>6.707034428948754</v>
      </c>
      <c r="I141" s="202">
        <v>6.934640687746227</v>
      </c>
      <c r="J141" s="202">
        <v>7.4194212171691367</v>
      </c>
      <c r="K141" s="111">
        <v>7.8119399999999999</v>
      </c>
      <c r="L141" s="295">
        <f t="shared" si="21"/>
        <v>3.3935454068206861E-2</v>
      </c>
      <c r="M141" s="203">
        <v>6.9907086935237395E-2</v>
      </c>
      <c r="N141" s="203">
        <f t="shared" si="16"/>
        <v>5.2904232195705836E-2</v>
      </c>
      <c r="O141" s="227">
        <v>0.34781599935884799</v>
      </c>
      <c r="P141" s="111">
        <v>0.428005796451494</v>
      </c>
      <c r="Q141" s="204">
        <f t="shared" si="19"/>
        <v>6.7377018584257948</v>
      </c>
      <c r="R141" s="205">
        <f t="shared" si="20"/>
        <v>8.1011405759124795</v>
      </c>
      <c r="S141" s="205">
        <f t="shared" si="17"/>
        <v>6.9730486389550714</v>
      </c>
      <c r="T141" s="304">
        <f t="shared" si="18"/>
        <v>8.6508313610449274</v>
      </c>
      <c r="U141" s="101">
        <v>0.22800000000000001</v>
      </c>
      <c r="V141" s="101">
        <v>0.47299999999999998</v>
      </c>
      <c r="W141" s="260">
        <v>6.5</v>
      </c>
      <c r="X141" s="202">
        <v>7</v>
      </c>
      <c r="Y141" s="202">
        <v>7</v>
      </c>
      <c r="Z141" s="111">
        <v>7</v>
      </c>
      <c r="AA141" s="292">
        <v>56</v>
      </c>
      <c r="AB141" s="206">
        <v>45</v>
      </c>
      <c r="AC141" s="207">
        <v>45</v>
      </c>
      <c r="AD141" s="206">
        <v>42</v>
      </c>
      <c r="AE141" s="178">
        <v>30</v>
      </c>
      <c r="AF141" s="178">
        <v>20</v>
      </c>
      <c r="AG141" s="103">
        <v>27</v>
      </c>
      <c r="AH141" s="99"/>
      <c r="AI141" s="19"/>
      <c r="AM141" s="26"/>
      <c r="AR141" s="26"/>
      <c r="AU141" s="26"/>
    </row>
    <row r="142" spans="1:47" x14ac:dyDescent="0.35">
      <c r="A142" s="19"/>
      <c r="B142" s="19"/>
      <c r="C142" s="30" t="s">
        <v>150</v>
      </c>
      <c r="D142" s="86" t="s">
        <v>298</v>
      </c>
      <c r="E142" s="202">
        <v>5.75</v>
      </c>
      <c r="F142" s="202">
        <v>5.75</v>
      </c>
      <c r="G142" s="202">
        <v>6.25</v>
      </c>
      <c r="H142" s="202">
        <v>5.6427796052149972</v>
      </c>
      <c r="I142" s="202">
        <v>6.8583760962753724</v>
      </c>
      <c r="J142" s="202">
        <v>6.6256922438204704</v>
      </c>
      <c r="K142" s="111">
        <v>7.7436699999999998</v>
      </c>
      <c r="L142" s="295">
        <f t="shared" si="21"/>
        <v>0.21542512309659112</v>
      </c>
      <c r="M142" s="203">
        <v>-3.392696014166785E-2</v>
      </c>
      <c r="N142" s="203">
        <f t="shared" si="16"/>
        <v>0.16873372849791268</v>
      </c>
      <c r="O142" s="227">
        <v>0.208498152921712</v>
      </c>
      <c r="P142" s="111">
        <v>0.49937819475059497</v>
      </c>
      <c r="Q142" s="204">
        <f t="shared" si="19"/>
        <v>6.2170358640939147</v>
      </c>
      <c r="R142" s="205">
        <f t="shared" si="20"/>
        <v>7.0343486235470261</v>
      </c>
      <c r="S142" s="205">
        <f t="shared" si="17"/>
        <v>6.7648887382888336</v>
      </c>
      <c r="T142" s="304">
        <f t="shared" si="18"/>
        <v>8.722451261711166</v>
      </c>
      <c r="U142" s="101">
        <v>0.622</v>
      </c>
      <c r="V142" s="101">
        <v>0.73299999999999998</v>
      </c>
      <c r="W142" s="260">
        <v>5.5</v>
      </c>
      <c r="X142" s="202">
        <v>6</v>
      </c>
      <c r="Y142" s="202">
        <v>6.5</v>
      </c>
      <c r="Z142" s="111">
        <v>7</v>
      </c>
      <c r="AA142" s="299">
        <v>67</v>
      </c>
      <c r="AB142" s="206">
        <v>58</v>
      </c>
      <c r="AC142" s="224">
        <v>72</v>
      </c>
      <c r="AD142" s="206">
        <v>37</v>
      </c>
      <c r="AE142" s="178">
        <v>43</v>
      </c>
      <c r="AF142" s="178">
        <v>23</v>
      </c>
      <c r="AG142" s="103">
        <v>27</v>
      </c>
      <c r="AH142" s="99"/>
      <c r="AI142" s="19"/>
      <c r="AM142" s="26"/>
      <c r="AR142" s="26"/>
      <c r="AU142" s="26"/>
    </row>
    <row r="143" spans="1:47" x14ac:dyDescent="0.35">
      <c r="A143" s="19"/>
      <c r="B143" s="19"/>
      <c r="C143" s="30" t="s">
        <v>151</v>
      </c>
      <c r="D143" s="86" t="s">
        <v>299</v>
      </c>
      <c r="E143" s="202">
        <v>5</v>
      </c>
      <c r="F143" s="202">
        <v>5</v>
      </c>
      <c r="G143" s="202">
        <v>5.25</v>
      </c>
      <c r="H143" s="202">
        <v>5.4962867873277741</v>
      </c>
      <c r="I143" s="202">
        <v>6.0475282647820032</v>
      </c>
      <c r="J143" s="202">
        <v>6.6825148341637286</v>
      </c>
      <c r="K143" s="111">
        <v>6.6611700000000003</v>
      </c>
      <c r="L143" s="295">
        <f t="shared" si="21"/>
        <v>0.10029343423730541</v>
      </c>
      <c r="M143" s="203">
        <v>0.10499935536962957</v>
      </c>
      <c r="N143" s="203">
        <f t="shared" si="16"/>
        <v>-3.1941319538274504E-3</v>
      </c>
      <c r="O143" s="227">
        <v>0.28068361439766998</v>
      </c>
      <c r="P143" s="111">
        <v>0.368356507815576</v>
      </c>
      <c r="Q143" s="204">
        <f t="shared" si="19"/>
        <v>6.1323749499442952</v>
      </c>
      <c r="R143" s="205">
        <f t="shared" si="20"/>
        <v>7.232654718383162</v>
      </c>
      <c r="S143" s="205">
        <f t="shared" si="17"/>
        <v>5.9391912446814716</v>
      </c>
      <c r="T143" s="304">
        <f t="shared" si="18"/>
        <v>7.3831487553185289</v>
      </c>
      <c r="U143" s="101">
        <v>6.5000000000000002E-2</v>
      </c>
      <c r="V143" s="101">
        <v>0.115</v>
      </c>
      <c r="W143" s="260">
        <v>5.33</v>
      </c>
      <c r="X143" s="202">
        <v>6</v>
      </c>
      <c r="Y143" s="202">
        <v>6.8</v>
      </c>
      <c r="Z143" s="111">
        <v>6</v>
      </c>
      <c r="AA143" s="292">
        <v>44</v>
      </c>
      <c r="AB143" s="206">
        <v>49</v>
      </c>
      <c r="AC143" s="207">
        <v>53</v>
      </c>
      <c r="AD143" s="206">
        <v>41</v>
      </c>
      <c r="AE143" s="178">
        <v>38</v>
      </c>
      <c r="AF143" s="178">
        <v>19</v>
      </c>
      <c r="AG143" s="103">
        <v>25</v>
      </c>
      <c r="AH143" s="99"/>
      <c r="AI143" s="19"/>
      <c r="AM143" s="26"/>
      <c r="AR143" s="26"/>
      <c r="AU143" s="26"/>
    </row>
    <row r="144" spans="1:47" x14ac:dyDescent="0.35">
      <c r="A144" s="19"/>
      <c r="B144" s="19"/>
      <c r="C144" s="30" t="s">
        <v>151</v>
      </c>
      <c r="D144" s="86" t="s">
        <v>300</v>
      </c>
      <c r="E144" s="202">
        <v>4.75</v>
      </c>
      <c r="F144" s="202">
        <v>5</v>
      </c>
      <c r="G144" s="202">
        <v>5.25</v>
      </c>
      <c r="H144" s="202">
        <v>5.6256222289213573</v>
      </c>
      <c r="I144" s="202">
        <v>5.8007512257171427</v>
      </c>
      <c r="J144" s="202">
        <v>6.1791727498089122</v>
      </c>
      <c r="K144" s="111">
        <v>6.4751000000000003</v>
      </c>
      <c r="L144" s="295">
        <f t="shared" si="21"/>
        <v>3.1130600255283136E-2</v>
      </c>
      <c r="M144" s="203">
        <v>6.5236640801637824E-2</v>
      </c>
      <c r="N144" s="203">
        <f t="shared" si="16"/>
        <v>4.789107897982614E-2</v>
      </c>
      <c r="O144" s="227">
        <v>0.138383356030371</v>
      </c>
      <c r="P144" s="111">
        <v>0.20159637062157201</v>
      </c>
      <c r="Q144" s="204">
        <f t="shared" si="19"/>
        <v>5.9079413719893852</v>
      </c>
      <c r="R144" s="205">
        <f t="shared" si="20"/>
        <v>6.4504041276284392</v>
      </c>
      <c r="S144" s="205">
        <f t="shared" si="17"/>
        <v>6.0799711135817187</v>
      </c>
      <c r="T144" s="304">
        <f t="shared" si="18"/>
        <v>6.8702288864182819</v>
      </c>
      <c r="U144" s="101">
        <v>5.5E-2</v>
      </c>
      <c r="V144" s="101">
        <v>0.09</v>
      </c>
      <c r="W144" s="260">
        <v>5.2</v>
      </c>
      <c r="X144" s="202">
        <v>5.5</v>
      </c>
      <c r="Y144" s="202">
        <v>6</v>
      </c>
      <c r="Z144" s="111">
        <v>6.2</v>
      </c>
      <c r="AA144" s="292">
        <v>101</v>
      </c>
      <c r="AB144" s="206">
        <v>99</v>
      </c>
      <c r="AC144" s="207">
        <v>94</v>
      </c>
      <c r="AD144" s="206">
        <v>75</v>
      </c>
      <c r="AE144" s="178">
        <v>83</v>
      </c>
      <c r="AF144" s="178">
        <v>42</v>
      </c>
      <c r="AG144" s="103">
        <v>36</v>
      </c>
      <c r="AH144" s="99"/>
      <c r="AI144" s="19"/>
      <c r="AM144" s="26"/>
      <c r="AR144" s="26"/>
      <c r="AU144" s="26"/>
    </row>
    <row r="145" spans="1:47" x14ac:dyDescent="0.35">
      <c r="A145" s="19"/>
      <c r="B145" s="19"/>
      <c r="C145" s="30" t="s">
        <v>151</v>
      </c>
      <c r="D145" s="86" t="s">
        <v>301</v>
      </c>
      <c r="E145" s="202">
        <v>5.25</v>
      </c>
      <c r="F145" s="202">
        <v>5.5</v>
      </c>
      <c r="G145" s="202">
        <v>5.75</v>
      </c>
      <c r="H145" s="202">
        <v>6.0380561498672094</v>
      </c>
      <c r="I145" s="202">
        <v>6.6749272956444763</v>
      </c>
      <c r="J145" s="202">
        <v>7.2677952587365304</v>
      </c>
      <c r="K145" s="111">
        <v>8.0752799999999993</v>
      </c>
      <c r="L145" s="295">
        <f t="shared" si="21"/>
        <v>0.10547618802638548</v>
      </c>
      <c r="M145" s="203">
        <v>8.8820137933024679E-2</v>
      </c>
      <c r="N145" s="203">
        <f t="shared" si="16"/>
        <v>0.11110449765254482</v>
      </c>
      <c r="O145" s="227">
        <v>0.182725990745953</v>
      </c>
      <c r="P145" s="111">
        <v>0.234317206141713</v>
      </c>
      <c r="Q145" s="204">
        <f t="shared" si="19"/>
        <v>6.9096523168744621</v>
      </c>
      <c r="R145" s="205">
        <f t="shared" si="20"/>
        <v>7.6259382005985987</v>
      </c>
      <c r="S145" s="205">
        <f t="shared" si="17"/>
        <v>7.6160182759622419</v>
      </c>
      <c r="T145" s="304">
        <f t="shared" si="18"/>
        <v>8.5345417240377568</v>
      </c>
      <c r="U145" s="101">
        <v>4.2999999999999997E-2</v>
      </c>
      <c r="V145" s="101">
        <v>5.3999999999999999E-2</v>
      </c>
      <c r="W145" s="260">
        <v>6</v>
      </c>
      <c r="X145" s="202">
        <v>6.5</v>
      </c>
      <c r="Y145" s="202">
        <v>7.23</v>
      </c>
      <c r="Z145" s="111">
        <v>8</v>
      </c>
      <c r="AA145" s="292">
        <v>103</v>
      </c>
      <c r="AB145" s="206">
        <v>105</v>
      </c>
      <c r="AC145" s="207">
        <v>92</v>
      </c>
      <c r="AD145" s="206">
        <v>63</v>
      </c>
      <c r="AE145" s="178">
        <v>64</v>
      </c>
      <c r="AF145" s="178">
        <v>46</v>
      </c>
      <c r="AG145" s="103">
        <v>52</v>
      </c>
      <c r="AH145" s="99"/>
      <c r="AI145" s="19"/>
      <c r="AM145" s="26"/>
      <c r="AR145" s="26"/>
      <c r="AU145" s="26"/>
    </row>
    <row r="146" spans="1:47" x14ac:dyDescent="0.35">
      <c r="A146" s="19"/>
      <c r="B146" s="19"/>
      <c r="C146" s="30" t="s">
        <v>151</v>
      </c>
      <c r="D146" s="86" t="s">
        <v>302</v>
      </c>
      <c r="E146" s="202">
        <v>4.5</v>
      </c>
      <c r="F146" s="202">
        <v>4.5</v>
      </c>
      <c r="G146" s="202">
        <v>5</v>
      </c>
      <c r="H146" s="202">
        <v>5.2159848037973724</v>
      </c>
      <c r="I146" s="202">
        <v>5.3154084612824866</v>
      </c>
      <c r="J146" s="202">
        <v>5.5474216807087418</v>
      </c>
      <c r="K146" s="111">
        <v>6.14</v>
      </c>
      <c r="L146" s="295">
        <f t="shared" si="21"/>
        <v>1.9061339560025425E-2</v>
      </c>
      <c r="M146" s="203">
        <v>4.3649179760359536E-2</v>
      </c>
      <c r="N146" s="203">
        <f t="shared" si="16"/>
        <v>0.10682049308635744</v>
      </c>
      <c r="O146" s="227">
        <v>0.100455455793557</v>
      </c>
      <c r="P146" s="111">
        <v>0.22792973208811701</v>
      </c>
      <c r="Q146" s="204">
        <f t="shared" si="19"/>
        <v>5.3505289873533703</v>
      </c>
      <c r="R146" s="205">
        <f t="shared" si="20"/>
        <v>5.7443143740641132</v>
      </c>
      <c r="S146" s="205">
        <f t="shared" si="17"/>
        <v>5.6932577251072907</v>
      </c>
      <c r="T146" s="304">
        <f t="shared" si="18"/>
        <v>6.5867422748927087</v>
      </c>
      <c r="U146" s="101">
        <v>0.124</v>
      </c>
      <c r="V146" s="101">
        <v>0.21</v>
      </c>
      <c r="W146" s="260">
        <v>4.75</v>
      </c>
      <c r="X146" s="202">
        <v>5</v>
      </c>
      <c r="Y146" s="202">
        <v>5.5</v>
      </c>
      <c r="Z146" s="111">
        <v>5.6</v>
      </c>
      <c r="AA146" s="292">
        <v>170</v>
      </c>
      <c r="AB146" s="206">
        <v>172</v>
      </c>
      <c r="AC146" s="207">
        <v>172</v>
      </c>
      <c r="AD146" s="206">
        <v>126</v>
      </c>
      <c r="AE146" s="178">
        <v>125</v>
      </c>
      <c r="AF146" s="178">
        <v>84</v>
      </c>
      <c r="AG146" s="103">
        <v>77</v>
      </c>
      <c r="AH146" s="99"/>
      <c r="AI146" s="19"/>
      <c r="AM146" s="26"/>
      <c r="AR146" s="26"/>
      <c r="AU146" s="26"/>
    </row>
    <row r="147" spans="1:47" x14ac:dyDescent="0.35">
      <c r="A147" s="19"/>
      <c r="B147" s="19"/>
      <c r="C147" s="30" t="s">
        <v>151</v>
      </c>
      <c r="D147" s="86" t="s">
        <v>303</v>
      </c>
      <c r="E147" s="202">
        <v>4.25</v>
      </c>
      <c r="F147" s="202">
        <v>4.5</v>
      </c>
      <c r="G147" s="202">
        <v>4.75</v>
      </c>
      <c r="H147" s="202">
        <v>5.0345470073014988</v>
      </c>
      <c r="I147" s="202">
        <v>5.1787880662965797</v>
      </c>
      <c r="J147" s="202">
        <v>5.5673297722790531</v>
      </c>
      <c r="K147" s="111">
        <v>5.9630900000000002</v>
      </c>
      <c r="L147" s="295">
        <f t="shared" si="21"/>
        <v>2.8650255680578773E-2</v>
      </c>
      <c r="M147" s="203">
        <v>7.5025604641188792E-2</v>
      </c>
      <c r="N147" s="203">
        <f t="shared" si="16"/>
        <v>7.1086183845534556E-2</v>
      </c>
      <c r="O147" s="227">
        <v>0.10853653932954101</v>
      </c>
      <c r="P147" s="111">
        <v>0.12767243890926699</v>
      </c>
      <c r="Q147" s="204">
        <f t="shared" si="19"/>
        <v>5.3545981551931527</v>
      </c>
      <c r="R147" s="205">
        <f t="shared" si="20"/>
        <v>5.7800613893649535</v>
      </c>
      <c r="S147" s="205">
        <f t="shared" si="17"/>
        <v>5.712852019737837</v>
      </c>
      <c r="T147" s="304">
        <f t="shared" si="18"/>
        <v>6.2133279802621635</v>
      </c>
      <c r="U147" s="101">
        <v>8.0000000000000002E-3</v>
      </c>
      <c r="V147" s="101">
        <v>0.1</v>
      </c>
      <c r="W147" s="260">
        <v>4.7</v>
      </c>
      <c r="X147" s="202">
        <v>5</v>
      </c>
      <c r="Y147" s="202">
        <v>5.3</v>
      </c>
      <c r="Z147" s="111">
        <v>5.56</v>
      </c>
      <c r="AA147" s="292">
        <v>249</v>
      </c>
      <c r="AB147" s="206">
        <v>208</v>
      </c>
      <c r="AC147" s="207">
        <v>259</v>
      </c>
      <c r="AD147" s="206">
        <v>170</v>
      </c>
      <c r="AE147" s="178">
        <v>196</v>
      </c>
      <c r="AF147" s="178">
        <v>146</v>
      </c>
      <c r="AG147" s="103">
        <v>118</v>
      </c>
      <c r="AH147" s="99"/>
      <c r="AI147" s="19"/>
      <c r="AM147" s="26"/>
      <c r="AR147" s="26"/>
      <c r="AU147" s="26"/>
    </row>
    <row r="148" spans="1:47" x14ac:dyDescent="0.35">
      <c r="A148" s="19"/>
      <c r="B148" s="19"/>
      <c r="C148" s="30" t="s">
        <v>151</v>
      </c>
      <c r="D148" s="86" t="s">
        <v>304</v>
      </c>
      <c r="E148" s="202">
        <v>4.5</v>
      </c>
      <c r="F148" s="202">
        <v>4.5</v>
      </c>
      <c r="G148" s="202">
        <v>4.75</v>
      </c>
      <c r="H148" s="202">
        <v>5.0538851408671821</v>
      </c>
      <c r="I148" s="202">
        <v>5.5680428364565886</v>
      </c>
      <c r="J148" s="202">
        <v>5.9632971911708346</v>
      </c>
      <c r="K148" s="111">
        <v>6.3508500000000003</v>
      </c>
      <c r="L148" s="295">
        <f t="shared" si="21"/>
        <v>0.10173513668361367</v>
      </c>
      <c r="M148" s="203">
        <v>7.0986227355567477E-2</v>
      </c>
      <c r="N148" s="203">
        <f t="shared" si="16"/>
        <v>6.4989685471817493E-2</v>
      </c>
      <c r="O148" s="227">
        <v>0.18173161620849601</v>
      </c>
      <c r="P148" s="111">
        <v>0.157059864170154</v>
      </c>
      <c r="Q148" s="204">
        <f t="shared" si="19"/>
        <v>5.6071032234021825</v>
      </c>
      <c r="R148" s="205">
        <f t="shared" si="20"/>
        <v>6.3194911589394867</v>
      </c>
      <c r="S148" s="205">
        <f t="shared" si="17"/>
        <v>6.0430126662264989</v>
      </c>
      <c r="T148" s="304">
        <f t="shared" si="18"/>
        <v>6.6586873337735017</v>
      </c>
      <c r="U148" s="101">
        <v>7.8E-2</v>
      </c>
      <c r="V148" s="101">
        <v>0.21</v>
      </c>
      <c r="W148" s="260">
        <v>4.8</v>
      </c>
      <c r="X148" s="202">
        <v>5.5</v>
      </c>
      <c r="Y148" s="202">
        <v>5.8</v>
      </c>
      <c r="Z148" s="111">
        <v>6</v>
      </c>
      <c r="AA148" s="292">
        <v>116</v>
      </c>
      <c r="AB148" s="206">
        <v>122</v>
      </c>
      <c r="AC148" s="207">
        <v>106</v>
      </c>
      <c r="AD148" s="206">
        <v>95</v>
      </c>
      <c r="AE148" s="178">
        <v>84</v>
      </c>
      <c r="AF148" s="178">
        <v>52</v>
      </c>
      <c r="AG148" s="103">
        <v>51</v>
      </c>
      <c r="AH148" s="99"/>
      <c r="AI148" s="19"/>
      <c r="AM148" s="26"/>
      <c r="AR148" s="26"/>
      <c r="AU148" s="26"/>
    </row>
    <row r="149" spans="1:47" x14ac:dyDescent="0.35">
      <c r="A149" s="19"/>
      <c r="B149" s="19"/>
      <c r="C149" s="30" t="s">
        <v>151</v>
      </c>
      <c r="D149" s="86" t="s">
        <v>305</v>
      </c>
      <c r="E149" s="202">
        <v>4.5</v>
      </c>
      <c r="F149" s="202">
        <v>4.75</v>
      </c>
      <c r="G149" s="202">
        <v>5</v>
      </c>
      <c r="H149" s="202">
        <v>5.1772353625656216</v>
      </c>
      <c r="I149" s="202">
        <v>5.399459265980183</v>
      </c>
      <c r="J149" s="202">
        <v>6.1480907845360164</v>
      </c>
      <c r="K149" s="111">
        <v>6.3150899999999996</v>
      </c>
      <c r="L149" s="295">
        <f t="shared" si="21"/>
        <v>4.2923276198985949E-2</v>
      </c>
      <c r="M149" s="203">
        <v>0.1386493501807966</v>
      </c>
      <c r="N149" s="203">
        <f t="shared" si="16"/>
        <v>2.7162776431998603E-2</v>
      </c>
      <c r="O149" s="227">
        <v>0.178262322803517</v>
      </c>
      <c r="P149" s="111">
        <v>0.121865726756013</v>
      </c>
      <c r="Q149" s="204">
        <f t="shared" si="19"/>
        <v>5.7986966318411231</v>
      </c>
      <c r="R149" s="205">
        <f t="shared" si="20"/>
        <v>6.4974849372309098</v>
      </c>
      <c r="S149" s="205">
        <f t="shared" si="17"/>
        <v>6.0762331755582144</v>
      </c>
      <c r="T149" s="304">
        <f t="shared" si="18"/>
        <v>6.5539468244417849</v>
      </c>
      <c r="U149" s="101">
        <v>0</v>
      </c>
      <c r="V149" s="101">
        <v>1E-3</v>
      </c>
      <c r="W149" s="260">
        <v>5</v>
      </c>
      <c r="X149" s="202">
        <v>5.2</v>
      </c>
      <c r="Y149" s="202">
        <v>5.8</v>
      </c>
      <c r="Z149" s="111">
        <v>6</v>
      </c>
      <c r="AA149" s="292">
        <v>209</v>
      </c>
      <c r="AB149" s="206">
        <v>230</v>
      </c>
      <c r="AC149" s="207">
        <v>169</v>
      </c>
      <c r="AD149" s="206">
        <v>107</v>
      </c>
      <c r="AE149" s="178">
        <v>153</v>
      </c>
      <c r="AF149" s="178">
        <v>116</v>
      </c>
      <c r="AG149" s="103">
        <v>85</v>
      </c>
      <c r="AH149" s="99"/>
      <c r="AI149" s="19"/>
      <c r="AM149" s="26"/>
      <c r="AR149" s="26"/>
      <c r="AU149" s="26"/>
    </row>
    <row r="150" spans="1:47" x14ac:dyDescent="0.35">
      <c r="A150" s="19"/>
      <c r="B150" s="19"/>
      <c r="C150" s="30" t="s">
        <v>151</v>
      </c>
      <c r="D150" s="86" t="s">
        <v>306</v>
      </c>
      <c r="E150" s="202">
        <v>4.75</v>
      </c>
      <c r="F150" s="202">
        <v>5</v>
      </c>
      <c r="G150" s="202">
        <v>5.25</v>
      </c>
      <c r="H150" s="202">
        <v>6.9730930506048567</v>
      </c>
      <c r="I150" s="202">
        <v>6.3688155867794851</v>
      </c>
      <c r="J150" s="202">
        <v>6.6220667392816566</v>
      </c>
      <c r="K150" s="111">
        <v>6.6423199999999998</v>
      </c>
      <c r="L150" s="295">
        <f t="shared" si="21"/>
        <v>-8.6658454066227519E-2</v>
      </c>
      <c r="M150" s="203">
        <v>3.9764246436633455E-2</v>
      </c>
      <c r="N150" s="203">
        <f t="shared" si="16"/>
        <v>3.0584501056447611E-3</v>
      </c>
      <c r="O150" s="227">
        <v>0.48354515199063403</v>
      </c>
      <c r="P150" s="111">
        <v>0.25846573006238799</v>
      </c>
      <c r="Q150" s="204">
        <f t="shared" si="19"/>
        <v>5.6743182413800142</v>
      </c>
      <c r="R150" s="205">
        <f t="shared" si="20"/>
        <v>7.569815237183299</v>
      </c>
      <c r="S150" s="205">
        <f t="shared" si="17"/>
        <v>6.1357271690777191</v>
      </c>
      <c r="T150" s="304">
        <f t="shared" si="18"/>
        <v>7.1489128309222805</v>
      </c>
      <c r="U150" s="101">
        <v>0.70399999999999996</v>
      </c>
      <c r="V150" s="101">
        <v>0.69800000000000006</v>
      </c>
      <c r="W150" s="260">
        <v>5.5</v>
      </c>
      <c r="X150" s="202">
        <v>5.5</v>
      </c>
      <c r="Y150" s="202">
        <v>6</v>
      </c>
      <c r="Z150" s="111">
        <v>6</v>
      </c>
      <c r="AA150" s="292">
        <v>57</v>
      </c>
      <c r="AB150" s="206">
        <v>62</v>
      </c>
      <c r="AC150" s="207">
        <v>63</v>
      </c>
      <c r="AD150" s="206">
        <v>44</v>
      </c>
      <c r="AE150" s="178">
        <v>38</v>
      </c>
      <c r="AF150" s="178">
        <v>29</v>
      </c>
      <c r="AG150" s="103">
        <v>27</v>
      </c>
      <c r="AH150" s="99"/>
      <c r="AI150" s="19"/>
      <c r="AM150" s="26"/>
      <c r="AR150" s="26"/>
      <c r="AU150" s="26"/>
    </row>
    <row r="151" spans="1:47" x14ac:dyDescent="0.35">
      <c r="A151" s="19"/>
      <c r="B151" s="19"/>
      <c r="C151" s="30" t="s">
        <v>151</v>
      </c>
      <c r="D151" s="86" t="s">
        <v>307</v>
      </c>
      <c r="E151" s="202">
        <v>4.5</v>
      </c>
      <c r="F151" s="202">
        <v>4.75</v>
      </c>
      <c r="G151" s="202">
        <v>5.5</v>
      </c>
      <c r="H151" s="202">
        <v>5.052331004851184</v>
      </c>
      <c r="I151" s="202">
        <v>5.5442621341581262</v>
      </c>
      <c r="J151" s="202">
        <v>6.3203840091503398</v>
      </c>
      <c r="K151" s="111">
        <v>6.2335099999999999</v>
      </c>
      <c r="L151" s="295">
        <f t="shared" si="21"/>
        <v>9.7367161580386608E-2</v>
      </c>
      <c r="M151" s="203">
        <v>0.13998650428350734</v>
      </c>
      <c r="N151" s="203">
        <f t="shared" si="16"/>
        <v>-1.3745052361465393E-2</v>
      </c>
      <c r="O151" s="227">
        <v>0.28382880169193497</v>
      </c>
      <c r="P151" s="111">
        <v>0.21002032152059399</v>
      </c>
      <c r="Q151" s="204">
        <f t="shared" si="19"/>
        <v>5.7640795578341475</v>
      </c>
      <c r="R151" s="205">
        <f t="shared" si="20"/>
        <v>6.8766884604665321</v>
      </c>
      <c r="S151" s="205">
        <f t="shared" si="17"/>
        <v>5.8218701698196353</v>
      </c>
      <c r="T151" s="304">
        <f t="shared" si="18"/>
        <v>6.6451498301803644</v>
      </c>
      <c r="U151" s="101">
        <v>6.5000000000000002E-2</v>
      </c>
      <c r="V151" s="101">
        <v>3.2000000000000001E-2</v>
      </c>
      <c r="W151" s="260">
        <v>5</v>
      </c>
      <c r="X151" s="202">
        <v>5</v>
      </c>
      <c r="Y151" s="202">
        <v>6.28</v>
      </c>
      <c r="Z151" s="111">
        <v>6</v>
      </c>
      <c r="AA151" s="292">
        <v>69</v>
      </c>
      <c r="AB151" s="206">
        <v>65</v>
      </c>
      <c r="AC151" s="207">
        <v>52</v>
      </c>
      <c r="AD151" s="206">
        <v>39</v>
      </c>
      <c r="AE151" s="178">
        <v>37</v>
      </c>
      <c r="AF151" s="178">
        <v>23</v>
      </c>
      <c r="AG151" s="103">
        <v>27</v>
      </c>
      <c r="AH151" s="99"/>
      <c r="AI151" s="19"/>
      <c r="AM151" s="26"/>
      <c r="AR151" s="26"/>
      <c r="AU151" s="26"/>
    </row>
    <row r="152" spans="1:47" x14ac:dyDescent="0.35">
      <c r="A152" s="19"/>
      <c r="B152" s="19"/>
      <c r="C152" s="30" t="s">
        <v>151</v>
      </c>
      <c r="D152" s="86" t="s">
        <v>308</v>
      </c>
      <c r="E152" s="202">
        <v>4.25</v>
      </c>
      <c r="F152" s="202">
        <v>4.5</v>
      </c>
      <c r="G152" s="202">
        <v>4.5</v>
      </c>
      <c r="H152" s="202">
        <v>4.8103168611719873</v>
      </c>
      <c r="I152" s="202">
        <v>5.0929984812031543</v>
      </c>
      <c r="J152" s="202">
        <v>5.7235800541071136</v>
      </c>
      <c r="K152" s="111">
        <v>5.7562800000000003</v>
      </c>
      <c r="L152" s="295">
        <f t="shared" si="21"/>
        <v>5.8765696354209584E-2</v>
      </c>
      <c r="M152" s="203">
        <v>0.12381342253119865</v>
      </c>
      <c r="N152" s="203">
        <f t="shared" si="16"/>
        <v>5.7131979606752648E-3</v>
      </c>
      <c r="O152" s="227">
        <v>0.140669811032613</v>
      </c>
      <c r="P152" s="111">
        <v>8.5648978790898098E-2</v>
      </c>
      <c r="Q152" s="204">
        <f t="shared" si="19"/>
        <v>5.4478672244831925</v>
      </c>
      <c r="R152" s="205">
        <f t="shared" si="20"/>
        <v>5.9992928837310346</v>
      </c>
      <c r="S152" s="205">
        <f t="shared" si="17"/>
        <v>5.5884080015698396</v>
      </c>
      <c r="T152" s="304">
        <f t="shared" si="18"/>
        <v>5.9241519984301609</v>
      </c>
      <c r="U152" s="101">
        <v>0</v>
      </c>
      <c r="V152" s="101">
        <v>9.0000000000000011E-3</v>
      </c>
      <c r="W152" s="260">
        <v>4.74</v>
      </c>
      <c r="X152" s="202">
        <v>5</v>
      </c>
      <c r="Y152" s="202">
        <v>5.5</v>
      </c>
      <c r="Z152" s="111">
        <v>5.6</v>
      </c>
      <c r="AA152" s="292">
        <v>158</v>
      </c>
      <c r="AB152" s="206">
        <v>170</v>
      </c>
      <c r="AC152" s="207">
        <v>170</v>
      </c>
      <c r="AD152" s="206">
        <v>123</v>
      </c>
      <c r="AE152" s="178">
        <v>115</v>
      </c>
      <c r="AF152" s="178">
        <v>77</v>
      </c>
      <c r="AG152" s="103">
        <v>91</v>
      </c>
      <c r="AH152" s="99"/>
      <c r="AI152" s="19"/>
      <c r="AM152" s="26"/>
      <c r="AR152" s="26"/>
      <c r="AU152" s="26"/>
    </row>
    <row r="153" spans="1:47" x14ac:dyDescent="0.35">
      <c r="A153" s="19"/>
      <c r="B153" s="19"/>
      <c r="C153" s="30" t="s">
        <v>151</v>
      </c>
      <c r="D153" s="86" t="s">
        <v>309</v>
      </c>
      <c r="E153" s="202">
        <v>4.5</v>
      </c>
      <c r="F153" s="202">
        <v>4.75</v>
      </c>
      <c r="G153" s="202">
        <v>5.25</v>
      </c>
      <c r="H153" s="202">
        <v>5.3023383386900012</v>
      </c>
      <c r="I153" s="202">
        <v>5.4682151935075574</v>
      </c>
      <c r="J153" s="202">
        <v>6.1530653597800002</v>
      </c>
      <c r="K153" s="111">
        <v>7.3990900000000002</v>
      </c>
      <c r="L153" s="295">
        <f t="shared" si="21"/>
        <v>3.1283717526508825E-2</v>
      </c>
      <c r="M153" s="203">
        <v>0.12524199250343493</v>
      </c>
      <c r="N153" s="203">
        <f t="shared" si="16"/>
        <v>0.20250469763652101</v>
      </c>
      <c r="O153" s="227">
        <v>0.29965217597722399</v>
      </c>
      <c r="P153" s="111">
        <v>0.49361586170310401</v>
      </c>
      <c r="Q153" s="204">
        <f t="shared" si="19"/>
        <v>5.5657470948646415</v>
      </c>
      <c r="R153" s="205">
        <f t="shared" si="20"/>
        <v>6.740383624695359</v>
      </c>
      <c r="S153" s="205">
        <f t="shared" si="17"/>
        <v>6.4316029110619164</v>
      </c>
      <c r="T153" s="304">
        <f t="shared" si="18"/>
        <v>8.3665770889380848</v>
      </c>
      <c r="U153" s="101">
        <v>5.8000000000000003E-2</v>
      </c>
      <c r="V153" s="101">
        <v>0.13900000000000001</v>
      </c>
      <c r="W153" s="260">
        <v>5</v>
      </c>
      <c r="X153" s="202">
        <v>5.2</v>
      </c>
      <c r="Y153" s="202">
        <v>6.05</v>
      </c>
      <c r="Z153" s="111">
        <v>6.7</v>
      </c>
      <c r="AA153" s="292">
        <v>79</v>
      </c>
      <c r="AB153" s="206">
        <v>99</v>
      </c>
      <c r="AC153" s="207">
        <v>76</v>
      </c>
      <c r="AD153" s="206">
        <v>60</v>
      </c>
      <c r="AE153" s="178">
        <v>51</v>
      </c>
      <c r="AF153" s="178">
        <v>28</v>
      </c>
      <c r="AG153" s="103">
        <v>39</v>
      </c>
      <c r="AH153" s="99"/>
      <c r="AI153" s="19"/>
      <c r="AM153" s="26"/>
      <c r="AR153" s="26"/>
      <c r="AU153" s="26"/>
    </row>
    <row r="154" spans="1:47" x14ac:dyDescent="0.35">
      <c r="A154" s="19"/>
      <c r="B154" s="19"/>
      <c r="C154" s="30" t="s">
        <v>151</v>
      </c>
      <c r="D154" s="86" t="s">
        <v>310</v>
      </c>
      <c r="E154" s="202">
        <v>4.25</v>
      </c>
      <c r="F154" s="202">
        <v>4.5</v>
      </c>
      <c r="G154" s="202">
        <v>4.75</v>
      </c>
      <c r="H154" s="202">
        <v>4.7939903056901363</v>
      </c>
      <c r="I154" s="202">
        <v>4.9076755678248967</v>
      </c>
      <c r="J154" s="202">
        <v>5.7741961657982701</v>
      </c>
      <c r="K154" s="111">
        <v>6.5384799999999998</v>
      </c>
      <c r="L154" s="295">
        <f t="shared" si="21"/>
        <v>2.3714120155775786E-2</v>
      </c>
      <c r="M154" s="203">
        <v>0.17656436045902257</v>
      </c>
      <c r="N154" s="203">
        <f t="shared" si="16"/>
        <v>0.13236194480692176</v>
      </c>
      <c r="O154" s="227">
        <v>0.32770224175712798</v>
      </c>
      <c r="P154" s="111">
        <v>0.30750198318467697</v>
      </c>
      <c r="Q154" s="204">
        <f t="shared" si="19"/>
        <v>5.1318997719542994</v>
      </c>
      <c r="R154" s="205">
        <f t="shared" si="20"/>
        <v>6.4164925596422409</v>
      </c>
      <c r="S154" s="205">
        <f t="shared" si="17"/>
        <v>5.9357761129580329</v>
      </c>
      <c r="T154" s="304">
        <f t="shared" si="18"/>
        <v>7.1411838870419668</v>
      </c>
      <c r="U154" s="101">
        <v>2.1999999999999999E-2</v>
      </c>
      <c r="V154" s="101">
        <v>1.6E-2</v>
      </c>
      <c r="W154" s="260">
        <v>4.5</v>
      </c>
      <c r="X154" s="202">
        <v>4.57</v>
      </c>
      <c r="Y154" s="202">
        <v>5.2</v>
      </c>
      <c r="Z154" s="111">
        <v>6</v>
      </c>
      <c r="AA154" s="292">
        <v>80</v>
      </c>
      <c r="AB154" s="206">
        <v>96</v>
      </c>
      <c r="AC154" s="207">
        <v>76</v>
      </c>
      <c r="AD154" s="206">
        <v>51</v>
      </c>
      <c r="AE154" s="178">
        <v>50</v>
      </c>
      <c r="AF154" s="178">
        <v>27</v>
      </c>
      <c r="AG154" s="103">
        <v>29</v>
      </c>
      <c r="AH154" s="99"/>
      <c r="AI154" s="19"/>
      <c r="AM154" s="26"/>
      <c r="AR154" s="26"/>
      <c r="AU154" s="26"/>
    </row>
    <row r="155" spans="1:47" x14ac:dyDescent="0.35">
      <c r="A155" s="19"/>
      <c r="B155" s="19"/>
      <c r="C155" s="30" t="s">
        <v>151</v>
      </c>
      <c r="D155" s="86" t="s">
        <v>311</v>
      </c>
      <c r="E155" s="202">
        <v>5.25</v>
      </c>
      <c r="F155" s="202">
        <v>4.5</v>
      </c>
      <c r="G155" s="202">
        <v>4.5</v>
      </c>
      <c r="H155" s="202">
        <v>4.7987604791404834</v>
      </c>
      <c r="I155" s="202">
        <v>4.992688450126975</v>
      </c>
      <c r="J155" s="202" t="s">
        <v>115</v>
      </c>
      <c r="K155" s="111">
        <v>6.2053000000000003</v>
      </c>
      <c r="L155" s="295">
        <f t="shared" si="21"/>
        <v>4.0412096379777385E-2</v>
      </c>
      <c r="M155" s="203" t="s">
        <v>115</v>
      </c>
      <c r="N155" s="203" t="s">
        <v>115</v>
      </c>
      <c r="O155" s="294" t="s">
        <v>115</v>
      </c>
      <c r="P155" s="111">
        <v>0.27314682074847801</v>
      </c>
      <c r="Q155" s="204" t="s">
        <v>115</v>
      </c>
      <c r="R155" s="205" t="s">
        <v>115</v>
      </c>
      <c r="S155" s="205">
        <f t="shared" si="17"/>
        <v>5.6699322313329832</v>
      </c>
      <c r="T155" s="304">
        <f t="shared" si="18"/>
        <v>6.7406677686670173</v>
      </c>
      <c r="U155" s="101" t="s">
        <v>115</v>
      </c>
      <c r="V155" s="101" t="s">
        <v>115</v>
      </c>
      <c r="W155" s="260">
        <v>4.75</v>
      </c>
      <c r="X155" s="202">
        <v>5</v>
      </c>
      <c r="Y155" s="202" t="s">
        <v>115</v>
      </c>
      <c r="Z155" s="111">
        <v>6</v>
      </c>
      <c r="AA155" s="301">
        <v>38</v>
      </c>
      <c r="AB155" s="206">
        <v>33</v>
      </c>
      <c r="AC155" s="213">
        <v>34</v>
      </c>
      <c r="AD155" s="206">
        <v>26</v>
      </c>
      <c r="AE155" s="178">
        <v>16</v>
      </c>
      <c r="AF155" s="178">
        <v>8</v>
      </c>
      <c r="AG155" s="103">
        <v>19</v>
      </c>
      <c r="AH155" s="99"/>
      <c r="AI155" s="19"/>
      <c r="AM155" s="26"/>
      <c r="AR155" s="26"/>
      <c r="AU155" s="26"/>
    </row>
    <row r="156" spans="1:47" x14ac:dyDescent="0.35">
      <c r="A156" s="19"/>
      <c r="B156" s="19"/>
      <c r="C156" s="19" t="s">
        <v>151</v>
      </c>
      <c r="D156" s="19" t="s">
        <v>312</v>
      </c>
      <c r="E156" s="202">
        <v>4.5</v>
      </c>
      <c r="F156" s="202">
        <v>4.5</v>
      </c>
      <c r="G156" s="202">
        <v>4.75</v>
      </c>
      <c r="H156" s="202">
        <v>5.2513343539280415</v>
      </c>
      <c r="I156" s="202">
        <v>5.4866824547858348</v>
      </c>
      <c r="J156" s="202">
        <v>5.9346594542306894</v>
      </c>
      <c r="K156" s="111">
        <v>6.2512999999999996</v>
      </c>
      <c r="L156" s="295">
        <f t="shared" si="21"/>
        <v>4.4816818925603297E-2</v>
      </c>
      <c r="M156" s="203">
        <v>8.1648063859445674E-2</v>
      </c>
      <c r="N156" s="203">
        <f t="shared" si="16"/>
        <v>5.3354459208874161E-2</v>
      </c>
      <c r="O156" s="227">
        <v>0.12722908752379</v>
      </c>
      <c r="P156" s="111">
        <v>0.15120349895322899</v>
      </c>
      <c r="Q156" s="204">
        <f t="shared" si="19"/>
        <v>5.6852904426840611</v>
      </c>
      <c r="R156" s="205">
        <f t="shared" si="20"/>
        <v>6.1840284657773177</v>
      </c>
      <c r="S156" s="205">
        <f t="shared" si="17"/>
        <v>5.9549411420516707</v>
      </c>
      <c r="T156" s="304">
        <f t="shared" si="18"/>
        <v>6.5476588579483286</v>
      </c>
      <c r="U156" s="101">
        <v>4.0000000000000001E-3</v>
      </c>
      <c r="V156" s="101">
        <v>3.2000000000000001E-2</v>
      </c>
      <c r="W156" s="260">
        <v>5</v>
      </c>
      <c r="X156" s="202">
        <v>5.25</v>
      </c>
      <c r="Y156" s="202">
        <v>5.5</v>
      </c>
      <c r="Z156" s="111">
        <v>6</v>
      </c>
      <c r="AA156" s="301">
        <v>190</v>
      </c>
      <c r="AB156" s="213">
        <v>125</v>
      </c>
      <c r="AC156" s="213">
        <v>168</v>
      </c>
      <c r="AD156" s="213">
        <v>141</v>
      </c>
      <c r="AE156" s="178">
        <v>123</v>
      </c>
      <c r="AF156" s="178">
        <v>98</v>
      </c>
      <c r="AG156" s="103">
        <v>97</v>
      </c>
      <c r="AH156" s="99"/>
      <c r="AI156" s="19"/>
      <c r="AM156" s="26"/>
      <c r="AR156" s="26"/>
      <c r="AU156" s="26"/>
    </row>
    <row r="157" spans="1:47" x14ac:dyDescent="0.35">
      <c r="E157" s="76"/>
      <c r="F157" s="76"/>
      <c r="G157" s="76"/>
      <c r="H157" s="76"/>
      <c r="I157" s="76"/>
      <c r="J157" s="76"/>
      <c r="K157" s="76"/>
      <c r="L157" s="76"/>
      <c r="M157" s="76"/>
      <c r="N157" s="76"/>
      <c r="O157" s="76"/>
      <c r="P157" s="76"/>
      <c r="Q157" s="98"/>
      <c r="R157" s="98"/>
      <c r="S157" s="98"/>
      <c r="T157" s="98"/>
      <c r="U157" s="94"/>
      <c r="V157" s="94"/>
      <c r="W157" s="76"/>
      <c r="X157" s="76"/>
      <c r="Y157" s="76"/>
      <c r="Z157" s="76"/>
      <c r="AA157" s="76"/>
      <c r="AB157" s="76"/>
      <c r="AC157" s="94"/>
      <c r="AD157" s="94"/>
      <c r="AE157" s="94"/>
      <c r="AF157" s="72"/>
      <c r="AG157" s="99"/>
      <c r="AH157" s="94"/>
    </row>
    <row r="158" spans="1:47" x14ac:dyDescent="0.35">
      <c r="E158" s="76"/>
      <c r="F158" s="76"/>
      <c r="G158" s="76"/>
      <c r="H158" s="76"/>
      <c r="I158" s="76"/>
      <c r="J158" s="76"/>
      <c r="K158" s="76"/>
      <c r="L158" s="76"/>
      <c r="M158" s="76"/>
      <c r="N158" s="76"/>
      <c r="O158" s="76"/>
      <c r="P158" s="76"/>
      <c r="Q158" s="98"/>
      <c r="R158" s="98"/>
      <c r="S158" s="98"/>
      <c r="T158" s="98"/>
      <c r="U158" s="94"/>
      <c r="V158" s="94"/>
      <c r="W158" s="76"/>
      <c r="X158" s="76"/>
      <c r="Y158" s="76"/>
      <c r="Z158" s="76"/>
      <c r="AA158" s="94"/>
      <c r="AB158" s="94"/>
      <c r="AC158" s="94"/>
      <c r="AD158" s="94"/>
      <c r="AE158" s="94"/>
      <c r="AF158" s="72"/>
      <c r="AI158" s="19"/>
    </row>
    <row r="159" spans="1:47" x14ac:dyDescent="0.35">
      <c r="E159" s="76"/>
      <c r="F159" s="76"/>
      <c r="G159" s="76"/>
      <c r="H159" s="76"/>
      <c r="I159" s="76"/>
      <c r="J159" s="76"/>
      <c r="K159" s="76"/>
      <c r="L159" s="76"/>
      <c r="M159" s="76"/>
      <c r="N159" s="76"/>
      <c r="O159" s="76"/>
      <c r="P159" s="76"/>
      <c r="Q159" s="98"/>
      <c r="R159" s="98"/>
      <c r="S159" s="98"/>
      <c r="T159" s="98"/>
      <c r="U159" s="94"/>
      <c r="V159" s="94"/>
      <c r="W159" s="76"/>
      <c r="X159" s="76"/>
      <c r="Y159" s="76"/>
      <c r="Z159" s="76"/>
      <c r="AA159" s="94"/>
      <c r="AB159" s="94"/>
      <c r="AC159" s="94"/>
      <c r="AD159" s="94"/>
      <c r="AE159" s="94"/>
      <c r="AF159" s="94"/>
      <c r="AI159" s="19"/>
    </row>
    <row r="160" spans="1:47" x14ac:dyDescent="0.35">
      <c r="C160" s="19" t="s">
        <v>101</v>
      </c>
      <c r="E160" s="76"/>
      <c r="F160" s="76"/>
      <c r="G160" s="76"/>
      <c r="H160" s="76"/>
      <c r="I160" s="76"/>
      <c r="J160" s="76"/>
      <c r="K160" s="76"/>
      <c r="L160" s="76"/>
      <c r="M160" s="76"/>
      <c r="N160" s="76"/>
      <c r="O160" s="76"/>
      <c r="P160" s="76"/>
      <c r="Q160" s="98"/>
      <c r="R160" s="98"/>
      <c r="S160" s="98"/>
      <c r="T160" s="98"/>
      <c r="U160" s="94"/>
      <c r="V160" s="94"/>
      <c r="W160" s="76"/>
      <c r="X160" s="76"/>
      <c r="Y160" s="76"/>
      <c r="Z160" s="76"/>
      <c r="AA160" s="94"/>
      <c r="AB160" s="94"/>
      <c r="AC160" s="94"/>
      <c r="AD160" s="94"/>
      <c r="AE160" s="94"/>
      <c r="AF160" s="94"/>
    </row>
    <row r="161" spans="1:32" x14ac:dyDescent="0.35">
      <c r="C161" s="19" t="s">
        <v>102</v>
      </c>
      <c r="E161" s="76"/>
      <c r="F161" s="76"/>
      <c r="G161" s="76"/>
      <c r="H161" s="76"/>
      <c r="I161" s="76"/>
      <c r="J161" s="76"/>
      <c r="K161" s="76"/>
      <c r="L161" s="76"/>
      <c r="M161" s="76"/>
      <c r="N161" s="76"/>
      <c r="O161" s="76"/>
      <c r="P161" s="76"/>
      <c r="Q161" s="98"/>
      <c r="R161" s="98"/>
      <c r="S161" s="98"/>
      <c r="T161" s="98"/>
      <c r="U161" s="94"/>
      <c r="V161" s="94"/>
      <c r="W161" s="76"/>
      <c r="X161" s="76"/>
      <c r="Y161" s="76"/>
      <c r="Z161" s="76"/>
      <c r="AA161" s="94"/>
      <c r="AB161" s="94"/>
      <c r="AC161" s="94"/>
      <c r="AD161" s="94"/>
      <c r="AE161" s="94"/>
      <c r="AF161" s="94"/>
    </row>
    <row r="162" spans="1:32" x14ac:dyDescent="0.35">
      <c r="A162" s="19"/>
      <c r="B162" s="19"/>
      <c r="C162" s="19"/>
      <c r="D162" s="19"/>
      <c r="E162" s="76"/>
      <c r="F162" s="76"/>
      <c r="G162" s="76"/>
      <c r="H162" s="76"/>
      <c r="I162" s="76"/>
      <c r="J162" s="76"/>
      <c r="K162" s="76"/>
      <c r="L162" s="76"/>
      <c r="M162" s="76"/>
      <c r="N162" s="76"/>
      <c r="O162" s="76"/>
      <c r="P162" s="76"/>
      <c r="Q162" s="98"/>
      <c r="R162" s="98"/>
      <c r="S162" s="98"/>
      <c r="T162" s="98"/>
      <c r="U162" s="94"/>
      <c r="V162" s="94"/>
      <c r="W162" s="76"/>
      <c r="X162" s="76"/>
      <c r="Y162" s="76"/>
      <c r="Z162" s="76"/>
      <c r="AA162" s="94"/>
      <c r="AB162" s="94"/>
      <c r="AC162" s="94"/>
      <c r="AD162" s="94"/>
      <c r="AE162" s="94"/>
      <c r="AF162" s="94"/>
    </row>
    <row r="163" spans="1:32" x14ac:dyDescent="0.35">
      <c r="C163" s="19" t="s">
        <v>313</v>
      </c>
    </row>
    <row r="164" spans="1:32" x14ac:dyDescent="0.35">
      <c r="C164" s="16" t="s">
        <v>314</v>
      </c>
    </row>
    <row r="165" spans="1:32" x14ac:dyDescent="0.35">
      <c r="C165" s="19" t="s">
        <v>315</v>
      </c>
    </row>
    <row r="166" spans="1:32" x14ac:dyDescent="0.35">
      <c r="C166" s="19" t="s">
        <v>316</v>
      </c>
    </row>
    <row r="167" spans="1:32" x14ac:dyDescent="0.35">
      <c r="C167" s="19" t="s">
        <v>374</v>
      </c>
      <c r="D167" s="19"/>
      <c r="E167" s="19"/>
      <c r="F167" s="19"/>
      <c r="G167" s="19"/>
    </row>
    <row r="168" spans="1:32" x14ac:dyDescent="0.35">
      <c r="C168" s="16" t="s">
        <v>375</v>
      </c>
      <c r="D168" s="19"/>
      <c r="E168" s="19"/>
      <c r="F168" s="19"/>
      <c r="G168" s="19"/>
    </row>
    <row r="169" spans="1:32" x14ac:dyDescent="0.35">
      <c r="C169" s="19"/>
      <c r="D169" s="19"/>
      <c r="E169" s="19"/>
      <c r="F169" s="19"/>
      <c r="G169" s="19"/>
    </row>
    <row r="170" spans="1:32" x14ac:dyDescent="0.35">
      <c r="C170" s="19"/>
      <c r="D170" s="19"/>
      <c r="E170" s="19"/>
      <c r="F170" s="19"/>
      <c r="G170" s="19"/>
    </row>
    <row r="171" spans="1:32" ht="12.75" customHeight="1" x14ac:dyDescent="0.35">
      <c r="C171" s="15"/>
      <c r="D171" s="19"/>
      <c r="E171" s="19"/>
      <c r="F171" s="19"/>
      <c r="G171" s="19"/>
      <c r="J171" s="19"/>
      <c r="K171" s="19"/>
      <c r="M171" s="19"/>
      <c r="N171" s="19"/>
      <c r="O171" s="19"/>
      <c r="P171" s="19"/>
      <c r="Q171" s="19"/>
      <c r="R171" s="19"/>
      <c r="S171" s="19"/>
      <c r="T171" s="19"/>
      <c r="U171" s="19"/>
      <c r="V171" s="19"/>
      <c r="Y171" s="19"/>
      <c r="Z171" s="19"/>
      <c r="AF171" s="19"/>
    </row>
    <row r="172" spans="1:32" x14ac:dyDescent="0.35">
      <c r="C172" s="15"/>
      <c r="D172" s="19"/>
      <c r="E172" s="19"/>
      <c r="F172" s="19"/>
      <c r="G172" s="19"/>
    </row>
    <row r="173" spans="1:32" x14ac:dyDescent="0.35">
      <c r="C173" s="15"/>
      <c r="D173" s="19"/>
      <c r="E173" s="19"/>
      <c r="F173" s="19"/>
      <c r="G173" s="19"/>
    </row>
    <row r="174" spans="1:32" x14ac:dyDescent="0.35">
      <c r="C174" s="90"/>
      <c r="D174" s="19"/>
      <c r="E174" s="19"/>
      <c r="F174" s="19"/>
      <c r="G174" s="19"/>
    </row>
    <row r="175" spans="1:32" x14ac:dyDescent="0.35">
      <c r="C175" s="15"/>
      <c r="D175" s="19"/>
      <c r="E175" s="19"/>
      <c r="F175" s="19"/>
      <c r="G175" s="19"/>
    </row>
    <row r="176" spans="1:32" x14ac:dyDescent="0.35">
      <c r="C176" s="15"/>
      <c r="D176" s="19"/>
      <c r="E176" s="19"/>
      <c r="F176" s="19"/>
      <c r="G176" s="19"/>
    </row>
    <row r="177" spans="3:5" x14ac:dyDescent="0.35">
      <c r="C177" s="15"/>
    </row>
    <row r="178" spans="3:5" x14ac:dyDescent="0.35">
      <c r="C178" s="15"/>
      <c r="D178" s="19"/>
      <c r="E178" s="19"/>
    </row>
    <row r="179" spans="3:5" x14ac:dyDescent="0.35">
      <c r="C179" s="15"/>
      <c r="D179" s="19"/>
      <c r="E179" s="92"/>
    </row>
    <row r="180" spans="3:5" x14ac:dyDescent="0.35">
      <c r="D180" s="91"/>
      <c r="E180" s="19"/>
    </row>
    <row r="181" spans="3:5" x14ac:dyDescent="0.35">
      <c r="D181" s="19"/>
      <c r="E181" s="19"/>
    </row>
    <row r="182" spans="3:5" x14ac:dyDescent="0.35">
      <c r="C182" s="15"/>
      <c r="D182" s="19"/>
      <c r="E182" s="19"/>
    </row>
    <row r="183" spans="3:5" x14ac:dyDescent="0.35">
      <c r="C183" s="15"/>
      <c r="D183" s="19"/>
      <c r="E183" s="19"/>
    </row>
  </sheetData>
  <mergeCells count="7">
    <mergeCell ref="W4:Z4"/>
    <mergeCell ref="AA4:AF4"/>
    <mergeCell ref="E4:K4"/>
    <mergeCell ref="L4:N4"/>
    <mergeCell ref="O4:P4"/>
    <mergeCell ref="Q4:T4"/>
    <mergeCell ref="U4:V4"/>
  </mergeCells>
  <conditionalFormatting sqref="E6:E77 E79:E156">
    <cfRule type="expression" dxfId="41" priority="70">
      <formula>$AA6&lt;30</formula>
    </cfRule>
  </conditionalFormatting>
  <conditionalFormatting sqref="E78">
    <cfRule type="expression" dxfId="40" priority="149">
      <formula>#REF!&lt;30</formula>
    </cfRule>
  </conditionalFormatting>
  <conditionalFormatting sqref="F6:F39 F42:F77 F79:F156">
    <cfRule type="expression" dxfId="39" priority="69">
      <formula>$AB6&lt;30</formula>
    </cfRule>
  </conditionalFormatting>
  <conditionalFormatting sqref="F78:G78">
    <cfRule type="expression" dxfId="38" priority="107">
      <formula>W78&lt;30</formula>
    </cfRule>
  </conditionalFormatting>
  <conditionalFormatting sqref="H6:H156 W6:W156">
    <cfRule type="expression" dxfId="37" priority="1">
      <formula>$AD6&lt;30</formula>
    </cfRule>
  </conditionalFormatting>
  <conditionalFormatting sqref="H78">
    <cfRule type="expression" dxfId="36" priority="32">
      <formula>X78&lt;30</formula>
    </cfRule>
  </conditionalFormatting>
  <conditionalFormatting sqref="I6:I156 X6:X156">
    <cfRule type="expression" dxfId="35" priority="2">
      <formula>$AE6&lt;30</formula>
    </cfRule>
  </conditionalFormatting>
  <conditionalFormatting sqref="I40:I41">
    <cfRule type="expression" dxfId="34" priority="65">
      <formula>$AD40&lt;30</formula>
    </cfRule>
  </conditionalFormatting>
  <conditionalFormatting sqref="J6:J156 Y6:Y156">
    <cfRule type="expression" dxfId="33" priority="3">
      <formula>$AF6&lt;30</formula>
    </cfRule>
  </conditionalFormatting>
  <conditionalFormatting sqref="K6:K156">
    <cfRule type="expression" dxfId="32" priority="4">
      <formula>$AG6&lt;30</formula>
    </cfRule>
  </conditionalFormatting>
  <conditionalFormatting sqref="M40:M41">
    <cfRule type="expression" dxfId="31" priority="16">
      <formula>$AD40&lt;30</formula>
    </cfRule>
  </conditionalFormatting>
  <conditionalFormatting sqref="P7:P9 P11:P14 P16:P17 P20:P24 P26:P68 P70:P78 P80:P119 P121:P154 P156">
    <cfRule type="expression" dxfId="30" priority="17">
      <formula>$AF7&lt;30</formula>
    </cfRule>
    <cfRule type="expression" dxfId="29" priority="18">
      <formula>$AF7&lt;10</formula>
    </cfRule>
  </conditionalFormatting>
  <conditionalFormatting sqref="U6:V156">
    <cfRule type="cellIs" dxfId="28" priority="59" operator="between">
      <formula>0</formula>
      <formula>0.05</formula>
    </cfRule>
  </conditionalFormatting>
  <conditionalFormatting sqref="W78">
    <cfRule type="expression" dxfId="27" priority="31">
      <formula>AC78&lt;30</formula>
    </cfRule>
  </conditionalFormatting>
  <conditionalFormatting sqref="Z6:Z156">
    <cfRule type="expression" dxfId="26" priority="7">
      <formula>$AG6&lt;30</formula>
    </cfRule>
  </conditionalFormatting>
  <conditionalFormatting sqref="AA6:AF156">
    <cfRule type="cellIs" dxfId="25" priority="30" operator="lessThan">
      <formula>30</formula>
    </cfRule>
  </conditionalFormatting>
  <conditionalFormatting sqref="AG6:AG156">
    <cfRule type="cellIs" dxfId="24" priority="9" operator="between">
      <formula>0</formula>
      <formula>29</formula>
    </cfRule>
  </conditionalFormatting>
  <hyperlinks>
    <hyperlink ref="A1" location="Contents!A1" display="Contents" xr:uid="{00000000-0004-0000-0C00-000000000000}"/>
  </hyperlinks>
  <pageMargins left="0.7" right="0.7" top="0.75" bottom="0.75" header="0.3" footer="0.3"/>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5"/>
  <sheetViews>
    <sheetView showGridLines="0" zoomScale="96" zoomScaleNormal="96" workbookViewId="0"/>
  </sheetViews>
  <sheetFormatPr defaultColWidth="11.453125" defaultRowHeight="14.5" x14ac:dyDescent="0.35"/>
  <cols>
    <col min="3" max="3" width="25.81640625" customWidth="1"/>
    <col min="4" max="4" width="28.453125" customWidth="1"/>
    <col min="5" max="5" width="21.453125" customWidth="1"/>
  </cols>
  <sheetData>
    <row r="1" spans="1:6" ht="15" customHeight="1" x14ac:dyDescent="0.35">
      <c r="A1" s="85" t="s">
        <v>85</v>
      </c>
      <c r="B1" s="19"/>
      <c r="C1" s="19"/>
      <c r="D1" s="19"/>
      <c r="E1" s="19"/>
    </row>
    <row r="2" spans="1:6" x14ac:dyDescent="0.35">
      <c r="A2" s="19"/>
      <c r="B2" s="16" t="s">
        <v>318</v>
      </c>
      <c r="C2" s="16"/>
      <c r="D2" s="16"/>
      <c r="E2" s="19"/>
    </row>
    <row r="3" spans="1:6" x14ac:dyDescent="0.35">
      <c r="A3" s="19"/>
      <c r="B3" s="243" t="s">
        <v>86</v>
      </c>
      <c r="C3" s="16"/>
      <c r="D3" s="16"/>
      <c r="E3" s="19"/>
    </row>
    <row r="5" spans="1:6" ht="27" customHeight="1" x14ac:dyDescent="0.35">
      <c r="A5" s="19"/>
      <c r="B5" s="16"/>
      <c r="C5" s="16"/>
      <c r="D5" s="16"/>
      <c r="E5" s="46" t="s">
        <v>319</v>
      </c>
      <c r="F5" s="19"/>
    </row>
    <row r="6" spans="1:6" ht="15" customHeight="1" x14ac:dyDescent="0.35">
      <c r="A6" s="19"/>
      <c r="B6" s="19"/>
      <c r="C6" s="31" t="s">
        <v>320</v>
      </c>
      <c r="D6" s="24" t="s">
        <v>92</v>
      </c>
      <c r="E6" s="237">
        <v>10.4031</v>
      </c>
      <c r="F6" s="85"/>
    </row>
    <row r="7" spans="1:6" ht="15" customHeight="1" x14ac:dyDescent="0.35">
      <c r="A7" s="19"/>
      <c r="B7" s="19"/>
      <c r="C7" s="30" t="s">
        <v>320</v>
      </c>
      <c r="D7" s="25" t="s">
        <v>93</v>
      </c>
      <c r="E7" s="238">
        <v>10.556850000000001</v>
      </c>
      <c r="F7" s="85"/>
    </row>
    <row r="8" spans="1:6" ht="15" customHeight="1" x14ac:dyDescent="0.35">
      <c r="A8" s="19"/>
      <c r="B8" s="19"/>
      <c r="C8" s="30" t="s">
        <v>320</v>
      </c>
      <c r="D8" s="25" t="s">
        <v>94</v>
      </c>
      <c r="E8" s="239">
        <v>9.3614800000000002</v>
      </c>
      <c r="F8" s="85"/>
    </row>
    <row r="9" spans="1:6" ht="15" customHeight="1" x14ac:dyDescent="0.35">
      <c r="A9" s="19"/>
      <c r="B9" s="19"/>
      <c r="C9" s="30" t="s">
        <v>320</v>
      </c>
      <c r="D9" s="25" t="s">
        <v>96</v>
      </c>
      <c r="E9" s="239" t="s">
        <v>115</v>
      </c>
      <c r="F9" s="85"/>
    </row>
    <row r="10" spans="1:6" ht="15" customHeight="1" x14ac:dyDescent="0.35">
      <c r="A10" s="19"/>
      <c r="B10" s="19"/>
      <c r="C10" s="30" t="s">
        <v>320</v>
      </c>
      <c r="D10" s="25" t="s">
        <v>97</v>
      </c>
      <c r="E10" s="238">
        <v>10.44717</v>
      </c>
      <c r="F10" s="85"/>
    </row>
    <row r="11" spans="1:6" ht="15" customHeight="1" x14ac:dyDescent="0.35">
      <c r="A11" s="19"/>
      <c r="B11" s="19"/>
      <c r="C11" s="30" t="s">
        <v>320</v>
      </c>
      <c r="D11" s="25" t="s">
        <v>98</v>
      </c>
      <c r="E11" s="240">
        <v>10.43136</v>
      </c>
      <c r="F11" s="85"/>
    </row>
    <row r="12" spans="1:6" x14ac:dyDescent="0.35">
      <c r="A12" s="19"/>
      <c r="B12" s="19"/>
      <c r="C12" s="31" t="s">
        <v>321</v>
      </c>
      <c r="D12" s="24" t="s">
        <v>92</v>
      </c>
      <c r="E12" s="237">
        <v>10.49</v>
      </c>
      <c r="F12" s="19"/>
    </row>
    <row r="13" spans="1:6" x14ac:dyDescent="0.35">
      <c r="A13" s="19"/>
      <c r="B13" s="19"/>
      <c r="C13" s="30" t="s">
        <v>321</v>
      </c>
      <c r="D13" s="25" t="s">
        <v>93</v>
      </c>
      <c r="E13" s="238">
        <v>10.41</v>
      </c>
    </row>
    <row r="14" spans="1:6" x14ac:dyDescent="0.35">
      <c r="A14" s="19"/>
      <c r="B14" s="19"/>
      <c r="C14" s="30" t="s">
        <v>321</v>
      </c>
      <c r="D14" s="25" t="s">
        <v>94</v>
      </c>
      <c r="E14" s="239">
        <v>9.9600000000000009</v>
      </c>
    </row>
    <row r="15" spans="1:6" x14ac:dyDescent="0.35">
      <c r="A15" s="19"/>
      <c r="B15" s="19"/>
      <c r="C15" s="30" t="s">
        <v>321</v>
      </c>
      <c r="D15" s="25" t="s">
        <v>96</v>
      </c>
      <c r="E15" s="239" t="s">
        <v>115</v>
      </c>
    </row>
    <row r="16" spans="1:6" x14ac:dyDescent="0.35">
      <c r="C16" s="30" t="s">
        <v>321</v>
      </c>
      <c r="D16" s="25" t="s">
        <v>97</v>
      </c>
      <c r="E16" s="238">
        <v>10.3</v>
      </c>
    </row>
    <row r="17" spans="3:5" x14ac:dyDescent="0.35">
      <c r="C17" s="30" t="s">
        <v>321</v>
      </c>
      <c r="D17" s="25" t="s">
        <v>98</v>
      </c>
      <c r="E17" s="240">
        <v>10.4</v>
      </c>
    </row>
    <row r="18" spans="3:5" x14ac:dyDescent="0.35">
      <c r="C18" s="31" t="s">
        <v>100</v>
      </c>
      <c r="D18" s="24" t="s">
        <v>92</v>
      </c>
      <c r="E18" s="241">
        <v>705</v>
      </c>
    </row>
    <row r="19" spans="3:5" x14ac:dyDescent="0.35">
      <c r="C19" s="30" t="s">
        <v>100</v>
      </c>
      <c r="D19" s="25" t="s">
        <v>93</v>
      </c>
      <c r="E19" s="241">
        <v>126</v>
      </c>
    </row>
    <row r="20" spans="3:5" x14ac:dyDescent="0.35">
      <c r="C20" s="30" t="s">
        <v>100</v>
      </c>
      <c r="D20" s="25" t="s">
        <v>94</v>
      </c>
      <c r="E20" s="242">
        <v>11</v>
      </c>
    </row>
    <row r="21" spans="3:5" x14ac:dyDescent="0.35">
      <c r="C21" s="30" t="s">
        <v>100</v>
      </c>
      <c r="D21" s="25" t="s">
        <v>96</v>
      </c>
      <c r="E21" s="242">
        <v>9</v>
      </c>
    </row>
    <row r="22" spans="3:5" x14ac:dyDescent="0.35">
      <c r="C22" s="30" t="s">
        <v>100</v>
      </c>
      <c r="D22" s="25" t="s">
        <v>97</v>
      </c>
      <c r="E22" s="241">
        <v>889</v>
      </c>
    </row>
    <row r="23" spans="3:5" x14ac:dyDescent="0.35">
      <c r="C23" s="30" t="s">
        <v>100</v>
      </c>
      <c r="D23" s="25" t="s">
        <v>98</v>
      </c>
      <c r="E23" s="241">
        <v>1792</v>
      </c>
    </row>
    <row r="26" spans="3:5" x14ac:dyDescent="0.35">
      <c r="C26" s="19" t="s">
        <v>322</v>
      </c>
      <c r="D26" s="19"/>
      <c r="E26" s="19"/>
    </row>
    <row r="27" spans="3:5" x14ac:dyDescent="0.35">
      <c r="C27" s="19" t="s">
        <v>323</v>
      </c>
      <c r="D27" s="19"/>
      <c r="E27" s="19"/>
    </row>
    <row r="28" spans="3:5" x14ac:dyDescent="0.35">
      <c r="C28" s="19"/>
      <c r="D28" s="19"/>
      <c r="E28" s="19"/>
    </row>
    <row r="29" spans="3:5" x14ac:dyDescent="0.35">
      <c r="C29" s="19" t="s">
        <v>376</v>
      </c>
      <c r="D29" s="15"/>
      <c r="E29" s="19"/>
    </row>
    <row r="30" spans="3:5" x14ac:dyDescent="0.35">
      <c r="C30" s="19" t="s">
        <v>378</v>
      </c>
    </row>
    <row r="31" spans="3:5" x14ac:dyDescent="0.35">
      <c r="C31" s="29"/>
    </row>
    <row r="32" spans="3:5" x14ac:dyDescent="0.35">
      <c r="C32" s="15"/>
    </row>
    <row r="35" spans="3:3" x14ac:dyDescent="0.35">
      <c r="C35" s="15"/>
    </row>
  </sheetData>
  <conditionalFormatting sqref="F6:F11">
    <cfRule type="cellIs" dxfId="23" priority="1" operator="equal">
      <formula>"Err"</formula>
    </cfRule>
    <cfRule type="cellIs" dxfId="22" priority="2" operator="equal">
      <formula>"OK"</formula>
    </cfRule>
  </conditionalFormatting>
  <hyperlinks>
    <hyperlink ref="A1" location="Contents!A1" display="Contents" xr:uid="{00000000-0004-0000-0D00-000000000000}"/>
  </hyperlinks>
  <pageMargins left="0.7" right="0.7" top="0.75" bottom="0.75" header="0.3" footer="0.3"/>
  <pageSetup paperSize="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dimension ref="A1:K56"/>
  <sheetViews>
    <sheetView showGridLines="0" zoomScale="96" zoomScaleNormal="96" workbookViewId="0"/>
  </sheetViews>
  <sheetFormatPr defaultColWidth="11.453125" defaultRowHeight="14.5" x14ac:dyDescent="0.35"/>
  <cols>
    <col min="3" max="3" width="25.81640625" customWidth="1"/>
    <col min="4" max="4" width="28.453125" customWidth="1"/>
    <col min="5" max="9" width="21.453125" customWidth="1"/>
    <col min="10" max="11" width="24.81640625" customWidth="1"/>
  </cols>
  <sheetData>
    <row r="1" spans="1:11" x14ac:dyDescent="0.35">
      <c r="A1" s="20" t="s">
        <v>85</v>
      </c>
      <c r="B1" s="19"/>
      <c r="C1" s="19"/>
      <c r="D1" s="19"/>
      <c r="E1" s="19"/>
      <c r="F1" s="19"/>
      <c r="G1" s="19"/>
      <c r="H1" s="19"/>
      <c r="I1" s="19"/>
      <c r="J1" s="19"/>
      <c r="K1" s="19"/>
    </row>
    <row r="2" spans="1:11" x14ac:dyDescent="0.35">
      <c r="A2" s="19"/>
      <c r="B2" s="19" t="s">
        <v>324</v>
      </c>
      <c r="C2" s="19"/>
      <c r="D2" s="19"/>
      <c r="E2" s="19"/>
      <c r="F2" s="19"/>
      <c r="G2" s="19"/>
      <c r="H2" s="19"/>
      <c r="I2" s="19"/>
      <c r="J2" s="19"/>
      <c r="K2" s="19"/>
    </row>
    <row r="3" spans="1:11" x14ac:dyDescent="0.35">
      <c r="A3" s="19"/>
      <c r="B3" s="22" t="s">
        <v>86</v>
      </c>
      <c r="C3" s="19"/>
      <c r="D3" s="19"/>
      <c r="E3" s="19"/>
      <c r="F3" s="19"/>
      <c r="G3" s="19"/>
      <c r="H3" s="19"/>
      <c r="I3" s="19"/>
      <c r="J3" s="19"/>
      <c r="K3" s="19"/>
    </row>
    <row r="5" spans="1:11" ht="27" customHeight="1" x14ac:dyDescent="0.35">
      <c r="A5" s="19"/>
      <c r="B5" s="19"/>
      <c r="C5" s="19"/>
      <c r="D5" s="19"/>
      <c r="E5" s="316" t="s">
        <v>88</v>
      </c>
      <c r="F5" s="317"/>
      <c r="G5" s="317"/>
      <c r="H5" s="317"/>
      <c r="I5" s="317"/>
      <c r="J5" s="313" t="s">
        <v>104</v>
      </c>
      <c r="K5" s="314"/>
    </row>
    <row r="6" spans="1:11" ht="38.25" customHeight="1" x14ac:dyDescent="0.35">
      <c r="A6" s="19"/>
      <c r="B6" s="19"/>
      <c r="C6" s="13"/>
      <c r="D6" s="20"/>
      <c r="E6" s="46">
        <v>2022</v>
      </c>
      <c r="F6" s="13">
        <v>2023</v>
      </c>
      <c r="G6" s="13">
        <v>2024</v>
      </c>
      <c r="H6" s="50" t="s">
        <v>325</v>
      </c>
      <c r="I6" s="262" t="s">
        <v>326</v>
      </c>
      <c r="J6" s="13" t="s">
        <v>106</v>
      </c>
      <c r="K6" s="13" t="s">
        <v>107</v>
      </c>
    </row>
    <row r="7" spans="1:11" ht="15" customHeight="1" x14ac:dyDescent="0.35">
      <c r="A7" s="19"/>
      <c r="B7" s="19"/>
      <c r="C7" s="31" t="s">
        <v>320</v>
      </c>
      <c r="D7" s="24" t="s">
        <v>92</v>
      </c>
      <c r="E7" s="288">
        <v>5.3813309329842944</v>
      </c>
      <c r="F7" s="75">
        <v>5.6129636195811097</v>
      </c>
      <c r="G7" s="75">
        <v>7.5702654037551129</v>
      </c>
      <c r="H7" s="244">
        <v>7.9004300000000001</v>
      </c>
      <c r="I7" s="176">
        <v>7.79575</v>
      </c>
      <c r="J7" s="307">
        <v>4.3043754320524569E-2</v>
      </c>
      <c r="K7" s="105">
        <v>0.34871093362263317</v>
      </c>
    </row>
    <row r="8" spans="1:11" ht="15" customHeight="1" x14ac:dyDescent="0.35">
      <c r="A8" s="19"/>
      <c r="B8" s="19"/>
      <c r="C8" s="30" t="s">
        <v>320</v>
      </c>
      <c r="D8" s="25" t="s">
        <v>93</v>
      </c>
      <c r="E8" s="289">
        <v>5.4427735781283832</v>
      </c>
      <c r="F8" s="76">
        <v>5.6828437573040187</v>
      </c>
      <c r="G8" s="76">
        <v>7.6004587453092034</v>
      </c>
      <c r="H8" s="245">
        <v>7.8045799999999996</v>
      </c>
      <c r="I8" s="228">
        <v>7.9794700000000001</v>
      </c>
      <c r="J8" s="308">
        <v>4.4108059196206507E-2</v>
      </c>
      <c r="K8" s="106">
        <v>0.33743932965612888</v>
      </c>
    </row>
    <row r="9" spans="1:11" ht="15" customHeight="1" x14ac:dyDescent="0.35">
      <c r="A9" s="19"/>
      <c r="B9" s="19"/>
      <c r="C9" s="30" t="s">
        <v>320</v>
      </c>
      <c r="D9" s="25" t="s">
        <v>94</v>
      </c>
      <c r="E9" s="289">
        <v>5.3868081790388418</v>
      </c>
      <c r="F9" s="76">
        <v>5.6259381402817361</v>
      </c>
      <c r="G9" s="76">
        <v>7.2656261693489537</v>
      </c>
      <c r="H9" s="245">
        <v>7.5344199999999999</v>
      </c>
      <c r="I9" s="228">
        <v>7.7009299999999996</v>
      </c>
      <c r="J9" s="308">
        <v>4.4391772139464193E-2</v>
      </c>
      <c r="K9" s="106">
        <v>0.29145148563348855</v>
      </c>
    </row>
    <row r="10" spans="1:11" ht="15" customHeight="1" x14ac:dyDescent="0.35">
      <c r="A10" s="19"/>
      <c r="B10" s="19"/>
      <c r="C10" s="30" t="s">
        <v>320</v>
      </c>
      <c r="D10" s="25" t="s">
        <v>96</v>
      </c>
      <c r="E10" s="289">
        <v>5.6108877733997593</v>
      </c>
      <c r="F10" s="76">
        <v>5.8773941695595839</v>
      </c>
      <c r="G10" s="76">
        <v>8.1052270570024945</v>
      </c>
      <c r="H10" s="245">
        <v>8.2136800000000001</v>
      </c>
      <c r="I10" s="228">
        <v>8.4263600000000007</v>
      </c>
      <c r="J10" s="308">
        <v>4.7498079969320539E-2</v>
      </c>
      <c r="K10" s="106">
        <v>0.37905112762070386</v>
      </c>
    </row>
    <row r="11" spans="1:11" ht="15" customHeight="1" x14ac:dyDescent="0.35">
      <c r="A11" s="19"/>
      <c r="B11" s="19"/>
      <c r="C11" s="30" t="s">
        <v>320</v>
      </c>
      <c r="D11" s="25" t="s">
        <v>97</v>
      </c>
      <c r="E11" s="289">
        <v>5.2844156305321839</v>
      </c>
      <c r="F11" s="76">
        <v>5.553221476126267</v>
      </c>
      <c r="G11" s="76">
        <v>7.6449125844919896</v>
      </c>
      <c r="H11" s="245">
        <v>7.9677300000000004</v>
      </c>
      <c r="I11" s="228">
        <v>8.1582899999999992</v>
      </c>
      <c r="J11" s="308">
        <v>5.0867657729453092E-2</v>
      </c>
      <c r="K11" s="106">
        <v>0.3766626484029254</v>
      </c>
    </row>
    <row r="12" spans="1:11" ht="15" customHeight="1" x14ac:dyDescent="0.35">
      <c r="A12" s="19"/>
      <c r="B12" s="19"/>
      <c r="C12" s="30" t="s">
        <v>320</v>
      </c>
      <c r="D12" s="25" t="s">
        <v>98</v>
      </c>
      <c r="E12" s="77">
        <v>5.3794195826160474</v>
      </c>
      <c r="F12" s="78">
        <v>5.6211262425284696</v>
      </c>
      <c r="G12" s="78">
        <v>7.6033045677571423</v>
      </c>
      <c r="H12" s="245">
        <v>7.8720999999999997</v>
      </c>
      <c r="I12" s="225">
        <v>7.8967499999999999</v>
      </c>
      <c r="J12" s="308">
        <v>4.4931735887178872E-2</v>
      </c>
      <c r="K12" s="106">
        <v>0.3526301028843391</v>
      </c>
    </row>
    <row r="13" spans="1:11" x14ac:dyDescent="0.35">
      <c r="A13" s="19"/>
      <c r="B13" s="19"/>
      <c r="C13" s="31" t="s">
        <v>321</v>
      </c>
      <c r="D13" s="24" t="s">
        <v>92</v>
      </c>
      <c r="E13" s="288">
        <v>5.4</v>
      </c>
      <c r="F13" s="75">
        <v>5.6</v>
      </c>
      <c r="G13" s="75">
        <v>7.55</v>
      </c>
      <c r="H13" s="244">
        <v>7.84</v>
      </c>
      <c r="I13" s="176">
        <v>7.85</v>
      </c>
      <c r="J13" s="307">
        <v>3.7037037037036903E-2</v>
      </c>
      <c r="K13" s="105">
        <v>0.34821428571428575</v>
      </c>
    </row>
    <row r="14" spans="1:11" x14ac:dyDescent="0.35">
      <c r="A14" s="19"/>
      <c r="B14" s="19"/>
      <c r="C14" s="30" t="s">
        <v>321</v>
      </c>
      <c r="D14" s="25" t="s">
        <v>93</v>
      </c>
      <c r="E14" s="289">
        <v>5.47</v>
      </c>
      <c r="F14" s="76">
        <v>5.63</v>
      </c>
      <c r="G14" s="76">
        <v>7.53</v>
      </c>
      <c r="H14" s="245">
        <v>7.78</v>
      </c>
      <c r="I14" s="228">
        <v>7.84</v>
      </c>
      <c r="J14" s="308">
        <v>2.9250457038391253E-2</v>
      </c>
      <c r="K14" s="106">
        <v>0.33747779751332158</v>
      </c>
    </row>
    <row r="15" spans="1:11" x14ac:dyDescent="0.35">
      <c r="A15" s="19"/>
      <c r="B15" s="19"/>
      <c r="C15" s="30" t="s">
        <v>321</v>
      </c>
      <c r="D15" s="25" t="s">
        <v>94</v>
      </c>
      <c r="E15" s="289">
        <v>5.4</v>
      </c>
      <c r="F15" s="76">
        <v>5.55</v>
      </c>
      <c r="G15" s="76">
        <v>7.25</v>
      </c>
      <c r="H15" s="245">
        <v>7.53</v>
      </c>
      <c r="I15" s="228">
        <v>7.76</v>
      </c>
      <c r="J15" s="308">
        <v>2.7777777777777676E-2</v>
      </c>
      <c r="K15" s="106">
        <v>0.30630630630630634</v>
      </c>
    </row>
    <row r="16" spans="1:11" x14ac:dyDescent="0.35">
      <c r="A16" s="19"/>
      <c r="B16" s="19"/>
      <c r="C16" s="30" t="s">
        <v>321</v>
      </c>
      <c r="D16" s="25" t="s">
        <v>96</v>
      </c>
      <c r="E16" s="289">
        <v>5.49</v>
      </c>
      <c r="F16" s="76">
        <v>5.63</v>
      </c>
      <c r="G16" s="76">
        <v>7.93</v>
      </c>
      <c r="H16" s="245">
        <v>8.0399999999999991</v>
      </c>
      <c r="I16" s="228">
        <v>8.09</v>
      </c>
      <c r="J16" s="308">
        <v>2.5500910746812325E-2</v>
      </c>
      <c r="K16" s="106">
        <v>0.40852575488454707</v>
      </c>
    </row>
    <row r="17" spans="3:11" x14ac:dyDescent="0.35">
      <c r="C17" s="30" t="s">
        <v>321</v>
      </c>
      <c r="D17" s="25" t="s">
        <v>97</v>
      </c>
      <c r="E17" s="289">
        <v>5.28</v>
      </c>
      <c r="F17" s="76">
        <v>5.5</v>
      </c>
      <c r="G17" s="76">
        <v>7.55</v>
      </c>
      <c r="H17" s="245">
        <v>7.8</v>
      </c>
      <c r="I17" s="228">
        <v>8</v>
      </c>
      <c r="J17" s="308">
        <v>4.1666666666666616E-2</v>
      </c>
      <c r="K17" s="106">
        <v>0.37272727272727268</v>
      </c>
    </row>
    <row r="18" spans="3:11" x14ac:dyDescent="0.35">
      <c r="C18" s="30" t="s">
        <v>321</v>
      </c>
      <c r="D18" s="25" t="s">
        <v>98</v>
      </c>
      <c r="E18" s="77">
        <v>5.39</v>
      </c>
      <c r="F18" s="78">
        <v>5.57</v>
      </c>
      <c r="G18" s="78">
        <v>7.54</v>
      </c>
      <c r="H18" s="245">
        <v>7.8</v>
      </c>
      <c r="I18" s="225">
        <v>7.85</v>
      </c>
      <c r="J18" s="104">
        <v>3.3395176252319227E-2</v>
      </c>
      <c r="K18" s="107">
        <v>0.35368043087971268</v>
      </c>
    </row>
    <row r="19" spans="3:11" x14ac:dyDescent="0.35">
      <c r="C19" s="31" t="s">
        <v>100</v>
      </c>
      <c r="D19" s="24" t="s">
        <v>92</v>
      </c>
      <c r="E19" s="309">
        <v>2029</v>
      </c>
      <c r="F19" s="84">
        <v>1808</v>
      </c>
      <c r="G19" s="84">
        <v>1281</v>
      </c>
      <c r="H19" s="246">
        <v>857</v>
      </c>
      <c r="I19" s="175">
        <v>632</v>
      </c>
      <c r="J19" s="310"/>
      <c r="K19" s="94"/>
    </row>
    <row r="20" spans="3:11" x14ac:dyDescent="0.35">
      <c r="C20" s="30" t="s">
        <v>100</v>
      </c>
      <c r="D20" s="25" t="s">
        <v>93</v>
      </c>
      <c r="E20" s="309">
        <v>1222</v>
      </c>
      <c r="F20" s="84">
        <v>1061</v>
      </c>
      <c r="G20" s="84">
        <v>713</v>
      </c>
      <c r="H20" s="247">
        <v>492</v>
      </c>
      <c r="I20" s="175">
        <v>387</v>
      </c>
      <c r="J20" s="310"/>
      <c r="K20" s="94"/>
    </row>
    <row r="21" spans="3:11" x14ac:dyDescent="0.35">
      <c r="C21" s="30" t="s">
        <v>100</v>
      </c>
      <c r="D21" s="25" t="s">
        <v>94</v>
      </c>
      <c r="E21" s="309">
        <v>297</v>
      </c>
      <c r="F21" s="84">
        <v>339</v>
      </c>
      <c r="G21" s="84">
        <v>266</v>
      </c>
      <c r="H21" s="247">
        <v>203</v>
      </c>
      <c r="I21" s="175">
        <v>166</v>
      </c>
      <c r="J21" s="310"/>
      <c r="K21" s="94"/>
    </row>
    <row r="22" spans="3:11" x14ac:dyDescent="0.35">
      <c r="C22" s="30" t="s">
        <v>100</v>
      </c>
      <c r="D22" s="25" t="s">
        <v>96</v>
      </c>
      <c r="E22" s="309">
        <v>120</v>
      </c>
      <c r="F22" s="84">
        <v>98</v>
      </c>
      <c r="G22" s="84">
        <v>71</v>
      </c>
      <c r="H22" s="247">
        <v>60</v>
      </c>
      <c r="I22" s="175">
        <v>63</v>
      </c>
      <c r="J22" s="310"/>
      <c r="K22" s="94"/>
    </row>
    <row r="23" spans="3:11" x14ac:dyDescent="0.35">
      <c r="C23" s="30" t="s">
        <v>100</v>
      </c>
      <c r="D23" s="25" t="s">
        <v>97</v>
      </c>
      <c r="E23" s="309">
        <v>888</v>
      </c>
      <c r="F23" s="84">
        <v>765</v>
      </c>
      <c r="G23" s="84">
        <v>2278</v>
      </c>
      <c r="H23" s="247">
        <v>763</v>
      </c>
      <c r="I23" s="175">
        <v>147</v>
      </c>
      <c r="J23" s="310"/>
      <c r="K23" s="94"/>
    </row>
    <row r="24" spans="3:11" x14ac:dyDescent="0.35">
      <c r="C24" s="30" t="s">
        <v>100</v>
      </c>
      <c r="D24" s="25" t="s">
        <v>98</v>
      </c>
      <c r="E24" s="309">
        <v>4737</v>
      </c>
      <c r="F24" s="84">
        <v>4242</v>
      </c>
      <c r="G24" s="84">
        <v>4730</v>
      </c>
      <c r="H24" s="247">
        <v>2453</v>
      </c>
      <c r="I24" s="175">
        <v>1457</v>
      </c>
      <c r="J24" s="310"/>
      <c r="K24" s="94"/>
    </row>
    <row r="26" spans="3:11" x14ac:dyDescent="0.35">
      <c r="G26" s="19"/>
      <c r="H26" s="19"/>
      <c r="I26" s="19"/>
      <c r="K26" s="19"/>
    </row>
    <row r="27" spans="3:11" x14ac:dyDescent="0.35">
      <c r="C27" s="19" t="s">
        <v>327</v>
      </c>
      <c r="D27" s="19"/>
      <c r="E27" s="19"/>
      <c r="F27" s="19"/>
      <c r="G27" s="19"/>
      <c r="H27" s="19"/>
      <c r="I27" s="19"/>
    </row>
    <row r="28" spans="3:11" x14ac:dyDescent="0.35">
      <c r="C28" s="19" t="s">
        <v>323</v>
      </c>
      <c r="D28" s="19"/>
      <c r="E28" s="19"/>
      <c r="F28" s="19"/>
      <c r="G28" s="19"/>
      <c r="H28" s="19"/>
      <c r="I28" s="19"/>
    </row>
    <row r="29" spans="3:11" x14ac:dyDescent="0.35">
      <c r="D29" s="19"/>
      <c r="E29" s="19"/>
      <c r="F29" s="19"/>
      <c r="G29" s="19"/>
      <c r="H29" s="19"/>
      <c r="I29" s="19"/>
      <c r="K29" s="19"/>
    </row>
    <row r="30" spans="3:11" x14ac:dyDescent="0.35">
      <c r="C30" s="19" t="s">
        <v>313</v>
      </c>
      <c r="D30" s="15"/>
      <c r="E30" s="19"/>
      <c r="F30" s="19"/>
      <c r="G30" s="19"/>
      <c r="H30" s="19"/>
      <c r="I30" s="19"/>
      <c r="K30" s="19"/>
    </row>
    <row r="31" spans="3:11" x14ac:dyDescent="0.35">
      <c r="C31" s="19" t="s">
        <v>377</v>
      </c>
      <c r="D31" s="15"/>
      <c r="E31" s="19"/>
      <c r="F31" s="19"/>
      <c r="G31" s="19"/>
      <c r="H31" s="19"/>
      <c r="I31" s="19"/>
      <c r="K31" s="19"/>
    </row>
    <row r="32" spans="3:11" x14ac:dyDescent="0.35">
      <c r="C32" s="19" t="s">
        <v>379</v>
      </c>
      <c r="I32" s="19"/>
    </row>
    <row r="33" spans="3:11" x14ac:dyDescent="0.35">
      <c r="C33" s="19" t="s">
        <v>380</v>
      </c>
      <c r="I33" s="19"/>
    </row>
    <row r="34" spans="3:11" x14ac:dyDescent="0.35">
      <c r="C34" s="15"/>
      <c r="I34" s="19"/>
    </row>
    <row r="35" spans="3:11" x14ac:dyDescent="0.35">
      <c r="G35" s="19"/>
      <c r="H35" s="19"/>
      <c r="K35" s="19"/>
    </row>
    <row r="36" spans="3:11" x14ac:dyDescent="0.35">
      <c r="I36" s="19"/>
    </row>
    <row r="37" spans="3:11" x14ac:dyDescent="0.35">
      <c r="C37" s="15"/>
      <c r="G37" s="19"/>
      <c r="H37" s="19"/>
      <c r="K37" s="19"/>
    </row>
    <row r="38" spans="3:11" x14ac:dyDescent="0.35">
      <c r="G38" s="19"/>
      <c r="H38" s="19"/>
      <c r="K38" s="19"/>
    </row>
    <row r="39" spans="3:11" x14ac:dyDescent="0.35">
      <c r="I39" s="19"/>
    </row>
    <row r="40" spans="3:11" x14ac:dyDescent="0.35">
      <c r="I40" s="19"/>
    </row>
    <row r="41" spans="3:11" x14ac:dyDescent="0.35">
      <c r="I41" s="19"/>
    </row>
    <row r="42" spans="3:11" x14ac:dyDescent="0.35">
      <c r="I42" s="19"/>
    </row>
    <row r="43" spans="3:11" x14ac:dyDescent="0.35">
      <c r="I43" s="19"/>
    </row>
    <row r="44" spans="3:11" x14ac:dyDescent="0.35">
      <c r="I44" s="19"/>
    </row>
    <row r="45" spans="3:11" x14ac:dyDescent="0.35">
      <c r="I45" s="19"/>
    </row>
    <row r="46" spans="3:11" x14ac:dyDescent="0.35">
      <c r="I46" s="19"/>
    </row>
    <row r="47" spans="3:11" x14ac:dyDescent="0.35">
      <c r="I47" s="19"/>
    </row>
    <row r="48" spans="3:11" x14ac:dyDescent="0.35">
      <c r="I48" s="19"/>
    </row>
    <row r="49" spans="9:9" x14ac:dyDescent="0.35">
      <c r="I49" s="19"/>
    </row>
    <row r="50" spans="9:9" x14ac:dyDescent="0.35">
      <c r="I50" s="19"/>
    </row>
    <row r="51" spans="9:9" x14ac:dyDescent="0.35">
      <c r="I51" s="19"/>
    </row>
    <row r="52" spans="9:9" x14ac:dyDescent="0.35">
      <c r="I52" s="19"/>
    </row>
    <row r="53" spans="9:9" x14ac:dyDescent="0.35">
      <c r="I53" s="19"/>
    </row>
    <row r="54" spans="9:9" x14ac:dyDescent="0.35">
      <c r="I54" s="19"/>
    </row>
    <row r="55" spans="9:9" x14ac:dyDescent="0.35">
      <c r="I55" s="19"/>
    </row>
    <row r="56" spans="9:9" x14ac:dyDescent="0.35">
      <c r="I56" s="19"/>
    </row>
  </sheetData>
  <mergeCells count="2">
    <mergeCell ref="E5:I5"/>
    <mergeCell ref="J5:K5"/>
  </mergeCells>
  <hyperlinks>
    <hyperlink ref="A1" location="Contents!A1" display="Contents" xr:uid="{00000000-0004-0000-0E00-000000000000}"/>
  </hyperlinks>
  <pageMargins left="0.7" right="0.7" top="0.75" bottom="0.75" header="0.3" footer="0.3"/>
  <pageSetup paperSize="9"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8"/>
  <dimension ref="A1:R51"/>
  <sheetViews>
    <sheetView showGridLines="0" zoomScaleNormal="100" workbookViewId="0"/>
  </sheetViews>
  <sheetFormatPr defaultColWidth="11.453125" defaultRowHeight="14.5" x14ac:dyDescent="0.35"/>
  <cols>
    <col min="3" max="3" width="25.81640625" customWidth="1"/>
    <col min="4" max="4" width="28.81640625" customWidth="1"/>
    <col min="5" max="8" width="21.453125" customWidth="1"/>
    <col min="9" max="11" width="24.81640625" customWidth="1"/>
    <col min="12" max="17" width="21.1796875" customWidth="1"/>
  </cols>
  <sheetData>
    <row r="1" spans="1:18" x14ac:dyDescent="0.35">
      <c r="A1" s="20" t="s">
        <v>85</v>
      </c>
      <c r="B1" s="19"/>
      <c r="C1" s="19"/>
      <c r="D1" s="19"/>
      <c r="E1" s="19"/>
      <c r="F1" s="19"/>
      <c r="G1" s="19"/>
      <c r="H1" s="19"/>
      <c r="I1" s="19"/>
      <c r="J1" s="19"/>
      <c r="K1" s="19"/>
      <c r="L1" s="19"/>
      <c r="M1" s="19"/>
      <c r="N1" s="19"/>
      <c r="O1" s="19"/>
      <c r="P1" s="19"/>
      <c r="Q1" s="19"/>
    </row>
    <row r="2" spans="1:18" x14ac:dyDescent="0.35">
      <c r="A2" s="19"/>
      <c r="B2" s="16" t="s">
        <v>328</v>
      </c>
      <c r="C2" s="16"/>
      <c r="D2" s="16"/>
      <c r="E2" s="19"/>
      <c r="F2" s="19"/>
      <c r="G2" s="19"/>
      <c r="H2" s="19"/>
      <c r="I2" s="19"/>
      <c r="J2" s="19"/>
      <c r="K2" s="19"/>
      <c r="L2" s="19"/>
      <c r="M2" s="19"/>
      <c r="N2" s="19"/>
      <c r="O2" s="19"/>
      <c r="P2" s="19"/>
      <c r="Q2" s="19"/>
    </row>
    <row r="3" spans="1:18" x14ac:dyDescent="0.35">
      <c r="A3" s="19"/>
      <c r="B3" s="243" t="s">
        <v>86</v>
      </c>
      <c r="C3" s="16"/>
      <c r="D3" s="16"/>
      <c r="E3" s="19"/>
      <c r="F3" s="19"/>
      <c r="G3" s="19"/>
      <c r="H3" s="19"/>
      <c r="I3" s="19"/>
      <c r="J3" s="19"/>
      <c r="K3" s="19"/>
      <c r="L3" s="19"/>
      <c r="M3" s="19"/>
      <c r="N3" s="19"/>
      <c r="O3" s="19"/>
      <c r="P3" s="19"/>
      <c r="Q3" s="19"/>
    </row>
    <row r="4" spans="1:18" ht="12.65" customHeight="1" x14ac:dyDescent="0.35">
      <c r="L4" s="19"/>
      <c r="M4" s="19"/>
      <c r="N4" s="19"/>
      <c r="O4" s="19"/>
      <c r="P4" s="19"/>
      <c r="Q4" s="19"/>
    </row>
    <row r="5" spans="1:18" ht="12.65" customHeight="1" x14ac:dyDescent="0.35">
      <c r="A5" s="19"/>
      <c r="B5" s="16"/>
      <c r="C5" s="16"/>
      <c r="D5" s="16"/>
      <c r="E5" s="316" t="s">
        <v>329</v>
      </c>
      <c r="F5" s="317"/>
      <c r="G5" s="317"/>
      <c r="H5" s="319"/>
      <c r="I5" s="313" t="s">
        <v>104</v>
      </c>
      <c r="J5" s="314"/>
      <c r="K5" s="315"/>
      <c r="L5" s="313" t="s">
        <v>105</v>
      </c>
      <c r="M5" s="314"/>
      <c r="N5" s="314"/>
      <c r="O5" s="314"/>
      <c r="P5" s="314"/>
      <c r="Q5" s="314"/>
    </row>
    <row r="6" spans="1:18" ht="31" customHeight="1" x14ac:dyDescent="0.35">
      <c r="A6" s="19"/>
      <c r="B6" s="16"/>
      <c r="C6" s="50"/>
      <c r="D6" s="35"/>
      <c r="E6" s="46">
        <v>2022</v>
      </c>
      <c r="F6" s="13">
        <v>2023</v>
      </c>
      <c r="G6" s="13">
        <v>2024</v>
      </c>
      <c r="H6" s="262">
        <v>2025</v>
      </c>
      <c r="I6" s="13" t="s">
        <v>106</v>
      </c>
      <c r="J6" s="13" t="s">
        <v>107</v>
      </c>
      <c r="K6" s="262" t="s">
        <v>108</v>
      </c>
      <c r="L6" s="46" t="s">
        <v>109</v>
      </c>
      <c r="M6" s="47" t="s">
        <v>110</v>
      </c>
      <c r="N6" s="47" t="s">
        <v>111</v>
      </c>
      <c r="O6" s="47" t="s">
        <v>112</v>
      </c>
      <c r="P6" s="47" t="s">
        <v>113</v>
      </c>
      <c r="Q6" s="47" t="s">
        <v>114</v>
      </c>
    </row>
    <row r="7" spans="1:18" ht="12.65" customHeight="1" x14ac:dyDescent="0.35">
      <c r="A7" s="19"/>
      <c r="B7" s="16"/>
      <c r="C7" s="248" t="s">
        <v>320</v>
      </c>
      <c r="D7" s="249" t="s">
        <v>92</v>
      </c>
      <c r="E7" s="288">
        <v>4.6643966825517973</v>
      </c>
      <c r="F7" s="75">
        <v>4.8654515030884831</v>
      </c>
      <c r="G7" s="75">
        <v>5.4427520793866986</v>
      </c>
      <c r="H7" s="176">
        <v>5.6863099999999998</v>
      </c>
      <c r="I7" s="307">
        <v>4.3104142769155029E-2</v>
      </c>
      <c r="J7" s="105">
        <v>0.11865303270040975</v>
      </c>
      <c r="K7" s="229">
        <f>(H7-G7)/G7</f>
        <v>4.4749038181571152E-2</v>
      </c>
      <c r="L7" s="100">
        <v>0</v>
      </c>
      <c r="M7" s="101">
        <v>0</v>
      </c>
      <c r="N7" s="101">
        <v>0</v>
      </c>
      <c r="O7" s="101">
        <v>0</v>
      </c>
      <c r="P7" s="101">
        <v>1.57618942633891E-9</v>
      </c>
      <c r="Q7" s="101">
        <v>0.79343827157080105</v>
      </c>
      <c r="R7" s="85"/>
    </row>
    <row r="8" spans="1:18" ht="12.65" customHeight="1" x14ac:dyDescent="0.35">
      <c r="A8" s="19"/>
      <c r="B8" s="16"/>
      <c r="C8" s="250" t="s">
        <v>320</v>
      </c>
      <c r="D8" s="251" t="s">
        <v>93</v>
      </c>
      <c r="E8" s="289">
        <v>4.5705840958984174</v>
      </c>
      <c r="F8" s="76">
        <v>4.7926553229387556</v>
      </c>
      <c r="G8" s="76">
        <v>5.4420963946554588</v>
      </c>
      <c r="H8" s="228">
        <v>5.6534000000000004</v>
      </c>
      <c r="I8" s="308">
        <v>4.8587056354486957E-2</v>
      </c>
      <c r="J8" s="106">
        <v>0.13550756896877775</v>
      </c>
      <c r="K8" s="311">
        <f t="shared" ref="K8:K18" si="0">(H8-G8)/G8</f>
        <v>3.8827611644670128E-2</v>
      </c>
      <c r="L8" s="101">
        <v>0</v>
      </c>
      <c r="M8" s="101">
        <v>0</v>
      </c>
      <c r="N8" s="101">
        <v>0</v>
      </c>
      <c r="O8" s="101">
        <v>0</v>
      </c>
      <c r="P8" s="101">
        <v>3.7222505823374902E-5</v>
      </c>
      <c r="Q8" s="101">
        <v>0.68688344457794204</v>
      </c>
      <c r="R8" s="85"/>
    </row>
    <row r="9" spans="1:18" ht="12.65" customHeight="1" x14ac:dyDescent="0.35">
      <c r="A9" s="19"/>
      <c r="B9" s="16"/>
      <c r="C9" s="250" t="s">
        <v>320</v>
      </c>
      <c r="D9" s="251" t="s">
        <v>94</v>
      </c>
      <c r="E9" s="289">
        <v>4.8666073735246229</v>
      </c>
      <c r="F9" s="76">
        <v>4.9286249043918096</v>
      </c>
      <c r="G9" s="76">
        <v>5.4732165872480936</v>
      </c>
      <c r="H9" s="228">
        <v>5.6963600000000003</v>
      </c>
      <c r="I9" s="308">
        <v>1.2743483520896954E-2</v>
      </c>
      <c r="J9" s="106">
        <v>0.11049566429188151</v>
      </c>
      <c r="K9" s="311">
        <f t="shared" si="0"/>
        <v>4.0770068056835689E-2</v>
      </c>
      <c r="L9" s="101">
        <v>0.24299999999999999</v>
      </c>
      <c r="M9" s="101">
        <v>0</v>
      </c>
      <c r="N9" s="101">
        <v>0</v>
      </c>
      <c r="O9" s="101">
        <v>0</v>
      </c>
      <c r="P9" s="101">
        <v>2.7081059722852203E-4</v>
      </c>
      <c r="Q9" s="101">
        <v>0.21452066305165499</v>
      </c>
      <c r="R9" s="85"/>
    </row>
    <row r="10" spans="1:18" ht="12.65" customHeight="1" x14ac:dyDescent="0.35">
      <c r="A10" s="19"/>
      <c r="B10" s="19"/>
      <c r="C10" s="30" t="s">
        <v>320</v>
      </c>
      <c r="D10" s="25" t="s">
        <v>96</v>
      </c>
      <c r="E10" s="289">
        <v>5.2519408054593457</v>
      </c>
      <c r="F10" s="76">
        <v>5.6800119112610643</v>
      </c>
      <c r="G10" s="76">
        <v>6.4039355067978496</v>
      </c>
      <c r="H10" s="228">
        <v>6.2928300000000004</v>
      </c>
      <c r="I10" s="308">
        <v>8.1507222121913955E-2</v>
      </c>
      <c r="J10" s="106">
        <v>0.1274510699707426</v>
      </c>
      <c r="K10" s="311">
        <f t="shared" si="0"/>
        <v>-1.7349566790594548E-2</v>
      </c>
      <c r="L10" s="101">
        <v>9.0000000000000011E-3</v>
      </c>
      <c r="M10" s="101">
        <v>0.58499999999999996</v>
      </c>
      <c r="N10" s="101">
        <v>5.0000000000000001E-3</v>
      </c>
      <c r="O10" s="101">
        <v>1.4999999999999999E-2</v>
      </c>
      <c r="P10" s="101">
        <v>0.69668120132779299</v>
      </c>
      <c r="Q10" s="101">
        <v>0.32502542275329599</v>
      </c>
      <c r="R10" s="85"/>
    </row>
    <row r="11" spans="1:18" ht="12.65" customHeight="1" x14ac:dyDescent="0.35">
      <c r="A11" s="19"/>
      <c r="B11" s="19"/>
      <c r="C11" s="30" t="s">
        <v>320</v>
      </c>
      <c r="D11" s="25" t="s">
        <v>97</v>
      </c>
      <c r="E11" s="289">
        <v>4.5423493556877084</v>
      </c>
      <c r="F11" s="76">
        <v>4.7390407284781899</v>
      </c>
      <c r="G11" s="76">
        <v>5.4078531448382652</v>
      </c>
      <c r="H11" s="228">
        <v>5.5926900000000002</v>
      </c>
      <c r="I11" s="308">
        <v>4.330168320149004E-2</v>
      </c>
      <c r="J11" s="106">
        <v>0.14112822714120155</v>
      </c>
      <c r="K11" s="311">
        <f t="shared" si="0"/>
        <v>3.4179340712711413E-2</v>
      </c>
      <c r="L11" s="101">
        <v>0</v>
      </c>
      <c r="M11" s="101">
        <v>0</v>
      </c>
      <c r="N11" s="101">
        <v>0</v>
      </c>
      <c r="O11" s="101">
        <v>0</v>
      </c>
      <c r="P11" s="101">
        <v>1.0438129352966E-8</v>
      </c>
      <c r="Q11" s="101">
        <v>0.90179405142803604</v>
      </c>
      <c r="R11" s="85"/>
    </row>
    <row r="12" spans="1:18" ht="12.65" customHeight="1" x14ac:dyDescent="0.35">
      <c r="A12" s="19"/>
      <c r="B12" s="19"/>
      <c r="C12" s="30" t="s">
        <v>320</v>
      </c>
      <c r="D12" s="25" t="s">
        <v>98</v>
      </c>
      <c r="E12" s="77">
        <v>4.6475111112593872</v>
      </c>
      <c r="F12" s="78">
        <v>4.8281743923454767</v>
      </c>
      <c r="G12" s="78">
        <v>5.4494564393740221</v>
      </c>
      <c r="H12" s="225">
        <v>5.6697499999999996</v>
      </c>
      <c r="I12" s="104">
        <v>3.8873125154752608E-2</v>
      </c>
      <c r="J12" s="106">
        <v>0.12867846033347877</v>
      </c>
      <c r="K12" s="311">
        <f t="shared" si="0"/>
        <v>4.0424868622545143E-2</v>
      </c>
      <c r="L12" s="101">
        <v>0</v>
      </c>
      <c r="M12" s="108">
        <v>0</v>
      </c>
      <c r="N12" s="108">
        <v>0</v>
      </c>
      <c r="O12" s="108">
        <v>0</v>
      </c>
      <c r="P12" s="230">
        <v>2.00241346087013E-21</v>
      </c>
      <c r="Q12" s="230">
        <v>0.54005401298328104</v>
      </c>
      <c r="R12" s="85"/>
    </row>
    <row r="13" spans="1:18" ht="12.65" customHeight="1" x14ac:dyDescent="0.35">
      <c r="A13" s="19"/>
      <c r="B13" s="19"/>
      <c r="C13" s="31" t="s">
        <v>321</v>
      </c>
      <c r="D13" s="24" t="s">
        <v>92</v>
      </c>
      <c r="E13" s="288">
        <v>4.49</v>
      </c>
      <c r="F13" s="75">
        <v>4.7</v>
      </c>
      <c r="G13" s="75">
        <v>5.25</v>
      </c>
      <c r="H13" s="176">
        <v>5.52</v>
      </c>
      <c r="I13" s="307">
        <v>4.6770601336302883E-2</v>
      </c>
      <c r="J13" s="105">
        <v>0.11702127659574464</v>
      </c>
      <c r="K13" s="229">
        <f t="shared" si="0"/>
        <v>5.1428571428571344E-2</v>
      </c>
      <c r="L13" s="109"/>
      <c r="M13" s="110"/>
      <c r="N13" s="110"/>
      <c r="O13" s="110"/>
      <c r="P13" s="110"/>
      <c r="Q13" s="110"/>
    </row>
    <row r="14" spans="1:18" ht="12.65" customHeight="1" x14ac:dyDescent="0.35">
      <c r="A14" s="19"/>
      <c r="B14" s="19"/>
      <c r="C14" s="30" t="s">
        <v>321</v>
      </c>
      <c r="D14" s="25" t="s">
        <v>93</v>
      </c>
      <c r="E14" s="289">
        <v>4.42</v>
      </c>
      <c r="F14" s="76">
        <v>4.6500000000000004</v>
      </c>
      <c r="G14" s="76">
        <v>5.24</v>
      </c>
      <c r="H14" s="228">
        <v>5.47</v>
      </c>
      <c r="I14" s="308">
        <v>5.2036199095022724E-2</v>
      </c>
      <c r="J14" s="106">
        <v>0.12688172043010748</v>
      </c>
      <c r="K14" s="311">
        <f t="shared" si="0"/>
        <v>4.389312977099228E-2</v>
      </c>
      <c r="L14" s="110"/>
      <c r="M14" s="110"/>
      <c r="N14" s="110"/>
      <c r="O14" s="110"/>
      <c r="P14" s="110"/>
      <c r="Q14" s="110"/>
    </row>
    <row r="15" spans="1:18" ht="12.65" customHeight="1" x14ac:dyDescent="0.35">
      <c r="A15" s="19"/>
      <c r="B15" s="19"/>
      <c r="C15" s="30" t="s">
        <v>321</v>
      </c>
      <c r="D15" s="25" t="s">
        <v>94</v>
      </c>
      <c r="E15" s="289">
        <v>4.45</v>
      </c>
      <c r="F15" s="76">
        <v>4.62</v>
      </c>
      <c r="G15" s="76">
        <v>5.23</v>
      </c>
      <c r="H15" s="228">
        <v>5.5</v>
      </c>
      <c r="I15" s="308">
        <v>3.8202247191011215E-2</v>
      </c>
      <c r="J15" s="106">
        <v>0.13203463203463209</v>
      </c>
      <c r="K15" s="311">
        <f t="shared" si="0"/>
        <v>5.1625239005736054E-2</v>
      </c>
      <c r="L15" s="111"/>
      <c r="M15" s="103"/>
      <c r="N15" s="103"/>
      <c r="O15" s="103"/>
      <c r="P15" s="103"/>
      <c r="Q15" s="103"/>
    </row>
    <row r="16" spans="1:18" ht="12.65" customHeight="1" x14ac:dyDescent="0.35">
      <c r="A16" s="19"/>
      <c r="B16" s="19"/>
      <c r="C16" s="30" t="s">
        <v>321</v>
      </c>
      <c r="D16" s="25" t="s">
        <v>96</v>
      </c>
      <c r="E16" s="289">
        <v>4.92</v>
      </c>
      <c r="F16" s="76">
        <v>5.07</v>
      </c>
      <c r="G16" s="76">
        <v>5.61</v>
      </c>
      <c r="H16" s="228">
        <v>5.8</v>
      </c>
      <c r="I16" s="308">
        <v>3.0487804878048853E-2</v>
      </c>
      <c r="J16" s="106">
        <v>0.10650887573964497</v>
      </c>
      <c r="K16" s="311">
        <f t="shared" si="0"/>
        <v>3.3868092691622012E-2</v>
      </c>
      <c r="L16" s="111"/>
      <c r="M16" s="103"/>
      <c r="N16" s="103"/>
      <c r="O16" s="103"/>
      <c r="P16" s="103"/>
      <c r="Q16" s="103"/>
    </row>
    <row r="17" spans="3:17" ht="12.65" customHeight="1" x14ac:dyDescent="0.35">
      <c r="C17" s="30" t="s">
        <v>321</v>
      </c>
      <c r="D17" s="25" t="s">
        <v>97</v>
      </c>
      <c r="E17" s="289">
        <v>4.4000000000000004</v>
      </c>
      <c r="F17" s="76">
        <v>4.62</v>
      </c>
      <c r="G17" s="76">
        <v>5.23</v>
      </c>
      <c r="H17" s="228">
        <v>5.5</v>
      </c>
      <c r="I17" s="308">
        <v>4.999999999999994E-2</v>
      </c>
      <c r="J17" s="106">
        <v>0.13203463203463209</v>
      </c>
      <c r="K17" s="311">
        <f t="shared" si="0"/>
        <v>5.1625239005736054E-2</v>
      </c>
      <c r="L17" s="111"/>
      <c r="M17" s="103"/>
      <c r="N17" s="103"/>
      <c r="O17" s="103"/>
      <c r="P17" s="103"/>
      <c r="Q17" s="103"/>
    </row>
    <row r="18" spans="3:17" ht="12.65" customHeight="1" x14ac:dyDescent="0.35">
      <c r="C18" s="30" t="s">
        <v>321</v>
      </c>
      <c r="D18" s="25" t="s">
        <v>98</v>
      </c>
      <c r="E18" s="77">
        <v>4.4400000000000004</v>
      </c>
      <c r="F18" s="78">
        <v>4.6500000000000004</v>
      </c>
      <c r="G18" s="78">
        <v>5.24</v>
      </c>
      <c r="H18" s="225">
        <v>5.5</v>
      </c>
      <c r="I18" s="104">
        <v>4.7297297297297286E-2</v>
      </c>
      <c r="J18" s="107">
        <v>0.12688172043010748</v>
      </c>
      <c r="K18" s="311">
        <f t="shared" si="0"/>
        <v>4.9618320610686981E-2</v>
      </c>
      <c r="L18" s="111"/>
      <c r="M18" s="103"/>
      <c r="N18" s="103"/>
      <c r="O18" s="103"/>
      <c r="P18" s="103"/>
      <c r="Q18" s="103"/>
    </row>
    <row r="19" spans="3:17" ht="12.65" customHeight="1" x14ac:dyDescent="0.35">
      <c r="C19" s="31" t="s">
        <v>100</v>
      </c>
      <c r="D19" s="24" t="s">
        <v>92</v>
      </c>
      <c r="E19" s="309">
        <v>2343</v>
      </c>
      <c r="F19" s="84">
        <v>2110</v>
      </c>
      <c r="G19" s="84">
        <v>1310</v>
      </c>
      <c r="H19" s="175">
        <v>930</v>
      </c>
      <c r="I19" s="310"/>
      <c r="J19" s="94"/>
      <c r="K19" s="102"/>
      <c r="L19" s="103"/>
      <c r="M19" s="103"/>
      <c r="N19" s="103"/>
      <c r="O19" s="103"/>
      <c r="P19" s="103"/>
      <c r="Q19" s="103"/>
    </row>
    <row r="20" spans="3:17" ht="12.65" customHeight="1" x14ac:dyDescent="0.35">
      <c r="C20" s="30" t="s">
        <v>100</v>
      </c>
      <c r="D20" s="25" t="s">
        <v>93</v>
      </c>
      <c r="E20" s="309">
        <v>1478</v>
      </c>
      <c r="F20" s="84">
        <v>1295</v>
      </c>
      <c r="G20" s="84">
        <v>755</v>
      </c>
      <c r="H20" s="175">
        <v>542</v>
      </c>
      <c r="I20" s="310"/>
      <c r="J20" s="94"/>
      <c r="K20" s="103"/>
      <c r="L20" s="103"/>
      <c r="M20" s="103"/>
      <c r="N20" s="103"/>
      <c r="O20" s="103"/>
      <c r="P20" s="103"/>
      <c r="Q20" s="103"/>
    </row>
    <row r="21" spans="3:17" x14ac:dyDescent="0.35">
      <c r="C21" s="30" t="s">
        <v>100</v>
      </c>
      <c r="D21" s="25" t="s">
        <v>94</v>
      </c>
      <c r="E21" s="309">
        <v>1386</v>
      </c>
      <c r="F21" s="84">
        <v>1406</v>
      </c>
      <c r="G21" s="84">
        <v>953</v>
      </c>
      <c r="H21" s="175">
        <v>957</v>
      </c>
      <c r="I21" s="310"/>
      <c r="J21" s="94"/>
      <c r="K21" s="103"/>
      <c r="L21" s="103"/>
      <c r="M21" s="103"/>
      <c r="N21" s="103"/>
      <c r="O21" s="103"/>
      <c r="P21" s="103"/>
      <c r="Q21" s="103"/>
    </row>
    <row r="22" spans="3:17" x14ac:dyDescent="0.35">
      <c r="C22" s="30" t="s">
        <v>100</v>
      </c>
      <c r="D22" s="25" t="s">
        <v>96</v>
      </c>
      <c r="E22" s="309">
        <v>145</v>
      </c>
      <c r="F22" s="84">
        <v>111</v>
      </c>
      <c r="G22" s="84">
        <v>80</v>
      </c>
      <c r="H22" s="175">
        <v>73</v>
      </c>
      <c r="I22" s="310"/>
      <c r="J22" s="94"/>
      <c r="K22" s="94"/>
      <c r="L22" s="103"/>
      <c r="M22" s="103"/>
      <c r="N22" s="103"/>
      <c r="O22" s="103"/>
      <c r="P22" s="103"/>
      <c r="Q22" s="103"/>
    </row>
    <row r="23" spans="3:17" x14ac:dyDescent="0.35">
      <c r="C23" s="30" t="s">
        <v>100</v>
      </c>
      <c r="D23" s="25" t="s">
        <v>97</v>
      </c>
      <c r="E23" s="309">
        <v>2111</v>
      </c>
      <c r="F23" s="84">
        <v>2116</v>
      </c>
      <c r="G23" s="84">
        <v>1888</v>
      </c>
      <c r="H23" s="175">
        <v>967</v>
      </c>
      <c r="I23" s="310"/>
      <c r="J23" s="94"/>
      <c r="K23" s="94"/>
      <c r="L23" s="103"/>
      <c r="M23" s="103"/>
      <c r="N23" s="103"/>
      <c r="O23" s="103"/>
      <c r="P23" s="103"/>
      <c r="Q23" s="103"/>
    </row>
    <row r="24" spans="3:17" x14ac:dyDescent="0.35">
      <c r="C24" s="30" t="s">
        <v>100</v>
      </c>
      <c r="D24" s="25" t="s">
        <v>98</v>
      </c>
      <c r="E24" s="309">
        <v>7671</v>
      </c>
      <c r="F24" s="84">
        <v>7231</v>
      </c>
      <c r="G24" s="84">
        <v>5108</v>
      </c>
      <c r="H24" s="175">
        <v>3550</v>
      </c>
      <c r="I24" s="310"/>
      <c r="J24" s="94"/>
      <c r="K24" s="94"/>
      <c r="L24" s="103"/>
      <c r="M24" s="103"/>
      <c r="N24" s="103"/>
      <c r="O24" s="103"/>
      <c r="P24" s="103"/>
      <c r="Q24" s="103"/>
    </row>
    <row r="26" spans="3:17" x14ac:dyDescent="0.35">
      <c r="G26" s="19"/>
      <c r="H26" s="19"/>
      <c r="J26" s="19"/>
      <c r="K26" s="19"/>
      <c r="N26" s="19"/>
      <c r="O26" s="19"/>
      <c r="P26" s="19"/>
      <c r="Q26" s="19"/>
    </row>
    <row r="27" spans="3:17" x14ac:dyDescent="0.35">
      <c r="C27" s="19" t="s">
        <v>330</v>
      </c>
      <c r="D27" s="19"/>
      <c r="E27" s="19"/>
      <c r="F27" s="19"/>
      <c r="G27" s="19"/>
      <c r="H27" s="19"/>
    </row>
    <row r="28" spans="3:17" x14ac:dyDescent="0.35">
      <c r="C28" s="19" t="s">
        <v>323</v>
      </c>
      <c r="D28" s="19"/>
      <c r="E28" s="19"/>
      <c r="F28" s="19"/>
      <c r="G28" s="19"/>
      <c r="H28" s="19"/>
    </row>
    <row r="29" spans="3:17" x14ac:dyDescent="0.35">
      <c r="C29" s="19"/>
      <c r="D29" s="19"/>
      <c r="E29" s="19"/>
      <c r="F29" s="19"/>
      <c r="G29" s="19"/>
      <c r="H29" s="19"/>
      <c r="J29" s="19"/>
      <c r="K29" s="19"/>
      <c r="N29" s="19"/>
      <c r="O29" s="19"/>
      <c r="P29" s="19"/>
      <c r="Q29" s="19"/>
    </row>
    <row r="30" spans="3:17" x14ac:dyDescent="0.35">
      <c r="C30" s="19" t="s">
        <v>376</v>
      </c>
      <c r="D30" s="19"/>
      <c r="E30" s="19"/>
      <c r="F30" s="19"/>
      <c r="G30" s="19"/>
      <c r="H30" s="19"/>
      <c r="L30" s="19"/>
      <c r="P30" s="19"/>
      <c r="Q30" s="19"/>
    </row>
    <row r="31" spans="3:17" x14ac:dyDescent="0.35">
      <c r="C31" s="19" t="s">
        <v>378</v>
      </c>
      <c r="H31" s="19"/>
      <c r="L31" s="19"/>
      <c r="P31" s="19"/>
      <c r="Q31" s="19"/>
    </row>
    <row r="32" spans="3:17" x14ac:dyDescent="0.35">
      <c r="C32" s="29"/>
      <c r="H32" s="19"/>
      <c r="L32" s="19"/>
      <c r="P32" s="19"/>
      <c r="Q32" s="19"/>
    </row>
    <row r="33" spans="3:17" x14ac:dyDescent="0.35">
      <c r="C33" s="19"/>
      <c r="H33" s="19"/>
      <c r="L33" s="19"/>
      <c r="P33" s="19"/>
      <c r="Q33" s="19"/>
    </row>
    <row r="34" spans="3:17" x14ac:dyDescent="0.35">
      <c r="H34" s="19"/>
      <c r="L34" s="19"/>
      <c r="P34" s="19"/>
      <c r="Q34" s="19"/>
    </row>
    <row r="35" spans="3:17" x14ac:dyDescent="0.35">
      <c r="C35" s="15"/>
      <c r="H35" s="19"/>
      <c r="L35" s="19"/>
      <c r="P35" s="19"/>
      <c r="Q35" s="19"/>
    </row>
    <row r="36" spans="3:17" x14ac:dyDescent="0.35">
      <c r="C36" s="15"/>
      <c r="G36" s="19"/>
      <c r="J36" s="19"/>
      <c r="K36" s="19"/>
      <c r="L36" s="19"/>
      <c r="N36" s="19"/>
      <c r="O36" s="19"/>
    </row>
    <row r="37" spans="3:17" x14ac:dyDescent="0.35">
      <c r="C37" s="15"/>
      <c r="G37" s="19"/>
      <c r="J37" s="19"/>
      <c r="K37" s="19"/>
      <c r="L37" s="19"/>
      <c r="N37" s="19"/>
      <c r="O37" s="19"/>
    </row>
    <row r="38" spans="3:17" x14ac:dyDescent="0.35">
      <c r="H38" s="19"/>
      <c r="L38" s="19"/>
      <c r="P38" s="19"/>
      <c r="Q38" s="19"/>
    </row>
    <row r="39" spans="3:17" x14ac:dyDescent="0.35">
      <c r="H39" s="19"/>
      <c r="L39" s="19"/>
      <c r="P39" s="19"/>
      <c r="Q39" s="19"/>
    </row>
    <row r="40" spans="3:17" x14ac:dyDescent="0.35">
      <c r="H40" s="19"/>
      <c r="L40" s="19"/>
      <c r="P40" s="19"/>
      <c r="Q40" s="19"/>
    </row>
    <row r="41" spans="3:17" x14ac:dyDescent="0.35">
      <c r="H41" s="19"/>
      <c r="L41" s="19"/>
      <c r="P41" s="19"/>
      <c r="Q41" s="19"/>
    </row>
    <row r="42" spans="3:17" x14ac:dyDescent="0.35">
      <c r="H42" s="19"/>
      <c r="L42" s="19"/>
      <c r="P42" s="19"/>
      <c r="Q42" s="19"/>
    </row>
    <row r="43" spans="3:17" x14ac:dyDescent="0.35">
      <c r="H43" s="19"/>
      <c r="L43" s="19"/>
      <c r="P43" s="19"/>
      <c r="Q43" s="19"/>
    </row>
    <row r="44" spans="3:17" x14ac:dyDescent="0.35">
      <c r="H44" s="19"/>
      <c r="L44" s="19"/>
      <c r="P44" s="19"/>
      <c r="Q44" s="19"/>
    </row>
    <row r="45" spans="3:17" x14ac:dyDescent="0.35">
      <c r="H45" s="19"/>
      <c r="L45" s="19"/>
      <c r="P45" s="19"/>
      <c r="Q45" s="19"/>
    </row>
    <row r="46" spans="3:17" x14ac:dyDescent="0.35">
      <c r="H46" s="19"/>
      <c r="L46" s="19"/>
      <c r="P46" s="19"/>
      <c r="Q46" s="19"/>
    </row>
    <row r="47" spans="3:17" x14ac:dyDescent="0.35">
      <c r="H47" s="19"/>
      <c r="L47" s="19"/>
      <c r="P47" s="19"/>
      <c r="Q47" s="19"/>
    </row>
    <row r="48" spans="3:17" x14ac:dyDescent="0.35">
      <c r="H48" s="19"/>
      <c r="L48" s="19"/>
      <c r="P48" s="19"/>
      <c r="Q48" s="19"/>
    </row>
    <row r="49" spans="8:17" x14ac:dyDescent="0.35">
      <c r="H49" s="19"/>
      <c r="L49" s="19"/>
      <c r="P49" s="19"/>
      <c r="Q49" s="19"/>
    </row>
    <row r="50" spans="8:17" x14ac:dyDescent="0.35">
      <c r="H50" s="19"/>
      <c r="L50" s="19"/>
      <c r="P50" s="19"/>
      <c r="Q50" s="19"/>
    </row>
    <row r="51" spans="8:17" x14ac:dyDescent="0.35">
      <c r="H51" s="19"/>
      <c r="L51" s="19"/>
      <c r="P51" s="19"/>
      <c r="Q51" s="19"/>
    </row>
  </sheetData>
  <mergeCells count="3">
    <mergeCell ref="E5:H5"/>
    <mergeCell ref="I5:K5"/>
    <mergeCell ref="L5:Q5"/>
  </mergeCells>
  <conditionalFormatting sqref="L7:Q12">
    <cfRule type="cellIs" dxfId="21" priority="12" operator="between">
      <formula>0</formula>
      <formula>0.05</formula>
    </cfRule>
  </conditionalFormatting>
  <conditionalFormatting sqref="R7:R12">
    <cfRule type="cellIs" dxfId="20" priority="1" operator="equal">
      <formula>"Err"</formula>
    </cfRule>
    <cfRule type="cellIs" dxfId="19" priority="2" operator="equal">
      <formula>"OK"</formula>
    </cfRule>
  </conditionalFormatting>
  <hyperlinks>
    <hyperlink ref="A1" location="Contents!A1" display="Contents" xr:uid="{00000000-0004-0000-0F00-000000000000}"/>
  </hyperlinks>
  <pageMargins left="0.7" right="0.7" top="0.75" bottom="0.75" header="0.3" footer="0.3"/>
  <pageSetup paperSize="9"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45"/>
  <sheetViews>
    <sheetView showGridLines="0" zoomScale="98" zoomScaleNormal="98" workbookViewId="0"/>
  </sheetViews>
  <sheetFormatPr defaultColWidth="11.453125" defaultRowHeight="14.5" x14ac:dyDescent="0.35"/>
  <cols>
    <col min="3" max="3" width="26" customWidth="1"/>
    <col min="4" max="4" width="22" customWidth="1"/>
    <col min="5" max="5" width="20.453125" customWidth="1"/>
  </cols>
  <sheetData>
    <row r="1" spans="1:8" x14ac:dyDescent="0.35">
      <c r="A1" s="20" t="s">
        <v>85</v>
      </c>
      <c r="B1" s="19"/>
      <c r="C1" s="19"/>
      <c r="D1" s="19"/>
      <c r="E1" s="19"/>
    </row>
    <row r="2" spans="1:8" x14ac:dyDescent="0.35">
      <c r="A2" s="19"/>
      <c r="B2" s="19" t="s">
        <v>331</v>
      </c>
      <c r="C2" s="19"/>
      <c r="D2" s="19"/>
      <c r="E2" s="19"/>
    </row>
    <row r="3" spans="1:8" x14ac:dyDescent="0.35">
      <c r="A3" s="19"/>
      <c r="B3" s="252" t="s">
        <v>122</v>
      </c>
      <c r="C3" s="16"/>
      <c r="D3" s="16"/>
      <c r="E3" s="16"/>
    </row>
    <row r="4" spans="1:8" ht="28.5" customHeight="1" x14ac:dyDescent="0.35">
      <c r="A4" s="19"/>
      <c r="B4" s="16"/>
      <c r="C4" s="16"/>
      <c r="D4" s="16"/>
      <c r="E4" s="272" t="s">
        <v>319</v>
      </c>
    </row>
    <row r="5" spans="1:8" ht="12.65" customHeight="1" x14ac:dyDescent="0.35">
      <c r="A5" s="19"/>
      <c r="B5" s="16"/>
      <c r="C5" s="248" t="s">
        <v>320</v>
      </c>
      <c r="D5" s="248" t="s">
        <v>143</v>
      </c>
      <c r="E5" s="237">
        <v>9.6580899999999996</v>
      </c>
      <c r="G5" s="85"/>
      <c r="H5" s="85"/>
    </row>
    <row r="6" spans="1:8" ht="12.65" customHeight="1" x14ac:dyDescent="0.35">
      <c r="A6" s="19"/>
      <c r="B6" s="16"/>
      <c r="C6" s="250" t="s">
        <v>320</v>
      </c>
      <c r="D6" s="250" t="s">
        <v>144</v>
      </c>
      <c r="E6" s="238">
        <v>9.9400200000000005</v>
      </c>
      <c r="G6" s="85"/>
      <c r="H6" s="85"/>
    </row>
    <row r="7" spans="1:8" ht="12.65" customHeight="1" x14ac:dyDescent="0.35">
      <c r="A7" s="19"/>
      <c r="B7" s="16"/>
      <c r="C7" s="250" t="s">
        <v>320</v>
      </c>
      <c r="D7" s="250" t="s">
        <v>145</v>
      </c>
      <c r="E7" s="238">
        <v>9.7228100000000008</v>
      </c>
      <c r="G7" s="85"/>
      <c r="H7" s="85"/>
    </row>
    <row r="8" spans="1:8" ht="12.65" customHeight="1" x14ac:dyDescent="0.35">
      <c r="A8" s="19"/>
      <c r="B8" s="16"/>
      <c r="C8" s="250" t="s">
        <v>320</v>
      </c>
      <c r="D8" s="250" t="s">
        <v>146</v>
      </c>
      <c r="E8" s="238">
        <v>9.8543599999999998</v>
      </c>
      <c r="G8" s="85"/>
      <c r="H8" s="85"/>
    </row>
    <row r="9" spans="1:8" ht="12.65" customHeight="1" x14ac:dyDescent="0.35">
      <c r="A9" s="19"/>
      <c r="B9" s="16"/>
      <c r="C9" s="250" t="s">
        <v>320</v>
      </c>
      <c r="D9" s="250" t="s">
        <v>147</v>
      </c>
      <c r="E9" s="238">
        <v>9.9921199999999999</v>
      </c>
      <c r="G9" s="85"/>
      <c r="H9" s="85"/>
    </row>
    <row r="10" spans="1:8" ht="12.65" customHeight="1" x14ac:dyDescent="0.35">
      <c r="A10" s="19"/>
      <c r="B10" s="16"/>
      <c r="C10" s="250" t="s">
        <v>320</v>
      </c>
      <c r="D10" s="250" t="s">
        <v>148</v>
      </c>
      <c r="E10" s="238">
        <v>10.42976</v>
      </c>
      <c r="G10" s="85"/>
      <c r="H10" s="85"/>
    </row>
    <row r="11" spans="1:8" ht="12.65" customHeight="1" x14ac:dyDescent="0.35">
      <c r="A11" s="19"/>
      <c r="B11" s="16"/>
      <c r="C11" s="250" t="s">
        <v>320</v>
      </c>
      <c r="D11" s="250" t="s">
        <v>149</v>
      </c>
      <c r="E11" s="238">
        <v>11.81495</v>
      </c>
      <c r="G11" s="85"/>
      <c r="H11" s="85"/>
    </row>
    <row r="12" spans="1:8" ht="12.65" customHeight="1" x14ac:dyDescent="0.35">
      <c r="A12" s="19"/>
      <c r="B12" s="16"/>
      <c r="C12" s="250" t="s">
        <v>320</v>
      </c>
      <c r="D12" s="250" t="s">
        <v>150</v>
      </c>
      <c r="E12" s="238">
        <v>10.801460000000001</v>
      </c>
      <c r="G12" s="85"/>
      <c r="H12" s="85"/>
    </row>
    <row r="13" spans="1:8" ht="12.65" customHeight="1" x14ac:dyDescent="0.35">
      <c r="A13" s="19"/>
      <c r="B13" s="16"/>
      <c r="C13" s="250" t="s">
        <v>320</v>
      </c>
      <c r="D13" s="250" t="s">
        <v>151</v>
      </c>
      <c r="E13" s="240">
        <v>9.8459400000000006</v>
      </c>
      <c r="G13" s="85"/>
      <c r="H13" s="85"/>
    </row>
    <row r="14" spans="1:8" ht="12.65" customHeight="1" x14ac:dyDescent="0.35">
      <c r="A14" s="19"/>
      <c r="B14" s="16"/>
      <c r="C14" s="248" t="s">
        <v>321</v>
      </c>
      <c r="D14" s="248" t="s">
        <v>143</v>
      </c>
      <c r="E14" s="237">
        <v>10.119999999999999</v>
      </c>
      <c r="G14" s="85"/>
      <c r="H14" s="85"/>
    </row>
    <row r="15" spans="1:8" ht="12.65" customHeight="1" x14ac:dyDescent="0.35">
      <c r="A15" s="19"/>
      <c r="B15" s="16"/>
      <c r="C15" s="250" t="s">
        <v>321</v>
      </c>
      <c r="D15" s="250" t="s">
        <v>144</v>
      </c>
      <c r="E15" s="238">
        <v>10.1</v>
      </c>
      <c r="G15" s="85"/>
      <c r="H15" s="85"/>
    </row>
    <row r="16" spans="1:8" ht="12.65" customHeight="1" x14ac:dyDescent="0.35">
      <c r="C16" s="250" t="s">
        <v>321</v>
      </c>
      <c r="D16" s="250" t="s">
        <v>145</v>
      </c>
      <c r="E16" s="238">
        <v>10</v>
      </c>
      <c r="G16" s="85"/>
      <c r="H16" s="85"/>
    </row>
    <row r="17" spans="3:8" ht="12.65" customHeight="1" x14ac:dyDescent="0.35">
      <c r="C17" s="250" t="s">
        <v>321</v>
      </c>
      <c r="D17" s="250" t="s">
        <v>146</v>
      </c>
      <c r="E17" s="238">
        <v>9.93</v>
      </c>
      <c r="G17" s="85"/>
      <c r="H17" s="85"/>
    </row>
    <row r="18" spans="3:8" ht="12.65" customHeight="1" x14ac:dyDescent="0.35">
      <c r="C18" s="250" t="s">
        <v>321</v>
      </c>
      <c r="D18" s="250" t="s">
        <v>147</v>
      </c>
      <c r="E18" s="238">
        <v>10.18</v>
      </c>
      <c r="G18" s="85"/>
      <c r="H18" s="85"/>
    </row>
    <row r="19" spans="3:8" ht="12.65" customHeight="1" x14ac:dyDescent="0.35">
      <c r="C19" s="250" t="s">
        <v>321</v>
      </c>
      <c r="D19" s="250" t="s">
        <v>148</v>
      </c>
      <c r="E19" s="238">
        <v>10.73</v>
      </c>
      <c r="G19" s="85"/>
      <c r="H19" s="85"/>
    </row>
    <row r="20" spans="3:8" ht="12.65" customHeight="1" x14ac:dyDescent="0.35">
      <c r="C20" s="250" t="s">
        <v>321</v>
      </c>
      <c r="D20" s="250" t="s">
        <v>149</v>
      </c>
      <c r="E20" s="238">
        <v>12.27</v>
      </c>
      <c r="G20" s="85"/>
      <c r="H20" s="85"/>
    </row>
    <row r="21" spans="3:8" ht="12.65" customHeight="1" x14ac:dyDescent="0.35">
      <c r="C21" s="250" t="s">
        <v>321</v>
      </c>
      <c r="D21" s="250" t="s">
        <v>150</v>
      </c>
      <c r="E21" s="238">
        <v>11</v>
      </c>
      <c r="G21" s="85"/>
      <c r="H21" s="85"/>
    </row>
    <row r="22" spans="3:8" ht="12.65" customHeight="1" x14ac:dyDescent="0.35">
      <c r="C22" s="250" t="s">
        <v>321</v>
      </c>
      <c r="D22" s="250" t="s">
        <v>151</v>
      </c>
      <c r="E22" s="240">
        <v>10</v>
      </c>
      <c r="G22" s="85"/>
      <c r="H22" s="85"/>
    </row>
    <row r="23" spans="3:8" x14ac:dyDescent="0.35">
      <c r="C23" s="248" t="s">
        <v>100</v>
      </c>
      <c r="D23" s="248" t="s">
        <v>143</v>
      </c>
      <c r="E23" s="241">
        <v>64</v>
      </c>
      <c r="F23" s="16"/>
      <c r="G23" s="19"/>
      <c r="H23" s="19"/>
    </row>
    <row r="24" spans="3:8" x14ac:dyDescent="0.35">
      <c r="C24" s="250" t="s">
        <v>100</v>
      </c>
      <c r="D24" s="250" t="s">
        <v>144</v>
      </c>
      <c r="E24" s="241">
        <v>204</v>
      </c>
      <c r="F24" s="16"/>
      <c r="G24" s="19"/>
      <c r="H24" s="19"/>
    </row>
    <row r="25" spans="3:8" x14ac:dyDescent="0.35">
      <c r="C25" s="250" t="s">
        <v>100</v>
      </c>
      <c r="D25" s="250" t="s">
        <v>145</v>
      </c>
      <c r="E25" s="241">
        <v>158</v>
      </c>
      <c r="F25" s="16"/>
      <c r="G25" s="19"/>
      <c r="H25" s="19"/>
    </row>
    <row r="26" spans="3:8" x14ac:dyDescent="0.35">
      <c r="C26" s="30" t="s">
        <v>100</v>
      </c>
      <c r="D26" s="30" t="s">
        <v>146</v>
      </c>
      <c r="E26" s="241">
        <v>179</v>
      </c>
      <c r="F26" s="19"/>
    </row>
    <row r="27" spans="3:8" x14ac:dyDescent="0.35">
      <c r="C27" s="30" t="s">
        <v>100</v>
      </c>
      <c r="D27" s="30" t="s">
        <v>147</v>
      </c>
      <c r="E27" s="241">
        <v>158</v>
      </c>
      <c r="F27" s="19"/>
    </row>
    <row r="28" spans="3:8" x14ac:dyDescent="0.35">
      <c r="C28" s="30" t="s">
        <v>100</v>
      </c>
      <c r="D28" s="30" t="s">
        <v>148</v>
      </c>
      <c r="E28" s="241">
        <v>225</v>
      </c>
      <c r="F28" s="19"/>
    </row>
    <row r="29" spans="3:8" x14ac:dyDescent="0.35">
      <c r="C29" s="30" t="s">
        <v>100</v>
      </c>
      <c r="D29" s="30" t="s">
        <v>149</v>
      </c>
      <c r="E29" s="241">
        <v>276</v>
      </c>
    </row>
    <row r="30" spans="3:8" x14ac:dyDescent="0.35">
      <c r="C30" s="30" t="s">
        <v>100</v>
      </c>
      <c r="D30" s="30" t="s">
        <v>150</v>
      </c>
      <c r="E30" s="241">
        <v>341</v>
      </c>
    </row>
    <row r="31" spans="3:8" x14ac:dyDescent="0.35">
      <c r="C31" s="30" t="s">
        <v>100</v>
      </c>
      <c r="D31" s="30" t="s">
        <v>151</v>
      </c>
      <c r="E31" s="241">
        <v>187</v>
      </c>
    </row>
    <row r="32" spans="3:8" x14ac:dyDescent="0.35">
      <c r="C32" s="19"/>
      <c r="D32" s="19"/>
      <c r="E32" s="33"/>
    </row>
    <row r="33" spans="3:5" x14ac:dyDescent="0.35">
      <c r="C33" s="19"/>
      <c r="D33" s="19"/>
      <c r="E33" s="33"/>
    </row>
    <row r="34" spans="3:5" x14ac:dyDescent="0.35">
      <c r="C34" s="19" t="s">
        <v>322</v>
      </c>
      <c r="D34" s="19"/>
      <c r="E34" s="33"/>
    </row>
    <row r="35" spans="3:5" x14ac:dyDescent="0.35">
      <c r="C35" s="19" t="s">
        <v>323</v>
      </c>
      <c r="D35" s="19"/>
      <c r="E35" s="19"/>
    </row>
    <row r="36" spans="3:5" x14ac:dyDescent="0.35">
      <c r="D36" s="19"/>
      <c r="E36" s="19"/>
    </row>
    <row r="37" spans="3:5" x14ac:dyDescent="0.35">
      <c r="C37" s="19"/>
      <c r="D37" s="15"/>
      <c r="E37" s="19"/>
    </row>
    <row r="38" spans="3:5" x14ac:dyDescent="0.35">
      <c r="C38" s="29"/>
      <c r="D38" s="19"/>
      <c r="E38" s="19"/>
    </row>
    <row r="39" spans="3:5" x14ac:dyDescent="0.35">
      <c r="C39" s="29"/>
      <c r="D39" s="19"/>
      <c r="E39" s="19"/>
    </row>
    <row r="40" spans="3:5" x14ac:dyDescent="0.35">
      <c r="C40" s="29"/>
      <c r="D40" s="19"/>
      <c r="E40" s="19"/>
    </row>
    <row r="41" spans="3:5" x14ac:dyDescent="0.35">
      <c r="C41" s="29"/>
      <c r="D41" s="19"/>
      <c r="E41" s="19"/>
    </row>
    <row r="42" spans="3:5" x14ac:dyDescent="0.35">
      <c r="C42" s="29"/>
    </row>
    <row r="43" spans="3:5" x14ac:dyDescent="0.35">
      <c r="C43" s="15"/>
    </row>
    <row r="44" spans="3:5" x14ac:dyDescent="0.35">
      <c r="C44" s="15"/>
    </row>
    <row r="45" spans="3:5" x14ac:dyDescent="0.35">
      <c r="C45" s="15"/>
    </row>
  </sheetData>
  <conditionalFormatting sqref="G5:H22">
    <cfRule type="cellIs" dxfId="18" priority="2" operator="equal">
      <formula>"Err"</formula>
    </cfRule>
    <cfRule type="cellIs" dxfId="17" priority="3" operator="equal">
      <formula>"OK"</formula>
    </cfRule>
  </conditionalFormatting>
  <hyperlinks>
    <hyperlink ref="A1" location="Contents!A1" display="Contents" xr:uid="{00000000-0004-0000-1000-000000000000}"/>
  </hyperlinks>
  <pageMargins left="0.7" right="0.7" top="0.75" bottom="0.75" header="0.3" footer="0.3"/>
  <pageSetup paperSize="9"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dimension ref="A1:K46"/>
  <sheetViews>
    <sheetView showGridLines="0" zoomScale="90" zoomScaleNormal="90" workbookViewId="0"/>
  </sheetViews>
  <sheetFormatPr defaultColWidth="11.453125" defaultRowHeight="14.5" x14ac:dyDescent="0.35"/>
  <cols>
    <col min="3" max="3" width="26" customWidth="1"/>
    <col min="4" max="4" width="24.54296875" customWidth="1"/>
    <col min="5" max="5" width="20.453125" customWidth="1"/>
    <col min="6" max="9" width="21.453125" customWidth="1"/>
    <col min="10" max="11" width="27" customWidth="1"/>
  </cols>
  <sheetData>
    <row r="1" spans="1:11" x14ac:dyDescent="0.35">
      <c r="A1" s="20" t="s">
        <v>85</v>
      </c>
      <c r="B1" s="19"/>
      <c r="C1" s="19"/>
      <c r="D1" s="19"/>
      <c r="E1" s="19"/>
      <c r="F1" s="19"/>
      <c r="G1" s="19"/>
      <c r="H1" s="19"/>
      <c r="I1" s="19"/>
      <c r="J1" s="19"/>
      <c r="K1" s="19"/>
    </row>
    <row r="2" spans="1:11" x14ac:dyDescent="0.35">
      <c r="A2" s="19"/>
      <c r="B2" s="19" t="s">
        <v>332</v>
      </c>
      <c r="C2" s="19"/>
      <c r="D2" s="19"/>
      <c r="E2" s="19"/>
      <c r="F2" s="19"/>
      <c r="G2" s="19"/>
      <c r="H2" s="19"/>
      <c r="I2" s="19"/>
      <c r="J2" s="19"/>
      <c r="K2" s="19"/>
    </row>
    <row r="3" spans="1:11" x14ac:dyDescent="0.35">
      <c r="A3" s="19"/>
      <c r="B3" s="59" t="s">
        <v>122</v>
      </c>
      <c r="C3" s="19"/>
      <c r="D3" s="19"/>
      <c r="E3" s="19"/>
      <c r="F3" s="19"/>
      <c r="G3" s="19"/>
      <c r="H3" s="19"/>
      <c r="I3" s="19"/>
      <c r="J3" s="19"/>
      <c r="K3" s="19"/>
    </row>
    <row r="4" spans="1:11" ht="28.5" customHeight="1" x14ac:dyDescent="0.35">
      <c r="A4" s="19"/>
      <c r="B4" s="19"/>
      <c r="C4" s="19"/>
      <c r="D4" s="19"/>
      <c r="E4" s="316" t="s">
        <v>88</v>
      </c>
      <c r="F4" s="317"/>
      <c r="G4" s="317"/>
      <c r="H4" s="317"/>
      <c r="I4" s="319"/>
      <c r="J4" s="313" t="s">
        <v>104</v>
      </c>
      <c r="K4" s="314"/>
    </row>
    <row r="5" spans="1:11" ht="41.5" customHeight="1" x14ac:dyDescent="0.35">
      <c r="A5" s="19"/>
      <c r="B5" s="19"/>
      <c r="C5" s="13"/>
      <c r="D5" s="13"/>
      <c r="E5" s="46">
        <v>2022</v>
      </c>
      <c r="F5" s="13">
        <v>2023</v>
      </c>
      <c r="G5" s="13">
        <v>2024</v>
      </c>
      <c r="H5" s="50" t="s">
        <v>333</v>
      </c>
      <c r="I5" s="262" t="s">
        <v>334</v>
      </c>
      <c r="J5" s="13" t="s">
        <v>106</v>
      </c>
      <c r="K5" s="13" t="s">
        <v>107</v>
      </c>
    </row>
    <row r="6" spans="1:11" ht="12.65" customHeight="1" x14ac:dyDescent="0.35">
      <c r="A6" s="19"/>
      <c r="B6" s="19"/>
      <c r="C6" s="31" t="s">
        <v>320</v>
      </c>
      <c r="D6" s="31" t="s">
        <v>143</v>
      </c>
      <c r="E6" s="288">
        <v>5.23889983619787</v>
      </c>
      <c r="F6" s="75">
        <v>5.3312132326104997</v>
      </c>
      <c r="G6" s="75">
        <v>7.0865263047724047</v>
      </c>
      <c r="H6" s="244">
        <v>7.3029500000000001</v>
      </c>
      <c r="I6" s="176">
        <v>7.5179499999999999</v>
      </c>
      <c r="J6" s="307">
        <f t="shared" ref="J6:J23" si="0">(F6-E6)/E6</f>
        <v>1.7620759949406883E-2</v>
      </c>
      <c r="K6" s="105">
        <v>0.32925208495222624</v>
      </c>
    </row>
    <row r="7" spans="1:11" ht="12.65" customHeight="1" x14ac:dyDescent="0.35">
      <c r="A7" s="19"/>
      <c r="B7" s="19"/>
      <c r="C7" s="30" t="s">
        <v>320</v>
      </c>
      <c r="D7" s="30" t="s">
        <v>144</v>
      </c>
      <c r="E7" s="289">
        <v>5.1790270127031421</v>
      </c>
      <c r="F7" s="76">
        <v>5.30543632410998</v>
      </c>
      <c r="G7" s="76">
        <v>7.1572887085295047</v>
      </c>
      <c r="H7" s="245">
        <v>7.4929399999999999</v>
      </c>
      <c r="I7" s="228">
        <v>7.58216</v>
      </c>
      <c r="J7" s="308">
        <f t="shared" si="0"/>
        <v>2.4407926642742064E-2</v>
      </c>
      <c r="K7" s="106">
        <v>0.34904808413286997</v>
      </c>
    </row>
    <row r="8" spans="1:11" ht="12.65" customHeight="1" x14ac:dyDescent="0.35">
      <c r="A8" s="19"/>
      <c r="B8" s="19"/>
      <c r="C8" s="30" t="s">
        <v>320</v>
      </c>
      <c r="D8" s="30" t="s">
        <v>145</v>
      </c>
      <c r="E8" s="289">
        <v>5.1812117409085259</v>
      </c>
      <c r="F8" s="76">
        <v>5.3747193516546803</v>
      </c>
      <c r="G8" s="76">
        <v>7.1610197959221953</v>
      </c>
      <c r="H8" s="245">
        <v>7.4121600000000001</v>
      </c>
      <c r="I8" s="228">
        <v>7.4677499999999997</v>
      </c>
      <c r="J8" s="308">
        <f t="shared" si="0"/>
        <v>3.734794492537432E-2</v>
      </c>
      <c r="K8" s="106">
        <v>0.33235231970160045</v>
      </c>
    </row>
    <row r="9" spans="1:11" ht="12.65" customHeight="1" x14ac:dyDescent="0.35">
      <c r="A9" s="19"/>
      <c r="B9" s="19"/>
      <c r="C9" s="30" t="s">
        <v>320</v>
      </c>
      <c r="D9" s="30" t="s">
        <v>146</v>
      </c>
      <c r="E9" s="289">
        <v>5.2686450783474603</v>
      </c>
      <c r="F9" s="76">
        <v>5.4363678348820086</v>
      </c>
      <c r="G9" s="76">
        <v>7.2813900626570636</v>
      </c>
      <c r="H9" s="245">
        <v>7.4718400000000003</v>
      </c>
      <c r="I9" s="228">
        <v>7.6262600000000003</v>
      </c>
      <c r="J9" s="308">
        <f t="shared" si="0"/>
        <v>3.1834134590663192E-2</v>
      </c>
      <c r="K9" s="106">
        <v>0.33938509751614326</v>
      </c>
    </row>
    <row r="10" spans="1:11" ht="12.65" customHeight="1" x14ac:dyDescent="0.35">
      <c r="A10" s="19"/>
      <c r="B10" s="19"/>
      <c r="C10" s="30" t="s">
        <v>320</v>
      </c>
      <c r="D10" s="30" t="s">
        <v>147</v>
      </c>
      <c r="E10" s="289">
        <v>5.1880654009469627</v>
      </c>
      <c r="F10" s="76">
        <v>5.3460267998612716</v>
      </c>
      <c r="G10" s="76">
        <v>7.0851233190246443</v>
      </c>
      <c r="H10" s="245">
        <v>7.3161399999999999</v>
      </c>
      <c r="I10" s="228">
        <v>7.40611</v>
      </c>
      <c r="J10" s="308">
        <f t="shared" si="0"/>
        <v>3.0447071635888917E-2</v>
      </c>
      <c r="K10" s="106">
        <v>0.32530636008194008</v>
      </c>
    </row>
    <row r="11" spans="1:11" ht="12.65" customHeight="1" x14ac:dyDescent="0.35">
      <c r="A11" s="19"/>
      <c r="B11" s="19"/>
      <c r="C11" s="30" t="s">
        <v>320</v>
      </c>
      <c r="D11" s="30" t="s">
        <v>148</v>
      </c>
      <c r="E11" s="289">
        <v>5.3316441004416362</v>
      </c>
      <c r="F11" s="76">
        <v>5.6301842271194964</v>
      </c>
      <c r="G11" s="76">
        <v>7.6502902347643262</v>
      </c>
      <c r="H11" s="245">
        <v>7.8874599999999999</v>
      </c>
      <c r="I11" s="228">
        <v>7.8772700000000002</v>
      </c>
      <c r="J11" s="308">
        <f t="shared" si="0"/>
        <v>5.59940087998618E-2</v>
      </c>
      <c r="K11" s="106">
        <v>0.35879927301745729</v>
      </c>
    </row>
    <row r="12" spans="1:11" ht="12.65" customHeight="1" x14ac:dyDescent="0.35">
      <c r="A12" s="19"/>
      <c r="B12" s="19"/>
      <c r="C12" s="30" t="s">
        <v>320</v>
      </c>
      <c r="D12" s="30" t="s">
        <v>149</v>
      </c>
      <c r="E12" s="289">
        <v>6.0633728385941694</v>
      </c>
      <c r="F12" s="76">
        <v>6.4663305812925262</v>
      </c>
      <c r="G12" s="76">
        <v>8.8855133097112269</v>
      </c>
      <c r="H12" s="245">
        <v>9.0661000000000005</v>
      </c>
      <c r="I12" s="228">
        <v>8.9924900000000001</v>
      </c>
      <c r="J12" s="308">
        <f t="shared" si="0"/>
        <v>6.6457688389781597E-2</v>
      </c>
      <c r="K12" s="106">
        <v>0.37411986566500915</v>
      </c>
    </row>
    <row r="13" spans="1:11" ht="12.65" customHeight="1" x14ac:dyDescent="0.35">
      <c r="A13" s="19"/>
      <c r="B13" s="19"/>
      <c r="C13" s="30" t="s">
        <v>320</v>
      </c>
      <c r="D13" s="30" t="s">
        <v>150</v>
      </c>
      <c r="E13" s="289">
        <v>5.4011310297486279</v>
      </c>
      <c r="F13" s="76">
        <v>5.7487523648152488</v>
      </c>
      <c r="G13" s="76">
        <v>7.8515468172793694</v>
      </c>
      <c r="H13" s="245">
        <v>8.1372199999999992</v>
      </c>
      <c r="I13" s="228">
        <v>8.1389200000000006</v>
      </c>
      <c r="J13" s="308">
        <f t="shared" si="0"/>
        <v>6.4360840933495991E-2</v>
      </c>
      <c r="K13" s="106">
        <v>0.36578275059021426</v>
      </c>
    </row>
    <row r="14" spans="1:11" ht="12.65" customHeight="1" x14ac:dyDescent="0.35">
      <c r="A14" s="19"/>
      <c r="B14" s="19"/>
      <c r="C14" s="30" t="s">
        <v>320</v>
      </c>
      <c r="D14" s="30" t="s">
        <v>151</v>
      </c>
      <c r="E14" s="77">
        <v>5.2938971422273369</v>
      </c>
      <c r="F14" s="78">
        <v>5.4042809220672314</v>
      </c>
      <c r="G14" s="78">
        <v>7.1967799685847211</v>
      </c>
      <c r="H14" s="253">
        <v>7.4847700000000001</v>
      </c>
      <c r="I14" s="225">
        <v>7.5334899999999996</v>
      </c>
      <c r="J14" s="308">
        <f t="shared" si="0"/>
        <v>2.0851137994239922E-2</v>
      </c>
      <c r="K14" s="106">
        <v>0.33168132307819181</v>
      </c>
    </row>
    <row r="15" spans="1:11" ht="12.65" customHeight="1" x14ac:dyDescent="0.35">
      <c r="A15" s="19"/>
      <c r="B15" s="19"/>
      <c r="C15" s="31" t="s">
        <v>321</v>
      </c>
      <c r="D15" s="31" t="s">
        <v>143</v>
      </c>
      <c r="E15" s="288">
        <v>5.35</v>
      </c>
      <c r="F15" s="75">
        <v>5.49</v>
      </c>
      <c r="G15" s="75">
        <v>7.2</v>
      </c>
      <c r="H15" s="244">
        <v>7.5</v>
      </c>
      <c r="I15" s="176">
        <v>7.57</v>
      </c>
      <c r="J15" s="307">
        <f t="shared" si="0"/>
        <v>2.616822429906553E-2</v>
      </c>
      <c r="K15" s="105">
        <v>0.31147540983606553</v>
      </c>
    </row>
    <row r="16" spans="1:11" ht="12.65" customHeight="1" x14ac:dyDescent="0.35">
      <c r="A16" s="19"/>
      <c r="B16" s="19"/>
      <c r="C16" s="30" t="s">
        <v>321</v>
      </c>
      <c r="D16" s="30" t="s">
        <v>144</v>
      </c>
      <c r="E16" s="289">
        <v>5.28</v>
      </c>
      <c r="F16" s="76">
        <v>5.43</v>
      </c>
      <c r="G16" s="76">
        <v>7.2</v>
      </c>
      <c r="H16" s="245">
        <v>7.51</v>
      </c>
      <c r="I16" s="228">
        <v>7.73</v>
      </c>
      <c r="J16" s="308">
        <f t="shared" si="0"/>
        <v>2.8409090909090808E-2</v>
      </c>
      <c r="K16" s="106">
        <v>0.32596685082872939</v>
      </c>
    </row>
    <row r="17" spans="3:11" ht="12.65" customHeight="1" x14ac:dyDescent="0.35">
      <c r="C17" s="30" t="s">
        <v>321</v>
      </c>
      <c r="D17" s="30" t="s">
        <v>145</v>
      </c>
      <c r="E17" s="289">
        <v>5.3</v>
      </c>
      <c r="F17" s="76">
        <v>5.57</v>
      </c>
      <c r="G17" s="76">
        <v>7.24</v>
      </c>
      <c r="H17" s="245">
        <v>7.4</v>
      </c>
      <c r="I17" s="228">
        <v>7.6</v>
      </c>
      <c r="J17" s="308">
        <f t="shared" si="0"/>
        <v>5.094339622641518E-2</v>
      </c>
      <c r="K17" s="106">
        <v>0.29982046678635543</v>
      </c>
    </row>
    <row r="18" spans="3:11" ht="12.65" customHeight="1" x14ac:dyDescent="0.35">
      <c r="C18" s="30" t="s">
        <v>321</v>
      </c>
      <c r="D18" s="30" t="s">
        <v>146</v>
      </c>
      <c r="E18" s="289">
        <v>5.38</v>
      </c>
      <c r="F18" s="76">
        <v>5.51</v>
      </c>
      <c r="G18" s="76">
        <v>7.44</v>
      </c>
      <c r="H18" s="245">
        <v>7.66</v>
      </c>
      <c r="I18" s="228">
        <v>7.84</v>
      </c>
      <c r="J18" s="308">
        <f t="shared" si="0"/>
        <v>2.4163568773234181E-2</v>
      </c>
      <c r="K18" s="106">
        <v>0.35027223230490029</v>
      </c>
    </row>
    <row r="19" spans="3:11" ht="12.65" customHeight="1" x14ac:dyDescent="0.35">
      <c r="C19" s="30" t="s">
        <v>321</v>
      </c>
      <c r="D19" s="30" t="s">
        <v>147</v>
      </c>
      <c r="E19" s="289">
        <v>5.24</v>
      </c>
      <c r="F19" s="76">
        <v>5.3</v>
      </c>
      <c r="G19" s="76">
        <v>7.08</v>
      </c>
      <c r="H19" s="245">
        <v>7.41</v>
      </c>
      <c r="I19" s="228">
        <v>7.41</v>
      </c>
      <c r="J19" s="308">
        <f t="shared" si="0"/>
        <v>1.1450381679389238E-2</v>
      </c>
      <c r="K19" s="106">
        <v>0.33584905660377362</v>
      </c>
    </row>
    <row r="20" spans="3:11" ht="12.65" customHeight="1" x14ac:dyDescent="0.35">
      <c r="C20" s="30" t="s">
        <v>321</v>
      </c>
      <c r="D20" s="30" t="s">
        <v>148</v>
      </c>
      <c r="E20" s="289">
        <v>5.45</v>
      </c>
      <c r="F20" s="76">
        <v>5.68</v>
      </c>
      <c r="G20" s="76">
        <v>7.9</v>
      </c>
      <c r="H20" s="245">
        <v>7.96</v>
      </c>
      <c r="I20" s="228">
        <v>8</v>
      </c>
      <c r="J20" s="308">
        <f t="shared" si="0"/>
        <v>4.2201834862385233E-2</v>
      </c>
      <c r="K20" s="106">
        <v>0.39084507042253536</v>
      </c>
    </row>
    <row r="21" spans="3:11" ht="12.65" customHeight="1" x14ac:dyDescent="0.35">
      <c r="C21" s="30" t="s">
        <v>321</v>
      </c>
      <c r="D21" s="30" t="s">
        <v>149</v>
      </c>
      <c r="E21" s="289">
        <v>6.03</v>
      </c>
      <c r="F21" s="76">
        <v>6.5</v>
      </c>
      <c r="G21" s="76">
        <v>9</v>
      </c>
      <c r="H21" s="245">
        <v>9</v>
      </c>
      <c r="I21" s="228">
        <v>9</v>
      </c>
      <c r="J21" s="308">
        <f t="shared" si="0"/>
        <v>7.7943615257048043E-2</v>
      </c>
      <c r="K21" s="106">
        <v>0.38461538461538464</v>
      </c>
    </row>
    <row r="22" spans="3:11" ht="12.65" customHeight="1" x14ac:dyDescent="0.35">
      <c r="C22" s="30" t="s">
        <v>321</v>
      </c>
      <c r="D22" s="30" t="s">
        <v>150</v>
      </c>
      <c r="E22" s="289">
        <v>5.47</v>
      </c>
      <c r="F22" s="76">
        <v>5.88</v>
      </c>
      <c r="G22" s="76">
        <v>7.85</v>
      </c>
      <c r="H22" s="245">
        <v>8</v>
      </c>
      <c r="I22" s="228">
        <v>8</v>
      </c>
      <c r="J22" s="308">
        <f t="shared" si="0"/>
        <v>7.4954296160877537E-2</v>
      </c>
      <c r="K22" s="106">
        <v>0.33503401360544216</v>
      </c>
    </row>
    <row r="23" spans="3:11" ht="12.65" customHeight="1" x14ac:dyDescent="0.35">
      <c r="C23" s="30" t="s">
        <v>321</v>
      </c>
      <c r="D23" s="30" t="s">
        <v>151</v>
      </c>
      <c r="E23" s="77">
        <v>5.28</v>
      </c>
      <c r="F23" s="78">
        <v>5.46</v>
      </c>
      <c r="G23" s="78">
        <v>7.2</v>
      </c>
      <c r="H23" s="253">
        <v>7.46</v>
      </c>
      <c r="I23" s="225">
        <v>7.52</v>
      </c>
      <c r="J23" s="104">
        <f t="shared" si="0"/>
        <v>3.4090909090909033E-2</v>
      </c>
      <c r="K23" s="106">
        <v>0.31868131868131871</v>
      </c>
    </row>
    <row r="24" spans="3:11" x14ac:dyDescent="0.35">
      <c r="C24" s="31" t="s">
        <v>100</v>
      </c>
      <c r="D24" s="31" t="s">
        <v>143</v>
      </c>
      <c r="E24" s="309">
        <v>201</v>
      </c>
      <c r="F24" s="84">
        <v>165</v>
      </c>
      <c r="G24" s="84">
        <v>153</v>
      </c>
      <c r="H24" s="247">
        <v>90</v>
      </c>
      <c r="I24" s="175">
        <v>57</v>
      </c>
      <c r="J24" s="310"/>
      <c r="K24" s="112"/>
    </row>
    <row r="25" spans="3:11" x14ac:dyDescent="0.35">
      <c r="C25" s="30" t="s">
        <v>100</v>
      </c>
      <c r="D25" s="30" t="s">
        <v>144</v>
      </c>
      <c r="E25" s="309">
        <v>607</v>
      </c>
      <c r="F25" s="84">
        <v>499</v>
      </c>
      <c r="G25" s="84">
        <v>501</v>
      </c>
      <c r="H25" s="247">
        <v>263</v>
      </c>
      <c r="I25" s="175">
        <v>177</v>
      </c>
      <c r="J25" s="310"/>
      <c r="K25" s="94"/>
    </row>
    <row r="26" spans="3:11" x14ac:dyDescent="0.35">
      <c r="C26" s="30" t="s">
        <v>100</v>
      </c>
      <c r="D26" s="30" t="s">
        <v>145</v>
      </c>
      <c r="E26" s="309">
        <v>482</v>
      </c>
      <c r="F26" s="84">
        <v>416</v>
      </c>
      <c r="G26" s="84">
        <v>453</v>
      </c>
      <c r="H26" s="247">
        <v>216</v>
      </c>
      <c r="I26" s="175">
        <v>133</v>
      </c>
      <c r="J26" s="310"/>
      <c r="K26" s="94"/>
    </row>
    <row r="27" spans="3:11" x14ac:dyDescent="0.35">
      <c r="C27" s="30" t="s">
        <v>100</v>
      </c>
      <c r="D27" s="30" t="s">
        <v>146</v>
      </c>
      <c r="E27" s="309">
        <v>461</v>
      </c>
      <c r="F27" s="84">
        <v>444</v>
      </c>
      <c r="G27" s="84">
        <v>375</v>
      </c>
      <c r="H27" s="247">
        <v>222</v>
      </c>
      <c r="I27" s="175">
        <v>145</v>
      </c>
      <c r="J27" s="310"/>
      <c r="K27" s="94"/>
    </row>
    <row r="28" spans="3:11" x14ac:dyDescent="0.35">
      <c r="C28" s="30" t="s">
        <v>100</v>
      </c>
      <c r="D28" s="30" t="s">
        <v>147</v>
      </c>
      <c r="E28" s="309">
        <v>439</v>
      </c>
      <c r="F28" s="84">
        <v>411</v>
      </c>
      <c r="G28" s="84">
        <v>416</v>
      </c>
      <c r="H28" s="247">
        <v>193</v>
      </c>
      <c r="I28" s="175">
        <v>113</v>
      </c>
      <c r="J28" s="310"/>
      <c r="K28" s="94"/>
    </row>
    <row r="29" spans="3:11" x14ac:dyDescent="0.35">
      <c r="C29" s="30" t="s">
        <v>100</v>
      </c>
      <c r="D29" s="30" t="s">
        <v>148</v>
      </c>
      <c r="E29" s="309">
        <v>588</v>
      </c>
      <c r="F29" s="84">
        <v>527</v>
      </c>
      <c r="G29" s="84">
        <v>711</v>
      </c>
      <c r="H29" s="247">
        <v>340</v>
      </c>
      <c r="I29" s="175">
        <v>203</v>
      </c>
      <c r="J29" s="310"/>
      <c r="K29" s="94"/>
    </row>
    <row r="30" spans="3:11" x14ac:dyDescent="0.35">
      <c r="C30" s="30" t="s">
        <v>100</v>
      </c>
      <c r="D30" s="30" t="s">
        <v>149</v>
      </c>
      <c r="E30" s="309">
        <v>559</v>
      </c>
      <c r="F30" s="84">
        <v>512</v>
      </c>
      <c r="G30" s="84">
        <v>532</v>
      </c>
      <c r="H30" s="247">
        <v>320</v>
      </c>
      <c r="I30" s="175">
        <v>191</v>
      </c>
      <c r="J30" s="310"/>
      <c r="K30" s="94"/>
    </row>
    <row r="31" spans="3:11" x14ac:dyDescent="0.35">
      <c r="C31" s="30" t="s">
        <v>100</v>
      </c>
      <c r="D31" s="30" t="s">
        <v>150</v>
      </c>
      <c r="E31" s="309">
        <v>822</v>
      </c>
      <c r="F31" s="84">
        <v>728</v>
      </c>
      <c r="G31" s="84">
        <v>1037</v>
      </c>
      <c r="H31" s="247">
        <v>530</v>
      </c>
      <c r="I31" s="175">
        <v>283</v>
      </c>
      <c r="J31" s="310"/>
      <c r="K31" s="94"/>
    </row>
    <row r="32" spans="3:11" x14ac:dyDescent="0.35">
      <c r="C32" s="30" t="s">
        <v>100</v>
      </c>
      <c r="D32" s="30" t="s">
        <v>151</v>
      </c>
      <c r="E32" s="309">
        <v>578</v>
      </c>
      <c r="F32" s="84">
        <v>540</v>
      </c>
      <c r="G32" s="84">
        <v>552</v>
      </c>
      <c r="H32" s="247">
        <v>279</v>
      </c>
      <c r="I32" s="175">
        <v>155</v>
      </c>
      <c r="J32" s="310"/>
      <c r="K32" s="94"/>
    </row>
    <row r="33" spans="3:11" x14ac:dyDescent="0.35">
      <c r="C33" s="19"/>
      <c r="D33" s="19"/>
      <c r="E33" s="33"/>
      <c r="F33" s="33"/>
      <c r="G33" s="33"/>
      <c r="H33" s="33"/>
      <c r="I33" s="33"/>
      <c r="J33" s="19"/>
      <c r="K33" s="19"/>
    </row>
    <row r="34" spans="3:11" x14ac:dyDescent="0.35">
      <c r="C34" s="19"/>
      <c r="D34" s="19"/>
      <c r="E34" s="33"/>
      <c r="F34" s="33"/>
      <c r="G34" s="33"/>
      <c r="H34" s="33"/>
      <c r="I34" s="33"/>
      <c r="J34" s="19"/>
      <c r="K34" s="19"/>
    </row>
    <row r="35" spans="3:11" x14ac:dyDescent="0.35">
      <c r="C35" s="19" t="s">
        <v>327</v>
      </c>
      <c r="D35" s="19"/>
      <c r="E35" s="33"/>
      <c r="F35" s="33"/>
      <c r="G35" s="33"/>
      <c r="H35" s="33"/>
      <c r="I35" s="33"/>
      <c r="J35" s="19"/>
      <c r="K35" s="19"/>
    </row>
    <row r="36" spans="3:11" x14ac:dyDescent="0.35">
      <c r="C36" s="19" t="s">
        <v>323</v>
      </c>
      <c r="D36" s="19"/>
      <c r="E36" s="19"/>
      <c r="F36" s="19"/>
      <c r="G36" s="19"/>
      <c r="H36" s="19"/>
      <c r="I36" s="19"/>
      <c r="J36" s="19"/>
      <c r="K36" s="19"/>
    </row>
    <row r="37" spans="3:11" x14ac:dyDescent="0.35">
      <c r="C37" s="19"/>
      <c r="D37" s="19"/>
      <c r="E37" s="19"/>
      <c r="F37" s="19"/>
      <c r="G37" s="19"/>
      <c r="H37" s="19"/>
      <c r="I37" s="19"/>
      <c r="J37" s="19"/>
      <c r="K37" s="19"/>
    </row>
    <row r="38" spans="3:11" x14ac:dyDescent="0.35">
      <c r="C38" s="19" t="s">
        <v>313</v>
      </c>
      <c r="D38" s="15"/>
      <c r="E38" s="19"/>
      <c r="F38" s="19"/>
      <c r="G38" s="19"/>
      <c r="H38" s="19"/>
      <c r="I38" s="19"/>
      <c r="K38" s="19"/>
    </row>
    <row r="39" spans="3:11" x14ac:dyDescent="0.35">
      <c r="C39" s="19" t="s">
        <v>335</v>
      </c>
      <c r="E39" s="19"/>
      <c r="F39" s="19"/>
      <c r="G39" s="19"/>
      <c r="H39" s="19"/>
      <c r="I39" s="19"/>
    </row>
    <row r="40" spans="3:11" x14ac:dyDescent="0.35">
      <c r="C40" s="19" t="s">
        <v>336</v>
      </c>
      <c r="E40" s="19"/>
      <c r="F40" s="19"/>
      <c r="G40" s="19"/>
      <c r="H40" s="19"/>
      <c r="I40" s="19"/>
    </row>
    <row r="41" spans="3:11" x14ac:dyDescent="0.35">
      <c r="C41" s="19" t="s">
        <v>337</v>
      </c>
      <c r="E41" s="19"/>
      <c r="F41" s="19"/>
      <c r="G41" s="19"/>
      <c r="H41" s="19"/>
      <c r="I41" s="19"/>
    </row>
    <row r="42" spans="3:11" x14ac:dyDescent="0.35">
      <c r="E42" s="19"/>
      <c r="F42" s="19"/>
      <c r="G42" s="19"/>
      <c r="H42" s="19"/>
      <c r="I42" s="19"/>
      <c r="J42" s="76"/>
      <c r="K42" s="76"/>
    </row>
    <row r="43" spans="3:11" x14ac:dyDescent="0.35">
      <c r="C43" s="29"/>
    </row>
    <row r="44" spans="3:11" x14ac:dyDescent="0.35">
      <c r="C44" s="15"/>
      <c r="G44" s="19"/>
      <c r="H44" s="19"/>
      <c r="I44" s="19"/>
      <c r="K44" s="19"/>
    </row>
    <row r="45" spans="3:11" x14ac:dyDescent="0.35">
      <c r="C45" s="15"/>
      <c r="G45" s="19"/>
      <c r="H45" s="19"/>
      <c r="I45" s="19"/>
      <c r="K45" s="19"/>
    </row>
    <row r="46" spans="3:11" x14ac:dyDescent="0.35">
      <c r="C46" s="15"/>
      <c r="G46" s="19"/>
      <c r="H46" s="19"/>
      <c r="I46" s="19"/>
      <c r="K46" s="19"/>
    </row>
  </sheetData>
  <mergeCells count="2">
    <mergeCell ref="J4:K4"/>
    <mergeCell ref="E4:I4"/>
  </mergeCells>
  <hyperlinks>
    <hyperlink ref="A1" location="Contents!A1" display="Contents" xr:uid="{00000000-0004-0000-1100-000000000000}"/>
  </hyperlinks>
  <pageMargins left="0.7" right="0.7" top="0.75" bottom="0.75" header="0.3" footer="0.3"/>
  <pageSetup paperSize="9"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dimension ref="A1:O64"/>
  <sheetViews>
    <sheetView showGridLines="0" zoomScale="93" zoomScaleNormal="93" workbookViewId="0"/>
  </sheetViews>
  <sheetFormatPr defaultColWidth="11.453125" defaultRowHeight="14.5" x14ac:dyDescent="0.35"/>
  <cols>
    <col min="3" max="3" width="25.81640625" customWidth="1"/>
    <col min="4" max="4" width="23.7265625" bestFit="1" customWidth="1"/>
    <col min="5" max="5" width="20.453125" customWidth="1"/>
    <col min="6" max="8" width="21.453125" customWidth="1"/>
    <col min="9" max="11" width="27" customWidth="1"/>
    <col min="12" max="15" width="21.1796875" customWidth="1"/>
    <col min="16" max="16" width="7.54296875" customWidth="1"/>
  </cols>
  <sheetData>
    <row r="1" spans="1:15" x14ac:dyDescent="0.35">
      <c r="A1" s="20" t="s">
        <v>85</v>
      </c>
      <c r="B1" s="19"/>
      <c r="C1" s="19"/>
      <c r="D1" s="19"/>
      <c r="E1" s="19"/>
      <c r="F1" s="19"/>
      <c r="G1" s="19"/>
      <c r="H1" s="19"/>
      <c r="I1" s="19"/>
      <c r="J1" s="19"/>
      <c r="K1" s="19"/>
      <c r="L1" s="19"/>
    </row>
    <row r="2" spans="1:15" x14ac:dyDescent="0.35">
      <c r="A2" s="19"/>
      <c r="B2" s="16" t="s">
        <v>338</v>
      </c>
      <c r="C2" s="16"/>
      <c r="D2" s="19"/>
      <c r="E2" s="19"/>
      <c r="F2" s="19"/>
      <c r="G2" s="19"/>
      <c r="H2" s="19"/>
      <c r="I2" s="19"/>
      <c r="J2" s="19"/>
      <c r="K2" s="19"/>
      <c r="L2" s="19"/>
    </row>
    <row r="3" spans="1:15" x14ac:dyDescent="0.35">
      <c r="A3" s="19"/>
      <c r="B3" s="252" t="s">
        <v>122</v>
      </c>
      <c r="C3" s="16"/>
      <c r="D3" s="19"/>
      <c r="E3" s="19"/>
      <c r="F3" s="19"/>
      <c r="G3" s="19"/>
      <c r="H3" s="19"/>
      <c r="I3" s="19"/>
      <c r="J3" s="19"/>
      <c r="K3" s="19"/>
      <c r="L3" s="19"/>
    </row>
    <row r="4" spans="1:15" ht="24.75" customHeight="1" x14ac:dyDescent="0.35">
      <c r="A4" s="19"/>
      <c r="B4" s="16"/>
      <c r="C4" s="16"/>
      <c r="D4" s="19"/>
      <c r="E4" s="316" t="s">
        <v>89</v>
      </c>
      <c r="F4" s="317"/>
      <c r="G4" s="317"/>
      <c r="H4" s="317"/>
      <c r="I4" s="313" t="s">
        <v>104</v>
      </c>
      <c r="J4" s="314"/>
      <c r="K4" s="315"/>
      <c r="L4" s="313" t="s">
        <v>105</v>
      </c>
      <c r="M4" s="314"/>
      <c r="N4" s="314"/>
      <c r="O4" s="314"/>
    </row>
    <row r="5" spans="1:15" ht="31" customHeight="1" x14ac:dyDescent="0.35">
      <c r="A5" s="19"/>
      <c r="B5" s="16"/>
      <c r="C5" s="50"/>
      <c r="D5" s="13"/>
      <c r="E5" s="46">
        <v>2022</v>
      </c>
      <c r="F5" s="13">
        <v>2023</v>
      </c>
      <c r="G5" s="13">
        <v>2024</v>
      </c>
      <c r="H5" s="13">
        <v>2025</v>
      </c>
      <c r="I5" s="55" t="s">
        <v>106</v>
      </c>
      <c r="J5" s="47" t="s">
        <v>107</v>
      </c>
      <c r="K5" s="114" t="s">
        <v>108</v>
      </c>
      <c r="L5" s="13" t="s">
        <v>109</v>
      </c>
      <c r="M5" s="13" t="s">
        <v>110</v>
      </c>
      <c r="N5" s="47" t="s">
        <v>111</v>
      </c>
      <c r="O5" s="47" t="s">
        <v>112</v>
      </c>
    </row>
    <row r="6" spans="1:15" ht="12.65" customHeight="1" x14ac:dyDescent="0.35">
      <c r="A6" s="19"/>
      <c r="B6" s="16"/>
      <c r="C6" s="248" t="s">
        <v>320</v>
      </c>
      <c r="D6" s="31" t="s">
        <v>143</v>
      </c>
      <c r="E6" s="288">
        <v>4.5607519509945673</v>
      </c>
      <c r="F6" s="75">
        <v>4.701050489640763</v>
      </c>
      <c r="G6" s="75">
        <v>5.1282864978776317</v>
      </c>
      <c r="H6" s="254">
        <v>5.27339</v>
      </c>
      <c r="I6" s="295">
        <f>(F6-E6)/E6</f>
        <v>3.0762150661493584E-2</v>
      </c>
      <c r="J6" s="203">
        <v>9.0880965685930445E-2</v>
      </c>
      <c r="K6" s="311">
        <f>(H6-G6)/G6</f>
        <v>2.8294733958880842E-2</v>
      </c>
      <c r="L6" s="100">
        <v>0.112</v>
      </c>
      <c r="M6" s="100">
        <v>0</v>
      </c>
      <c r="N6" s="100">
        <v>0</v>
      </c>
      <c r="O6" s="100">
        <v>0</v>
      </c>
    </row>
    <row r="7" spans="1:15" ht="12.65" customHeight="1" x14ac:dyDescent="0.35">
      <c r="A7" s="19"/>
      <c r="B7" s="16"/>
      <c r="C7" s="250" t="s">
        <v>320</v>
      </c>
      <c r="D7" s="30" t="s">
        <v>144</v>
      </c>
      <c r="E7" s="289">
        <v>4.4719591654650293</v>
      </c>
      <c r="F7" s="76">
        <v>4.5883889736230659</v>
      </c>
      <c r="G7" s="76">
        <v>5.2916955684431848</v>
      </c>
      <c r="H7" s="255">
        <v>5.4198300000000001</v>
      </c>
      <c r="I7" s="295">
        <f t="shared" ref="I7:I23" si="0">(F7-E7)/E7</f>
        <v>2.6035525784128963E-2</v>
      </c>
      <c r="J7" s="203">
        <v>0.1532796366792715</v>
      </c>
      <c r="K7" s="311">
        <f t="shared" ref="K7:K23" si="1">(H7-G7)/G7</f>
        <v>2.4214248514396772E-2</v>
      </c>
      <c r="L7" s="113">
        <v>2E-3</v>
      </c>
      <c r="M7" s="101">
        <v>0</v>
      </c>
      <c r="N7" s="113">
        <v>0</v>
      </c>
      <c r="O7" s="101">
        <v>0</v>
      </c>
    </row>
    <row r="8" spans="1:15" ht="12.65" customHeight="1" x14ac:dyDescent="0.35">
      <c r="A8" s="19"/>
      <c r="B8" s="16"/>
      <c r="C8" s="250" t="s">
        <v>320</v>
      </c>
      <c r="D8" s="30" t="s">
        <v>145</v>
      </c>
      <c r="E8" s="289">
        <v>4.4720447424753393</v>
      </c>
      <c r="F8" s="76">
        <v>4.7051121643933094</v>
      </c>
      <c r="G8" s="76">
        <v>5.1552424181974716</v>
      </c>
      <c r="H8" s="255">
        <v>5.4220499999999996</v>
      </c>
      <c r="I8" s="295">
        <f t="shared" si="0"/>
        <v>5.2116522829993857E-2</v>
      </c>
      <c r="J8" s="203">
        <v>9.5668336498031886E-2</v>
      </c>
      <c r="K8" s="311">
        <f t="shared" si="1"/>
        <v>5.175461407221605E-2</v>
      </c>
      <c r="L8" s="101">
        <v>0</v>
      </c>
      <c r="M8" s="101">
        <v>0</v>
      </c>
      <c r="N8" s="101">
        <v>0</v>
      </c>
      <c r="O8" s="101">
        <v>0</v>
      </c>
    </row>
    <row r="9" spans="1:15" ht="12.65" customHeight="1" x14ac:dyDescent="0.35">
      <c r="A9" s="19"/>
      <c r="B9" s="16"/>
      <c r="C9" s="250" t="s">
        <v>320</v>
      </c>
      <c r="D9" s="30" t="s">
        <v>146</v>
      </c>
      <c r="E9" s="289">
        <v>4.4245511720508217</v>
      </c>
      <c r="F9" s="76">
        <v>4.614749291326155</v>
      </c>
      <c r="G9" s="76">
        <v>5.2020710444348159</v>
      </c>
      <c r="H9" s="255">
        <v>5.40219</v>
      </c>
      <c r="I9" s="295">
        <f t="shared" si="0"/>
        <v>4.2986985996858663E-2</v>
      </c>
      <c r="J9" s="203">
        <v>0.12727056575155363</v>
      </c>
      <c r="K9" s="311">
        <f t="shared" si="1"/>
        <v>3.8469093146905727E-2</v>
      </c>
      <c r="L9" s="101">
        <v>0</v>
      </c>
      <c r="M9" s="101">
        <v>0</v>
      </c>
      <c r="N9" s="101">
        <v>0</v>
      </c>
      <c r="O9" s="101">
        <v>0</v>
      </c>
    </row>
    <row r="10" spans="1:15" ht="12.65" customHeight="1" x14ac:dyDescent="0.35">
      <c r="A10" s="19"/>
      <c r="B10" s="16"/>
      <c r="C10" s="250" t="s">
        <v>320</v>
      </c>
      <c r="D10" s="30" t="s">
        <v>147</v>
      </c>
      <c r="E10" s="289">
        <v>4.3527365777654357</v>
      </c>
      <c r="F10" s="76">
        <v>4.4873949748900026</v>
      </c>
      <c r="G10" s="76">
        <v>5.1075600350166814</v>
      </c>
      <c r="H10" s="255">
        <v>5.3402099999999999</v>
      </c>
      <c r="I10" s="295">
        <f t="shared" si="0"/>
        <v>3.0936491266764538E-2</v>
      </c>
      <c r="J10" s="203">
        <v>0.13820157654873708</v>
      </c>
      <c r="K10" s="311">
        <f t="shared" si="1"/>
        <v>4.5550118527888948E-2</v>
      </c>
      <c r="L10" s="101">
        <v>0</v>
      </c>
      <c r="M10" s="101">
        <v>0</v>
      </c>
      <c r="N10" s="101">
        <v>0</v>
      </c>
      <c r="O10" s="101">
        <v>0</v>
      </c>
    </row>
    <row r="11" spans="1:15" ht="12.65" customHeight="1" x14ac:dyDescent="0.35">
      <c r="A11" s="19"/>
      <c r="B11" s="16"/>
      <c r="C11" s="250" t="s">
        <v>320</v>
      </c>
      <c r="D11" s="30" t="s">
        <v>148</v>
      </c>
      <c r="E11" s="289">
        <v>4.6440543983002911</v>
      </c>
      <c r="F11" s="76">
        <v>4.8470356369430467</v>
      </c>
      <c r="G11" s="76">
        <v>5.3707970820864226</v>
      </c>
      <c r="H11" s="255">
        <v>5.5723399999999996</v>
      </c>
      <c r="I11" s="295">
        <f t="shared" si="0"/>
        <v>4.3707765076362176E-2</v>
      </c>
      <c r="J11" s="203">
        <v>0.10805809661298559</v>
      </c>
      <c r="K11" s="311">
        <f t="shared" si="1"/>
        <v>3.7525699599747782E-2</v>
      </c>
      <c r="L11" s="101">
        <v>0</v>
      </c>
      <c r="M11" s="101">
        <v>0</v>
      </c>
      <c r="N11" s="101">
        <v>0</v>
      </c>
      <c r="O11" s="101">
        <v>0</v>
      </c>
    </row>
    <row r="12" spans="1:15" ht="12.65" customHeight="1" x14ac:dyDescent="0.35">
      <c r="A12" s="19"/>
      <c r="B12" s="16"/>
      <c r="C12" s="250" t="s">
        <v>320</v>
      </c>
      <c r="D12" s="30" t="s">
        <v>149</v>
      </c>
      <c r="E12" s="289">
        <v>5.4884881631663731</v>
      </c>
      <c r="F12" s="76">
        <v>5.6871173898240697</v>
      </c>
      <c r="G12" s="76">
        <v>6.3009053701172286</v>
      </c>
      <c r="H12" s="255">
        <v>6.5317499999999997</v>
      </c>
      <c r="I12" s="295">
        <f t="shared" si="0"/>
        <v>3.6190153053569679E-2</v>
      </c>
      <c r="J12" s="203">
        <v>0.10792602617828967</v>
      </c>
      <c r="K12" s="311">
        <f t="shared" si="1"/>
        <v>3.6636739694199887E-2</v>
      </c>
      <c r="L12" s="101">
        <v>0</v>
      </c>
      <c r="M12" s="101">
        <v>0</v>
      </c>
      <c r="N12" s="101">
        <v>0</v>
      </c>
      <c r="O12" s="101">
        <v>0</v>
      </c>
    </row>
    <row r="13" spans="1:15" ht="12.65" customHeight="1" x14ac:dyDescent="0.35">
      <c r="A13" s="19"/>
      <c r="B13" s="19"/>
      <c r="C13" s="30" t="s">
        <v>320</v>
      </c>
      <c r="D13" s="30" t="s">
        <v>150</v>
      </c>
      <c r="E13" s="289">
        <v>4.642902975918247</v>
      </c>
      <c r="F13" s="76">
        <v>4.8246850106947008</v>
      </c>
      <c r="G13" s="76">
        <v>5.5979641503548603</v>
      </c>
      <c r="H13" s="255">
        <v>5.8235099999999997</v>
      </c>
      <c r="I13" s="295">
        <f t="shared" si="0"/>
        <v>3.9152667139356279E-2</v>
      </c>
      <c r="J13" s="203">
        <v>0.16027556989649278</v>
      </c>
      <c r="K13" s="311">
        <f t="shared" si="1"/>
        <v>4.0290692042184995E-2</v>
      </c>
      <c r="L13" s="101">
        <v>0</v>
      </c>
      <c r="M13" s="101">
        <v>0</v>
      </c>
      <c r="N13" s="101">
        <v>0</v>
      </c>
      <c r="O13" s="101">
        <v>0</v>
      </c>
    </row>
    <row r="14" spans="1:15" ht="12.65" customHeight="1" x14ac:dyDescent="0.35">
      <c r="A14" s="19"/>
      <c r="B14" s="19"/>
      <c r="C14" s="30" t="s">
        <v>320</v>
      </c>
      <c r="D14" s="30" t="s">
        <v>151</v>
      </c>
      <c r="E14" s="77">
        <v>4.3907701680593956</v>
      </c>
      <c r="F14" s="78">
        <v>4.590723523710122</v>
      </c>
      <c r="G14" s="78">
        <v>5.2115220919701022</v>
      </c>
      <c r="H14" s="256">
        <v>5.4420299999999999</v>
      </c>
      <c r="I14" s="295">
        <f t="shared" si="0"/>
        <v>4.5539472119329939E-2</v>
      </c>
      <c r="J14" s="203">
        <v>0.13522891654304295</v>
      </c>
      <c r="K14" s="311">
        <f t="shared" si="1"/>
        <v>4.4230438624651258E-2</v>
      </c>
      <c r="L14" s="101">
        <v>0</v>
      </c>
      <c r="M14" s="101">
        <v>0</v>
      </c>
      <c r="N14" s="108">
        <v>0</v>
      </c>
      <c r="O14" s="108">
        <v>0</v>
      </c>
    </row>
    <row r="15" spans="1:15" ht="12.65" customHeight="1" x14ac:dyDescent="0.35">
      <c r="A15" s="19"/>
      <c r="B15" s="19"/>
      <c r="C15" s="31" t="s">
        <v>321</v>
      </c>
      <c r="D15" s="31" t="s">
        <v>143</v>
      </c>
      <c r="E15" s="288">
        <v>4.41</v>
      </c>
      <c r="F15" s="75">
        <v>4.53</v>
      </c>
      <c r="G15" s="75">
        <v>5</v>
      </c>
      <c r="H15" s="254">
        <v>5.3</v>
      </c>
      <c r="I15" s="302">
        <f t="shared" si="0"/>
        <v>2.721088435374152E-2</v>
      </c>
      <c r="J15" s="215">
        <v>0.10375275938189839</v>
      </c>
      <c r="K15" s="229">
        <f t="shared" si="1"/>
        <v>5.9999999999999963E-2</v>
      </c>
      <c r="L15" s="173"/>
      <c r="M15" s="102"/>
      <c r="N15" s="103"/>
      <c r="O15" s="103"/>
    </row>
    <row r="16" spans="1:15" ht="12.65" customHeight="1" x14ac:dyDescent="0.35">
      <c r="A16" s="19"/>
      <c r="B16" s="19"/>
      <c r="C16" s="30" t="s">
        <v>321</v>
      </c>
      <c r="D16" s="30" t="s">
        <v>144</v>
      </c>
      <c r="E16" s="289">
        <v>4.3499999999999996</v>
      </c>
      <c r="F16" s="76">
        <v>4.54</v>
      </c>
      <c r="G16" s="76">
        <v>5.15</v>
      </c>
      <c r="H16" s="255">
        <v>5.41</v>
      </c>
      <c r="I16" s="295">
        <f t="shared" si="0"/>
        <v>4.3678160919540326E-2</v>
      </c>
      <c r="J16" s="203">
        <v>0.13436123348017628</v>
      </c>
      <c r="K16" s="311">
        <f t="shared" si="1"/>
        <v>5.0485436893203839E-2</v>
      </c>
      <c r="L16" s="111"/>
      <c r="M16" s="103"/>
      <c r="N16" s="103"/>
      <c r="O16" s="103"/>
    </row>
    <row r="17" spans="3:15" ht="12.65" customHeight="1" x14ac:dyDescent="0.35">
      <c r="C17" s="30" t="s">
        <v>321</v>
      </c>
      <c r="D17" s="30" t="s">
        <v>145</v>
      </c>
      <c r="E17" s="289">
        <v>4.3499999999999996</v>
      </c>
      <c r="F17" s="76">
        <v>4.5999999999999996</v>
      </c>
      <c r="G17" s="76">
        <v>5.16</v>
      </c>
      <c r="H17" s="255">
        <v>5.38</v>
      </c>
      <c r="I17" s="295">
        <f t="shared" si="0"/>
        <v>5.7471264367816098E-2</v>
      </c>
      <c r="J17" s="203">
        <v>0.12173913043478272</v>
      </c>
      <c r="K17" s="311">
        <f t="shared" si="1"/>
        <v>4.2635658914728633E-2</v>
      </c>
      <c r="L17" s="111"/>
      <c r="M17" s="103"/>
      <c r="N17" s="103"/>
      <c r="O17" s="103"/>
    </row>
    <row r="18" spans="3:15" ht="12.65" customHeight="1" x14ac:dyDescent="0.35">
      <c r="C18" s="30" t="s">
        <v>321</v>
      </c>
      <c r="D18" s="30" t="s">
        <v>146</v>
      </c>
      <c r="E18" s="289">
        <v>4.3</v>
      </c>
      <c r="F18" s="76">
        <v>4.5199999999999996</v>
      </c>
      <c r="G18" s="76">
        <v>5.08</v>
      </c>
      <c r="H18" s="255">
        <v>5.43</v>
      </c>
      <c r="I18" s="295">
        <f t="shared" si="0"/>
        <v>5.1162790697674362E-2</v>
      </c>
      <c r="J18" s="203">
        <v>0.12389380530973464</v>
      </c>
      <c r="K18" s="311">
        <f t="shared" si="1"/>
        <v>6.8897637795275524E-2</v>
      </c>
      <c r="L18" s="111"/>
      <c r="M18" s="103"/>
      <c r="N18" s="103"/>
      <c r="O18" s="103"/>
    </row>
    <row r="19" spans="3:15" ht="12.65" customHeight="1" x14ac:dyDescent="0.35">
      <c r="C19" s="30" t="s">
        <v>321</v>
      </c>
      <c r="D19" s="30" t="s">
        <v>147</v>
      </c>
      <c r="E19" s="289">
        <v>4.3</v>
      </c>
      <c r="F19" s="76">
        <v>4.4400000000000004</v>
      </c>
      <c r="G19" s="76">
        <v>5.0199999999999996</v>
      </c>
      <c r="H19" s="255">
        <v>5.22</v>
      </c>
      <c r="I19" s="295">
        <f t="shared" si="0"/>
        <v>3.2558139534883852E-2</v>
      </c>
      <c r="J19" s="203">
        <v>0.13063063063063043</v>
      </c>
      <c r="K19" s="311">
        <f t="shared" si="1"/>
        <v>3.9840637450199244E-2</v>
      </c>
      <c r="L19" s="231"/>
      <c r="M19" s="103"/>
      <c r="N19" s="103"/>
      <c r="O19" s="103"/>
    </row>
    <row r="20" spans="3:15" ht="12.65" customHeight="1" x14ac:dyDescent="0.35">
      <c r="C20" s="30" t="s">
        <v>321</v>
      </c>
      <c r="D20" s="30" t="s">
        <v>148</v>
      </c>
      <c r="E20" s="289">
        <v>4.5</v>
      </c>
      <c r="F20" s="76">
        <v>4.7300000000000004</v>
      </c>
      <c r="G20" s="76">
        <v>5.3</v>
      </c>
      <c r="H20" s="255">
        <v>5.5</v>
      </c>
      <c r="I20" s="295">
        <f t="shared" si="0"/>
        <v>5.1111111111111204E-2</v>
      </c>
      <c r="J20" s="203">
        <v>0.12050739957716688</v>
      </c>
      <c r="K20" s="311">
        <f t="shared" si="1"/>
        <v>3.7735849056603807E-2</v>
      </c>
      <c r="L20" s="111"/>
      <c r="M20" s="103"/>
      <c r="N20" s="103"/>
      <c r="O20" s="103"/>
    </row>
    <row r="21" spans="3:15" ht="12.65" customHeight="1" x14ac:dyDescent="0.35">
      <c r="C21" s="30" t="s">
        <v>321</v>
      </c>
      <c r="D21" s="30" t="s">
        <v>149</v>
      </c>
      <c r="E21" s="289">
        <v>5.26</v>
      </c>
      <c r="F21" s="76">
        <v>5.48</v>
      </c>
      <c r="G21" s="76">
        <v>6.06</v>
      </c>
      <c r="H21" s="255">
        <v>6.26</v>
      </c>
      <c r="I21" s="295">
        <f t="shared" si="0"/>
        <v>4.1825095057034342E-2</v>
      </c>
      <c r="J21" s="203">
        <v>0.105839416058394</v>
      </c>
      <c r="K21" s="311">
        <f t="shared" si="1"/>
        <v>3.3003300330033035E-2</v>
      </c>
      <c r="L21" s="111"/>
      <c r="M21" s="103"/>
      <c r="N21" s="103"/>
      <c r="O21" s="103"/>
    </row>
    <row r="22" spans="3:15" ht="12.65" customHeight="1" x14ac:dyDescent="0.35">
      <c r="C22" s="30" t="s">
        <v>321</v>
      </c>
      <c r="D22" s="30" t="s">
        <v>150</v>
      </c>
      <c r="E22" s="289">
        <v>4.62</v>
      </c>
      <c r="F22" s="76">
        <v>4.8</v>
      </c>
      <c r="G22" s="76">
        <v>5.61</v>
      </c>
      <c r="H22" s="255">
        <v>5.81</v>
      </c>
      <c r="I22" s="295">
        <f t="shared" si="0"/>
        <v>3.8961038961038898E-2</v>
      </c>
      <c r="J22" s="203">
        <v>0.16875000000000012</v>
      </c>
      <c r="K22" s="311">
        <f t="shared" si="1"/>
        <v>3.5650623885917873E-2</v>
      </c>
      <c r="L22" s="111"/>
      <c r="M22" s="103"/>
      <c r="N22" s="103"/>
      <c r="O22" s="103"/>
    </row>
    <row r="23" spans="3:15" ht="15" customHeight="1" x14ac:dyDescent="0.35">
      <c r="C23" s="30" t="s">
        <v>321</v>
      </c>
      <c r="D23" s="30" t="s">
        <v>151</v>
      </c>
      <c r="E23" s="77">
        <v>4.3</v>
      </c>
      <c r="F23" s="78">
        <v>4.5199999999999996</v>
      </c>
      <c r="G23" s="78">
        <v>5.2</v>
      </c>
      <c r="H23" s="256">
        <v>5.4</v>
      </c>
      <c r="I23" s="232">
        <f t="shared" si="0"/>
        <v>5.1162790697674362E-2</v>
      </c>
      <c r="J23" s="233">
        <v>0.15044247787610635</v>
      </c>
      <c r="K23" s="311">
        <f t="shared" si="1"/>
        <v>3.8461538461538491E-2</v>
      </c>
      <c r="L23" s="111"/>
      <c r="M23" s="103"/>
      <c r="N23" s="103"/>
      <c r="O23" s="103"/>
    </row>
    <row r="24" spans="3:15" x14ac:dyDescent="0.35">
      <c r="C24" s="31" t="s">
        <v>100</v>
      </c>
      <c r="D24" s="31" t="s">
        <v>143</v>
      </c>
      <c r="E24" s="309">
        <v>307</v>
      </c>
      <c r="F24" s="84">
        <v>280</v>
      </c>
      <c r="G24" s="84">
        <v>186</v>
      </c>
      <c r="H24" s="247">
        <v>162</v>
      </c>
      <c r="I24" s="312"/>
      <c r="J24" s="103"/>
      <c r="K24" s="102"/>
      <c r="L24" s="103"/>
      <c r="M24" s="103"/>
      <c r="N24" s="103"/>
      <c r="O24" s="103"/>
    </row>
    <row r="25" spans="3:15" x14ac:dyDescent="0.35">
      <c r="C25" s="30" t="s">
        <v>100</v>
      </c>
      <c r="D25" s="30" t="s">
        <v>144</v>
      </c>
      <c r="E25" s="309">
        <v>955</v>
      </c>
      <c r="F25" s="84">
        <v>835</v>
      </c>
      <c r="G25" s="84">
        <v>568</v>
      </c>
      <c r="H25" s="247">
        <v>423</v>
      </c>
      <c r="I25" s="312"/>
      <c r="J25" s="103"/>
      <c r="K25" s="103"/>
      <c r="L25" s="103"/>
      <c r="M25" s="103"/>
      <c r="N25" s="103"/>
      <c r="O25" s="103"/>
    </row>
    <row r="26" spans="3:15" x14ac:dyDescent="0.35">
      <c r="C26" s="30" t="s">
        <v>100</v>
      </c>
      <c r="D26" s="30" t="s">
        <v>145</v>
      </c>
      <c r="E26" s="309">
        <v>819</v>
      </c>
      <c r="F26" s="84">
        <v>741</v>
      </c>
      <c r="G26" s="84">
        <v>506</v>
      </c>
      <c r="H26" s="247">
        <v>333</v>
      </c>
      <c r="I26" s="312"/>
      <c r="J26" s="103"/>
      <c r="K26" s="103"/>
      <c r="L26" s="103"/>
      <c r="M26" s="103"/>
      <c r="N26" s="103"/>
      <c r="O26" s="103"/>
    </row>
    <row r="27" spans="3:15" x14ac:dyDescent="0.35">
      <c r="C27" s="30" t="s">
        <v>100</v>
      </c>
      <c r="D27" s="30" t="s">
        <v>146</v>
      </c>
      <c r="E27" s="309">
        <v>712</v>
      </c>
      <c r="F27" s="84">
        <v>744</v>
      </c>
      <c r="G27" s="84">
        <v>429</v>
      </c>
      <c r="H27" s="247">
        <v>348</v>
      </c>
      <c r="I27" s="312"/>
      <c r="J27" s="103"/>
      <c r="K27" s="103"/>
      <c r="L27" s="103"/>
      <c r="M27" s="103"/>
      <c r="N27" s="103"/>
      <c r="O27" s="103"/>
    </row>
    <row r="28" spans="3:15" x14ac:dyDescent="0.35">
      <c r="C28" s="30" t="s">
        <v>100</v>
      </c>
      <c r="D28" s="30" t="s">
        <v>147</v>
      </c>
      <c r="E28" s="309">
        <v>689</v>
      </c>
      <c r="F28" s="84">
        <v>700</v>
      </c>
      <c r="G28" s="84">
        <v>467</v>
      </c>
      <c r="H28" s="247">
        <v>309</v>
      </c>
      <c r="I28" s="312"/>
      <c r="J28" s="103"/>
      <c r="K28" s="103"/>
      <c r="L28" s="103"/>
      <c r="M28" s="103"/>
      <c r="N28" s="103"/>
      <c r="O28" s="103"/>
    </row>
    <row r="29" spans="3:15" x14ac:dyDescent="0.35">
      <c r="C29" s="30" t="s">
        <v>100</v>
      </c>
      <c r="D29" s="30" t="s">
        <v>148</v>
      </c>
      <c r="E29" s="309">
        <v>942</v>
      </c>
      <c r="F29" s="84">
        <v>893</v>
      </c>
      <c r="G29" s="84">
        <v>736</v>
      </c>
      <c r="H29" s="247">
        <v>476</v>
      </c>
      <c r="I29" s="312"/>
      <c r="J29" s="103"/>
      <c r="K29" s="103"/>
      <c r="L29" s="103"/>
      <c r="M29" s="103"/>
      <c r="N29" s="103"/>
      <c r="O29" s="103"/>
    </row>
    <row r="30" spans="3:15" x14ac:dyDescent="0.35">
      <c r="C30" s="30" t="s">
        <v>100</v>
      </c>
      <c r="D30" s="30" t="s">
        <v>149</v>
      </c>
      <c r="E30" s="309">
        <v>1009</v>
      </c>
      <c r="F30" s="84">
        <v>915</v>
      </c>
      <c r="G30" s="84">
        <v>586</v>
      </c>
      <c r="H30" s="247">
        <v>488</v>
      </c>
      <c r="I30" s="312"/>
      <c r="J30" s="103"/>
      <c r="K30" s="103"/>
      <c r="L30" s="103"/>
      <c r="M30" s="103"/>
      <c r="N30" s="103"/>
      <c r="O30" s="103"/>
    </row>
    <row r="31" spans="3:15" x14ac:dyDescent="0.35">
      <c r="C31" s="30" t="s">
        <v>100</v>
      </c>
      <c r="D31" s="30" t="s">
        <v>150</v>
      </c>
      <c r="E31" s="309">
        <v>1342</v>
      </c>
      <c r="F31" s="84">
        <v>1219</v>
      </c>
      <c r="G31" s="84">
        <v>1054</v>
      </c>
      <c r="H31" s="247">
        <v>677</v>
      </c>
      <c r="I31" s="312"/>
      <c r="J31" s="103"/>
      <c r="K31" s="103"/>
      <c r="L31" s="103"/>
      <c r="M31" s="103"/>
      <c r="N31" s="103"/>
      <c r="O31" s="103"/>
    </row>
    <row r="32" spans="3:15" x14ac:dyDescent="0.35">
      <c r="C32" s="30" t="s">
        <v>100</v>
      </c>
      <c r="D32" s="30" t="s">
        <v>151</v>
      </c>
      <c r="E32" s="309">
        <v>896</v>
      </c>
      <c r="F32" s="84">
        <v>904</v>
      </c>
      <c r="G32" s="84">
        <v>576</v>
      </c>
      <c r="H32" s="247">
        <v>334</v>
      </c>
      <c r="I32" s="312"/>
      <c r="J32" s="103"/>
      <c r="K32" s="103"/>
      <c r="L32" s="103"/>
      <c r="M32" s="103"/>
      <c r="N32" s="103"/>
      <c r="O32" s="103"/>
    </row>
    <row r="33" spans="3:15" x14ac:dyDescent="0.35">
      <c r="C33" s="19"/>
      <c r="D33" s="19"/>
      <c r="E33" s="43"/>
      <c r="F33" s="43"/>
      <c r="G33" s="43"/>
      <c r="H33" s="43"/>
      <c r="I33" s="19"/>
      <c r="J33" s="19"/>
      <c r="K33" s="19"/>
    </row>
    <row r="34" spans="3:15" x14ac:dyDescent="0.35">
      <c r="C34" s="19"/>
      <c r="D34" s="19"/>
      <c r="E34" s="33"/>
      <c r="F34" s="33"/>
      <c r="G34" s="33"/>
      <c r="H34" s="33"/>
      <c r="I34" s="19"/>
      <c r="J34" s="19"/>
      <c r="K34" s="19"/>
      <c r="N34" s="19"/>
      <c r="O34" s="19"/>
    </row>
    <row r="35" spans="3:15" x14ac:dyDescent="0.35">
      <c r="C35" s="19" t="s">
        <v>330</v>
      </c>
      <c r="D35" s="19"/>
      <c r="E35" s="33"/>
      <c r="F35" s="33"/>
      <c r="G35" s="33"/>
      <c r="H35" s="33"/>
      <c r="I35" s="19"/>
      <c r="J35" s="19"/>
      <c r="K35" s="19"/>
      <c r="N35" s="19"/>
      <c r="O35" s="19"/>
    </row>
    <row r="36" spans="3:15" x14ac:dyDescent="0.35">
      <c r="C36" s="19" t="s">
        <v>323</v>
      </c>
      <c r="D36" s="19"/>
      <c r="E36" s="33"/>
      <c r="F36" s="33"/>
      <c r="G36" s="33"/>
      <c r="H36" s="33"/>
      <c r="I36" s="19"/>
      <c r="J36" s="19"/>
      <c r="K36" s="19"/>
      <c r="N36" s="19"/>
      <c r="O36" s="19"/>
    </row>
    <row r="37" spans="3:15" x14ac:dyDescent="0.35">
      <c r="D37" s="19"/>
      <c r="E37" s="33"/>
      <c r="F37" s="33"/>
      <c r="G37" s="33"/>
      <c r="H37" s="33"/>
      <c r="I37" s="19"/>
      <c r="J37" s="19"/>
      <c r="K37" s="19"/>
      <c r="N37" s="19"/>
      <c r="O37" s="19"/>
    </row>
    <row r="38" spans="3:15" x14ac:dyDescent="0.35">
      <c r="C38" s="16" t="s">
        <v>116</v>
      </c>
      <c r="D38" s="19"/>
      <c r="E38" s="33"/>
      <c r="F38" s="33"/>
      <c r="G38" s="33"/>
      <c r="J38" s="19"/>
      <c r="K38" s="19"/>
      <c r="L38" s="19"/>
      <c r="M38" s="19"/>
      <c r="N38" s="19"/>
      <c r="O38" s="19"/>
    </row>
    <row r="39" spans="3:15" x14ac:dyDescent="0.35">
      <c r="C39" s="19"/>
      <c r="D39" s="19"/>
      <c r="E39" s="33"/>
      <c r="F39" s="33"/>
      <c r="G39" s="33"/>
      <c r="J39" s="19"/>
      <c r="K39" s="19"/>
      <c r="L39" s="19"/>
      <c r="M39" s="19"/>
      <c r="N39" s="19"/>
      <c r="O39" s="19"/>
    </row>
    <row r="40" spans="3:15" x14ac:dyDescent="0.35">
      <c r="C40" s="19"/>
      <c r="D40" s="19"/>
      <c r="E40" s="33"/>
      <c r="F40" s="33"/>
      <c r="G40" s="33"/>
      <c r="J40" s="19"/>
      <c r="K40" s="19"/>
      <c r="L40" s="19"/>
      <c r="M40" s="19"/>
      <c r="N40" s="19"/>
      <c r="O40" s="19"/>
    </row>
    <row r="41" spans="3:15" x14ac:dyDescent="0.35">
      <c r="D41" s="19"/>
      <c r="E41" s="19"/>
      <c r="F41" s="19"/>
      <c r="G41" s="19"/>
      <c r="H41" s="19"/>
      <c r="L41" s="19"/>
      <c r="M41" s="19"/>
      <c r="N41" s="19"/>
      <c r="O41" s="19"/>
    </row>
    <row r="42" spans="3:15" x14ac:dyDescent="0.35">
      <c r="D42" s="19"/>
      <c r="E42" s="19"/>
      <c r="F42" s="19"/>
      <c r="G42" s="19"/>
      <c r="H42" s="19"/>
      <c r="L42" s="19"/>
      <c r="M42" s="19"/>
      <c r="N42" s="19"/>
      <c r="O42" s="19"/>
    </row>
    <row r="43" spans="3:15" x14ac:dyDescent="0.35">
      <c r="C43" s="19"/>
      <c r="D43" s="19"/>
      <c r="E43" s="19"/>
      <c r="F43" s="19"/>
      <c r="G43" s="19"/>
      <c r="H43" s="19"/>
      <c r="I43" s="19"/>
      <c r="J43" s="19"/>
      <c r="K43" s="19"/>
      <c r="L43" s="19"/>
      <c r="M43" s="19"/>
      <c r="N43" s="19"/>
      <c r="O43" s="19"/>
    </row>
    <row r="44" spans="3:15" x14ac:dyDescent="0.35">
      <c r="C44" s="19"/>
      <c r="D44" s="15"/>
      <c r="E44" s="19"/>
      <c r="F44" s="19"/>
      <c r="G44" s="19"/>
      <c r="H44" s="19"/>
      <c r="I44" s="19"/>
      <c r="J44" s="19"/>
      <c r="K44" s="19"/>
      <c r="L44" s="19"/>
      <c r="M44" s="19"/>
      <c r="N44" s="19"/>
      <c r="O44" s="19"/>
    </row>
    <row r="45" spans="3:15" x14ac:dyDescent="0.35">
      <c r="C45" s="19"/>
      <c r="D45" s="19"/>
      <c r="E45" s="19"/>
      <c r="F45" s="19"/>
      <c r="G45" s="19"/>
      <c r="H45" s="19"/>
      <c r="I45" s="19"/>
      <c r="J45" s="19"/>
      <c r="K45" s="19"/>
      <c r="L45" s="19"/>
      <c r="M45" s="19"/>
      <c r="N45" s="19"/>
      <c r="O45" s="19"/>
    </row>
    <row r="46" spans="3:15" x14ac:dyDescent="0.35">
      <c r="C46" s="19"/>
      <c r="D46" s="19"/>
      <c r="E46" s="19"/>
      <c r="F46" s="19"/>
      <c r="G46" s="19"/>
      <c r="H46" s="19"/>
      <c r="I46" s="19"/>
      <c r="J46" s="19"/>
      <c r="K46" s="19"/>
      <c r="L46" s="19"/>
      <c r="M46" s="19"/>
      <c r="N46" s="19"/>
      <c r="O46" s="19"/>
    </row>
    <row r="47" spans="3:15" x14ac:dyDescent="0.35">
      <c r="C47" s="19"/>
      <c r="D47" s="19"/>
      <c r="E47" s="19"/>
      <c r="F47" s="19"/>
      <c r="G47" s="19"/>
      <c r="H47" s="19"/>
      <c r="I47" s="19"/>
      <c r="J47" s="19"/>
      <c r="K47" s="19"/>
      <c r="L47" s="19"/>
      <c r="M47" s="19"/>
      <c r="N47" s="19"/>
      <c r="O47" s="19"/>
    </row>
    <row r="48" spans="3:15" x14ac:dyDescent="0.35">
      <c r="C48" s="19"/>
      <c r="D48" s="19"/>
      <c r="E48" s="19"/>
      <c r="F48" s="19"/>
      <c r="G48" s="19"/>
      <c r="H48" s="19"/>
      <c r="I48" s="19"/>
      <c r="J48" s="19"/>
      <c r="K48" s="19"/>
      <c r="L48" s="19"/>
      <c r="M48" s="19"/>
      <c r="N48" s="19"/>
      <c r="O48" s="19"/>
    </row>
    <row r="49" spans="3:15" x14ac:dyDescent="0.35">
      <c r="H49" s="19"/>
      <c r="L49" s="19"/>
      <c r="N49" s="19"/>
      <c r="O49" s="19"/>
    </row>
    <row r="50" spans="3:15" x14ac:dyDescent="0.35">
      <c r="C50" s="29"/>
      <c r="H50" s="19"/>
      <c r="L50" s="19"/>
      <c r="N50" s="19"/>
      <c r="O50" s="19"/>
    </row>
    <row r="51" spans="3:15" x14ac:dyDescent="0.35">
      <c r="C51" s="15"/>
      <c r="H51" s="19"/>
      <c r="L51" s="19"/>
      <c r="N51" s="19"/>
      <c r="O51" s="19"/>
    </row>
    <row r="52" spans="3:15" x14ac:dyDescent="0.35">
      <c r="C52" s="15"/>
      <c r="G52" s="19"/>
      <c r="J52" s="19"/>
      <c r="K52" s="19"/>
      <c r="L52" s="19"/>
    </row>
    <row r="53" spans="3:15" x14ac:dyDescent="0.35">
      <c r="C53" s="15"/>
      <c r="G53" s="19"/>
      <c r="J53" s="19"/>
      <c r="K53" s="19"/>
      <c r="L53" s="19"/>
    </row>
    <row r="54" spans="3:15" x14ac:dyDescent="0.35">
      <c r="H54" s="19"/>
      <c r="L54" s="19"/>
      <c r="N54" s="19"/>
      <c r="O54" s="19"/>
    </row>
    <row r="55" spans="3:15" x14ac:dyDescent="0.35">
      <c r="H55" s="19"/>
      <c r="L55" s="19"/>
      <c r="N55" s="19"/>
      <c r="O55" s="19"/>
    </row>
    <row r="56" spans="3:15" x14ac:dyDescent="0.35">
      <c r="H56" s="19"/>
      <c r="L56" s="19"/>
      <c r="N56" s="19"/>
      <c r="O56" s="19"/>
    </row>
    <row r="57" spans="3:15" x14ac:dyDescent="0.35">
      <c r="H57" s="19"/>
      <c r="L57" s="19"/>
      <c r="N57" s="19"/>
      <c r="O57" s="19"/>
    </row>
    <row r="58" spans="3:15" x14ac:dyDescent="0.35">
      <c r="H58" s="19"/>
      <c r="L58" s="19"/>
      <c r="N58" s="19"/>
      <c r="O58" s="19"/>
    </row>
    <row r="59" spans="3:15" x14ac:dyDescent="0.35">
      <c r="H59" s="19"/>
      <c r="L59" s="19"/>
      <c r="N59" s="19"/>
      <c r="O59" s="19"/>
    </row>
    <row r="60" spans="3:15" x14ac:dyDescent="0.35">
      <c r="H60" s="19"/>
      <c r="L60" s="19"/>
      <c r="N60" s="19"/>
      <c r="O60" s="19"/>
    </row>
    <row r="61" spans="3:15" x14ac:dyDescent="0.35">
      <c r="H61" s="19"/>
      <c r="L61" s="19"/>
      <c r="N61" s="19"/>
      <c r="O61" s="19"/>
    </row>
    <row r="62" spans="3:15" x14ac:dyDescent="0.35">
      <c r="H62" s="19"/>
      <c r="L62" s="19"/>
      <c r="N62" s="19"/>
      <c r="O62" s="19"/>
    </row>
    <row r="63" spans="3:15" x14ac:dyDescent="0.35">
      <c r="H63" s="19"/>
      <c r="L63" s="19"/>
      <c r="N63" s="19"/>
      <c r="O63" s="19"/>
    </row>
    <row r="64" spans="3:15" x14ac:dyDescent="0.35">
      <c r="H64" s="19"/>
      <c r="L64" s="19"/>
      <c r="N64" s="19"/>
      <c r="O64" s="19"/>
    </row>
  </sheetData>
  <mergeCells count="3">
    <mergeCell ref="E4:H4"/>
    <mergeCell ref="I4:K4"/>
    <mergeCell ref="L4:O4"/>
  </mergeCells>
  <conditionalFormatting sqref="L6:O14">
    <cfRule type="cellIs" dxfId="16" priority="1" operator="between">
      <formula>0</formula>
      <formula>0.05</formula>
    </cfRule>
  </conditionalFormatting>
  <hyperlinks>
    <hyperlink ref="A1" location="Contents!A1" display="Contents" xr:uid="{00000000-0004-0000-1200-000000000000}"/>
  </hyperlink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autoPageBreaks="0"/>
  </sheetPr>
  <dimension ref="B6:F64"/>
  <sheetViews>
    <sheetView showGridLines="0" zoomScale="85" zoomScaleNormal="85" workbookViewId="0"/>
  </sheetViews>
  <sheetFormatPr defaultColWidth="11.453125" defaultRowHeight="14.5" x14ac:dyDescent="0.35"/>
  <cols>
    <col min="2" max="2" width="180.81640625" customWidth="1"/>
    <col min="4" max="4" width="4.1796875" customWidth="1"/>
  </cols>
  <sheetData>
    <row r="6" spans="2:6" x14ac:dyDescent="0.35">
      <c r="F6" s="10"/>
    </row>
    <row r="8" spans="2:6" ht="26.25" customHeight="1" x14ac:dyDescent="0.6">
      <c r="B8" s="11" t="s">
        <v>45</v>
      </c>
    </row>
    <row r="9" spans="2:6" ht="26.25" customHeight="1" x14ac:dyDescent="0.6">
      <c r="B9" s="11"/>
    </row>
    <row r="10" spans="2:6" x14ac:dyDescent="0.35">
      <c r="B10" s="9" t="s">
        <v>46</v>
      </c>
    </row>
    <row r="11" spans="2:6" x14ac:dyDescent="0.35">
      <c r="B11" s="4" t="s">
        <v>47</v>
      </c>
    </row>
    <row r="12" spans="2:6" x14ac:dyDescent="0.35">
      <c r="B12" s="4"/>
    </row>
    <row r="13" spans="2:6" ht="15.5" x14ac:dyDescent="0.35">
      <c r="B13" s="263" t="s">
        <v>48</v>
      </c>
    </row>
    <row r="14" spans="2:6" x14ac:dyDescent="0.35">
      <c r="B14" s="264"/>
    </row>
    <row r="15" spans="2:6" x14ac:dyDescent="0.35">
      <c r="B15" s="265" t="s">
        <v>49</v>
      </c>
    </row>
    <row r="16" spans="2:6" x14ac:dyDescent="0.35">
      <c r="B16" s="265" t="s">
        <v>50</v>
      </c>
    </row>
    <row r="17" spans="2:6" x14ac:dyDescent="0.35">
      <c r="B17" s="265" t="s">
        <v>51</v>
      </c>
    </row>
    <row r="18" spans="2:6" x14ac:dyDescent="0.35">
      <c r="B18" s="265" t="s">
        <v>52</v>
      </c>
    </row>
    <row r="20" spans="2:6" ht="18.75" customHeight="1" x14ac:dyDescent="0.45">
      <c r="B20" s="12" t="s">
        <v>53</v>
      </c>
      <c r="F20" s="10"/>
    </row>
    <row r="22" spans="2:6" x14ac:dyDescent="0.35">
      <c r="B22" s="10" t="s">
        <v>54</v>
      </c>
    </row>
    <row r="23" spans="2:6" x14ac:dyDescent="0.35">
      <c r="B23" s="9" t="s">
        <v>55</v>
      </c>
      <c r="C23" s="10"/>
    </row>
    <row r="24" spans="2:6" x14ac:dyDescent="0.35">
      <c r="B24" s="9" t="s">
        <v>56</v>
      </c>
    </row>
    <row r="25" spans="2:6" x14ac:dyDescent="0.35">
      <c r="B25" s="9" t="s">
        <v>57</v>
      </c>
    </row>
    <row r="26" spans="2:6" x14ac:dyDescent="0.35">
      <c r="B26" s="9"/>
    </row>
    <row r="27" spans="2:6" x14ac:dyDescent="0.35">
      <c r="B27" s="9" t="s">
        <v>58</v>
      </c>
    </row>
    <row r="29" spans="2:6" x14ac:dyDescent="0.35">
      <c r="B29" s="10" t="s">
        <v>59</v>
      </c>
    </row>
    <row r="30" spans="2:6" x14ac:dyDescent="0.35">
      <c r="B30" s="9" t="s">
        <v>60</v>
      </c>
    </row>
    <row r="31" spans="2:6" x14ac:dyDescent="0.35">
      <c r="B31" s="9" t="s">
        <v>61</v>
      </c>
    </row>
    <row r="32" spans="2:6" x14ac:dyDescent="0.35">
      <c r="B32" s="9" t="s">
        <v>62</v>
      </c>
    </row>
    <row r="34" spans="2:4" x14ac:dyDescent="0.35">
      <c r="B34" s="9" t="s">
        <v>63</v>
      </c>
    </row>
    <row r="36" spans="2:4" x14ac:dyDescent="0.35">
      <c r="B36" s="9" t="s">
        <v>64</v>
      </c>
    </row>
    <row r="37" spans="2:4" x14ac:dyDescent="0.35">
      <c r="B37" s="9"/>
    </row>
    <row r="38" spans="2:4" x14ac:dyDescent="0.35">
      <c r="B38" s="9" t="s">
        <v>65</v>
      </c>
    </row>
    <row r="39" spans="2:4" x14ac:dyDescent="0.35">
      <c r="B39" s="9"/>
    </row>
    <row r="40" spans="2:4" x14ac:dyDescent="0.35">
      <c r="B40" s="18" t="s">
        <v>66</v>
      </c>
    </row>
    <row r="41" spans="2:4" x14ac:dyDescent="0.35">
      <c r="B41" s="4" t="s">
        <v>67</v>
      </c>
      <c r="C41" s="16"/>
      <c r="D41" s="16"/>
    </row>
    <row r="42" spans="2:4" x14ac:dyDescent="0.35">
      <c r="B42" s="4" t="s">
        <v>68</v>
      </c>
      <c r="C42" s="16"/>
      <c r="D42" s="16"/>
    </row>
    <row r="43" spans="2:4" x14ac:dyDescent="0.35">
      <c r="B43" s="4" t="s">
        <v>69</v>
      </c>
      <c r="C43" s="16"/>
      <c r="D43" s="16"/>
    </row>
    <row r="44" spans="2:4" x14ac:dyDescent="0.35">
      <c r="B44" s="4" t="s">
        <v>70</v>
      </c>
      <c r="C44" s="16"/>
      <c r="D44" s="16"/>
    </row>
    <row r="45" spans="2:4" x14ac:dyDescent="0.35">
      <c r="B45" s="4" t="s">
        <v>71</v>
      </c>
      <c r="C45" s="16"/>
      <c r="D45" s="16"/>
    </row>
    <row r="46" spans="2:4" x14ac:dyDescent="0.35">
      <c r="B46" s="4" t="s">
        <v>72</v>
      </c>
      <c r="C46" s="16"/>
      <c r="D46" s="16"/>
    </row>
    <row r="48" spans="2:4" ht="18.75" customHeight="1" x14ac:dyDescent="0.45">
      <c r="B48" s="12" t="s">
        <v>73</v>
      </c>
    </row>
    <row r="50" spans="2:6" x14ac:dyDescent="0.35">
      <c r="B50" s="7" t="s">
        <v>74</v>
      </c>
    </row>
    <row r="51" spans="2:6" x14ac:dyDescent="0.35">
      <c r="B51" s="4" t="s">
        <v>75</v>
      </c>
    </row>
    <row r="52" spans="2:6" x14ac:dyDescent="0.35">
      <c r="B52" s="4" t="s">
        <v>76</v>
      </c>
    </row>
    <row r="54" spans="2:6" x14ac:dyDescent="0.35">
      <c r="B54" s="17" t="s">
        <v>77</v>
      </c>
    </row>
    <row r="55" spans="2:6" x14ac:dyDescent="0.35">
      <c r="B55" s="4" t="s">
        <v>78</v>
      </c>
    </row>
    <row r="56" spans="2:6" x14ac:dyDescent="0.35">
      <c r="B56" s="4" t="s">
        <v>79</v>
      </c>
    </row>
    <row r="57" spans="2:6" x14ac:dyDescent="0.35">
      <c r="B57" s="4" t="s">
        <v>76</v>
      </c>
      <c r="C57" s="13"/>
      <c r="D57" s="13"/>
    </row>
    <row r="59" spans="2:6" ht="15.75" customHeight="1" x14ac:dyDescent="0.35">
      <c r="B59" s="14" t="s">
        <v>80</v>
      </c>
      <c r="F59" s="15"/>
    </row>
    <row r="60" spans="2:6" x14ac:dyDescent="0.35">
      <c r="B60" s="9" t="s">
        <v>81</v>
      </c>
    </row>
    <row r="61" spans="2:6" x14ac:dyDescent="0.35">
      <c r="B61" s="9" t="s">
        <v>82</v>
      </c>
    </row>
    <row r="63" spans="2:6" ht="15.75" customHeight="1" x14ac:dyDescent="0.35">
      <c r="B63" s="14" t="s">
        <v>83</v>
      </c>
    </row>
    <row r="64" spans="2:6" x14ac:dyDescent="0.35">
      <c r="B64" s="9" t="s">
        <v>84</v>
      </c>
    </row>
  </sheetData>
  <pageMargins left="0.7" right="0.7" top="0.75" bottom="0.75" header="0.3" footer="0.3"/>
  <pageSetup paperSize="9" orientation="portrait" horizontalDpi="300" verticalDpi="300"/>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45"/>
  <sheetViews>
    <sheetView showGridLines="0" zoomScale="89" zoomScaleNormal="89" workbookViewId="0"/>
  </sheetViews>
  <sheetFormatPr defaultColWidth="11.453125" defaultRowHeight="14.5" x14ac:dyDescent="0.35"/>
  <cols>
    <col min="3" max="3" width="53.1796875" customWidth="1"/>
    <col min="4" max="4" width="25.453125" customWidth="1"/>
    <col min="5" max="5" width="19.54296875" customWidth="1"/>
    <col min="6" max="6" width="7" customWidth="1"/>
  </cols>
  <sheetData>
    <row r="1" spans="1:18" x14ac:dyDescent="0.35">
      <c r="A1" s="20" t="s">
        <v>85</v>
      </c>
      <c r="B1" s="19"/>
      <c r="C1" s="19"/>
      <c r="D1" s="19"/>
      <c r="E1" s="19"/>
    </row>
    <row r="2" spans="1:18" x14ac:dyDescent="0.35">
      <c r="A2" s="19"/>
      <c r="B2" s="19" t="s">
        <v>339</v>
      </c>
      <c r="C2" s="16"/>
      <c r="D2" s="19"/>
      <c r="E2" s="19"/>
      <c r="I2" s="117"/>
      <c r="J2" s="19"/>
      <c r="K2" s="19"/>
      <c r="L2" s="19"/>
      <c r="M2" s="19"/>
      <c r="N2" s="19"/>
      <c r="O2" s="19"/>
      <c r="P2" s="19"/>
      <c r="Q2" s="19"/>
      <c r="R2" s="19"/>
    </row>
    <row r="3" spans="1:18" x14ac:dyDescent="0.35">
      <c r="A3" s="19"/>
      <c r="B3" s="59" t="s">
        <v>122</v>
      </c>
      <c r="C3" s="19"/>
      <c r="D3" s="19"/>
      <c r="E3" s="19"/>
      <c r="I3" s="19"/>
      <c r="J3" s="19"/>
      <c r="K3" s="19"/>
      <c r="L3" s="19"/>
      <c r="M3" s="19"/>
      <c r="N3" s="19"/>
      <c r="O3" s="19"/>
      <c r="P3" s="19"/>
      <c r="Q3" s="19"/>
      <c r="R3" s="19"/>
    </row>
    <row r="4" spans="1:18" ht="12.65" customHeight="1" x14ac:dyDescent="0.35">
      <c r="C4" s="19"/>
      <c r="D4" s="19"/>
      <c r="E4" s="13"/>
      <c r="F4" s="20"/>
      <c r="G4" s="19"/>
      <c r="H4" s="19"/>
      <c r="I4" s="323"/>
      <c r="J4" s="323"/>
      <c r="K4" s="19"/>
      <c r="L4" s="19"/>
      <c r="M4" s="13"/>
      <c r="N4" s="13"/>
      <c r="O4" s="13"/>
      <c r="P4" s="33"/>
      <c r="Q4" s="19"/>
      <c r="R4" s="19"/>
    </row>
    <row r="5" spans="1:18" ht="37.5" customHeight="1" x14ac:dyDescent="0.35">
      <c r="A5" s="19"/>
      <c r="B5" s="19"/>
      <c r="C5" s="13"/>
      <c r="D5" s="13"/>
      <c r="E5" s="46" t="s">
        <v>340</v>
      </c>
      <c r="F5" s="119"/>
      <c r="G5" s="19"/>
      <c r="H5" s="19"/>
      <c r="I5" s="19"/>
      <c r="J5" s="19"/>
      <c r="K5" s="19"/>
      <c r="L5" s="19"/>
      <c r="M5" s="30"/>
      <c r="N5" s="116"/>
      <c r="O5" s="116"/>
      <c r="P5" s="19"/>
      <c r="Q5" s="19"/>
      <c r="R5" s="19"/>
    </row>
    <row r="6" spans="1:18" ht="12.65" customHeight="1" x14ac:dyDescent="0.35">
      <c r="A6" s="19"/>
      <c r="B6" s="19"/>
      <c r="C6" s="31" t="s">
        <v>341</v>
      </c>
      <c r="D6" s="31" t="s">
        <v>143</v>
      </c>
      <c r="E6" s="226">
        <f>'Table 7'!K7-'Table 15'!E5</f>
        <v>-2.8300299999999998</v>
      </c>
      <c r="F6" s="120"/>
      <c r="G6" s="85"/>
      <c r="H6" s="19"/>
      <c r="I6" s="118"/>
      <c r="J6" s="19"/>
      <c r="K6" s="19"/>
      <c r="L6" s="19"/>
      <c r="M6" s="30"/>
      <c r="N6" s="116"/>
      <c r="O6" s="116"/>
      <c r="P6" s="19"/>
      <c r="Q6" s="19"/>
      <c r="R6" s="19"/>
    </row>
    <row r="7" spans="1:18" ht="12.65" customHeight="1" x14ac:dyDescent="0.35">
      <c r="A7" s="19"/>
      <c r="B7" s="19"/>
      <c r="C7" s="30" t="s">
        <v>341</v>
      </c>
      <c r="D7" s="30" t="s">
        <v>144</v>
      </c>
      <c r="E7" s="227">
        <f>'Table 7'!K8-'Table 15'!E6</f>
        <v>-3.5004300000000006</v>
      </c>
      <c r="F7" s="120"/>
      <c r="G7" s="85"/>
      <c r="H7" s="19"/>
      <c r="I7" s="118"/>
      <c r="J7" s="118"/>
      <c r="K7" s="19"/>
      <c r="L7" s="19"/>
      <c r="M7" s="30"/>
      <c r="N7" s="116"/>
      <c r="O7" s="116"/>
      <c r="P7" s="19"/>
      <c r="Q7" s="19"/>
      <c r="R7" s="19"/>
    </row>
    <row r="8" spans="1:18" ht="12.65" customHeight="1" x14ac:dyDescent="0.35">
      <c r="A8" s="19"/>
      <c r="B8" s="19"/>
      <c r="C8" s="30" t="s">
        <v>341</v>
      </c>
      <c r="D8" s="30" t="s">
        <v>145</v>
      </c>
      <c r="E8" s="227">
        <f>'Table 7'!K9-'Table 15'!E7</f>
        <v>-3.5357700000000012</v>
      </c>
      <c r="F8" s="120"/>
      <c r="G8" s="85"/>
      <c r="H8" s="19"/>
      <c r="I8" s="118"/>
      <c r="J8" s="19"/>
      <c r="K8" s="19"/>
      <c r="L8" s="19"/>
      <c r="M8" s="30"/>
      <c r="N8" s="116"/>
      <c r="O8" s="116"/>
      <c r="P8" s="19"/>
      <c r="Q8" s="19"/>
      <c r="R8" s="19"/>
    </row>
    <row r="9" spans="1:18" ht="12.65" customHeight="1" x14ac:dyDescent="0.35">
      <c r="A9" s="19"/>
      <c r="B9" s="19"/>
      <c r="C9" s="30" t="s">
        <v>341</v>
      </c>
      <c r="D9" s="30" t="s">
        <v>146</v>
      </c>
      <c r="E9" s="227">
        <f>'Table 7'!K10-'Table 15'!E8</f>
        <v>-3.2198399999999996</v>
      </c>
      <c r="F9" s="120"/>
      <c r="G9" s="85"/>
      <c r="H9" s="19"/>
      <c r="I9" s="118"/>
      <c r="J9" s="19"/>
      <c r="K9" s="19"/>
      <c r="L9" s="19"/>
      <c r="M9" s="30"/>
      <c r="N9" s="116"/>
      <c r="O9" s="116"/>
      <c r="P9" s="19"/>
      <c r="Q9" s="19"/>
      <c r="R9" s="19"/>
    </row>
    <row r="10" spans="1:18" ht="12.65" customHeight="1" x14ac:dyDescent="0.35">
      <c r="A10" s="19"/>
      <c r="B10" s="19"/>
      <c r="C10" s="30" t="s">
        <v>341</v>
      </c>
      <c r="D10" s="30" t="s">
        <v>147</v>
      </c>
      <c r="E10" s="227">
        <f>'Table 7'!K11-'Table 15'!E9</f>
        <v>-3.4216100000000003</v>
      </c>
      <c r="F10" s="120"/>
      <c r="G10" s="85"/>
      <c r="H10" s="19"/>
      <c r="I10" s="118"/>
      <c r="J10" s="19"/>
      <c r="K10" s="19"/>
      <c r="L10" s="19"/>
      <c r="M10" s="30"/>
      <c r="N10" s="116"/>
      <c r="O10" s="116"/>
      <c r="P10" s="19"/>
      <c r="Q10" s="19"/>
      <c r="R10" s="19"/>
    </row>
    <row r="11" spans="1:18" ht="12.65" customHeight="1" x14ac:dyDescent="0.35">
      <c r="A11" s="19"/>
      <c r="B11" s="19"/>
      <c r="C11" s="30" t="s">
        <v>341</v>
      </c>
      <c r="D11" s="30" t="s">
        <v>148</v>
      </c>
      <c r="E11" s="227">
        <f>'Table 7'!K12-'Table 15'!E10</f>
        <v>-3.2283900000000001</v>
      </c>
      <c r="F11" s="120"/>
      <c r="G11" s="85"/>
      <c r="H11" s="19"/>
      <c r="I11" s="118"/>
      <c r="J11" s="19"/>
      <c r="K11" s="19"/>
      <c r="L11" s="19"/>
      <c r="M11" s="30"/>
      <c r="N11" s="116"/>
      <c r="O11" s="116"/>
      <c r="P11" s="19"/>
      <c r="Q11" s="19"/>
      <c r="R11" s="19"/>
    </row>
    <row r="12" spans="1:18" ht="12.65" customHeight="1" x14ac:dyDescent="0.35">
      <c r="A12" s="19"/>
      <c r="B12" s="19"/>
      <c r="C12" s="30" t="s">
        <v>341</v>
      </c>
      <c r="D12" s="30" t="s">
        <v>149</v>
      </c>
      <c r="E12" s="227">
        <f>'Table 7'!K13-'Table 15'!E11</f>
        <v>-2.8681599999999996</v>
      </c>
      <c r="F12" s="120"/>
      <c r="G12" s="85"/>
      <c r="H12" s="19"/>
      <c r="I12" s="118"/>
      <c r="J12" s="19"/>
      <c r="K12" s="19"/>
      <c r="L12" s="19"/>
      <c r="M12" s="30"/>
      <c r="N12" s="116"/>
      <c r="O12" s="116"/>
      <c r="P12" s="19"/>
      <c r="Q12" s="19"/>
      <c r="R12" s="19"/>
    </row>
    <row r="13" spans="1:18" ht="12.65" customHeight="1" x14ac:dyDescent="0.35">
      <c r="A13" s="19"/>
      <c r="B13" s="19"/>
      <c r="C13" s="30" t="s">
        <v>341</v>
      </c>
      <c r="D13" s="30" t="s">
        <v>150</v>
      </c>
      <c r="E13" s="227">
        <f>'Table 7'!K14-'Table 15'!E12</f>
        <v>-3.5733000000000006</v>
      </c>
      <c r="F13" s="120"/>
      <c r="G13" s="85"/>
      <c r="H13" s="19"/>
      <c r="I13" s="118"/>
      <c r="J13" s="19"/>
      <c r="K13" s="19"/>
      <c r="L13" s="19"/>
      <c r="M13" s="30"/>
      <c r="N13" s="116"/>
      <c r="O13" s="116"/>
      <c r="P13" s="19"/>
      <c r="Q13" s="19"/>
      <c r="R13" s="19"/>
    </row>
    <row r="14" spans="1:18" ht="12.65" customHeight="1" x14ac:dyDescent="0.35">
      <c r="A14" s="19"/>
      <c r="B14" s="19"/>
      <c r="C14" s="71" t="s">
        <v>341</v>
      </c>
      <c r="D14" s="30" t="s">
        <v>151</v>
      </c>
      <c r="E14" s="227">
        <f>'Table 7'!K15-'Table 15'!E13</f>
        <v>-3.0003600000000006</v>
      </c>
      <c r="F14" s="120"/>
      <c r="G14" s="85"/>
      <c r="H14" s="19"/>
      <c r="I14" s="118"/>
      <c r="J14" s="19"/>
      <c r="K14" s="19"/>
      <c r="L14" s="19"/>
      <c r="M14" s="30"/>
      <c r="N14" s="116"/>
      <c r="O14" s="116"/>
      <c r="P14" s="19"/>
      <c r="Q14" s="19"/>
      <c r="R14" s="19"/>
    </row>
    <row r="15" spans="1:18" ht="12.65" customHeight="1" x14ac:dyDescent="0.35">
      <c r="A15" s="19"/>
      <c r="B15" s="19"/>
      <c r="C15" s="24" t="s">
        <v>342</v>
      </c>
      <c r="D15" s="31" t="s">
        <v>143</v>
      </c>
      <c r="E15" s="226">
        <f>'Table 7'!K16-'Table 15'!E14</f>
        <v>-4.1199999999999992</v>
      </c>
      <c r="F15" s="121"/>
      <c r="G15" s="19"/>
      <c r="H15" s="19"/>
      <c r="I15" s="118"/>
      <c r="J15" s="19"/>
      <c r="K15" s="19"/>
      <c r="L15" s="19"/>
      <c r="M15" s="30"/>
      <c r="N15" s="116"/>
      <c r="O15" s="116"/>
      <c r="P15" s="19"/>
      <c r="Q15" s="19"/>
      <c r="R15" s="19"/>
    </row>
    <row r="16" spans="1:18" ht="12.65" customHeight="1" x14ac:dyDescent="0.35">
      <c r="A16" s="19"/>
      <c r="B16" s="19"/>
      <c r="C16" s="25" t="s">
        <v>342</v>
      </c>
      <c r="D16" s="30" t="s">
        <v>144</v>
      </c>
      <c r="E16" s="227">
        <f>'Table 7'!K17-'Table 15'!E15</f>
        <v>-4.0999999999999996</v>
      </c>
      <c r="F16" s="19"/>
      <c r="G16" s="19"/>
      <c r="H16" s="19"/>
      <c r="I16" s="118"/>
      <c r="J16" s="19"/>
      <c r="K16" s="19"/>
      <c r="L16" s="19"/>
      <c r="M16" s="30"/>
      <c r="N16" s="116"/>
      <c r="O16" s="116"/>
      <c r="P16" s="19"/>
      <c r="Q16" s="19"/>
      <c r="R16" s="19"/>
    </row>
    <row r="17" spans="3:18" ht="12.65" customHeight="1" x14ac:dyDescent="0.35">
      <c r="C17" s="25" t="s">
        <v>342</v>
      </c>
      <c r="D17" s="30" t="s">
        <v>145</v>
      </c>
      <c r="E17" s="227">
        <f>'Table 7'!K18-'Table 15'!E16</f>
        <v>-4</v>
      </c>
      <c r="F17" s="19"/>
      <c r="G17" s="19"/>
      <c r="H17" s="19"/>
      <c r="I17" s="118"/>
      <c r="J17" s="19"/>
      <c r="K17" s="19"/>
      <c r="L17" s="19"/>
      <c r="M17" s="30"/>
      <c r="N17" s="116"/>
      <c r="O17" s="116"/>
      <c r="P17" s="19"/>
      <c r="Q17" s="19"/>
      <c r="R17" s="19"/>
    </row>
    <row r="18" spans="3:18" ht="12.65" customHeight="1" x14ac:dyDescent="0.35">
      <c r="C18" s="25" t="s">
        <v>342</v>
      </c>
      <c r="D18" s="30" t="s">
        <v>146</v>
      </c>
      <c r="E18" s="227">
        <f>'Table 7'!K19-'Table 15'!E17</f>
        <v>-3.7299999999999995</v>
      </c>
      <c r="F18" s="19"/>
      <c r="G18" s="19"/>
      <c r="H18" s="19"/>
      <c r="I18" s="118"/>
      <c r="J18" s="19"/>
      <c r="K18" s="19"/>
      <c r="L18" s="19"/>
      <c r="M18" s="30"/>
      <c r="N18" s="116"/>
      <c r="O18" s="116"/>
      <c r="P18" s="19"/>
      <c r="Q18" s="19"/>
      <c r="R18" s="19"/>
    </row>
    <row r="19" spans="3:18" ht="12.65" customHeight="1" x14ac:dyDescent="0.35">
      <c r="C19" s="25" t="s">
        <v>342</v>
      </c>
      <c r="D19" s="30" t="s">
        <v>147</v>
      </c>
      <c r="E19" s="227">
        <f>'Table 7'!K20-'Table 15'!E18</f>
        <v>-4.18</v>
      </c>
      <c r="F19" s="19"/>
      <c r="G19" s="19"/>
      <c r="H19" s="19"/>
      <c r="I19" s="118"/>
      <c r="J19" s="19"/>
      <c r="K19" s="19"/>
      <c r="L19" s="19"/>
      <c r="M19" s="30"/>
      <c r="N19" s="116"/>
      <c r="O19" s="116"/>
      <c r="P19" s="19"/>
      <c r="Q19" s="19"/>
      <c r="R19" s="19"/>
    </row>
    <row r="20" spans="3:18" ht="12.65" customHeight="1" x14ac:dyDescent="0.35">
      <c r="C20" s="25" t="s">
        <v>342</v>
      </c>
      <c r="D20" s="30" t="s">
        <v>148</v>
      </c>
      <c r="E20" s="227">
        <f>'Table 7'!K21-'Table 15'!E19</f>
        <v>-3.7300000000000004</v>
      </c>
      <c r="F20" s="19"/>
      <c r="G20" s="19"/>
      <c r="H20" s="19"/>
      <c r="I20" s="118"/>
      <c r="J20" s="19"/>
      <c r="K20" s="19"/>
      <c r="L20" s="19"/>
      <c r="M20" s="30"/>
      <c r="N20" s="116"/>
      <c r="O20" s="116"/>
      <c r="P20" s="19"/>
      <c r="Q20" s="19"/>
      <c r="R20" s="19"/>
    </row>
    <row r="21" spans="3:18" ht="12.65" customHeight="1" x14ac:dyDescent="0.35">
      <c r="C21" s="25" t="s">
        <v>342</v>
      </c>
      <c r="D21" s="30" t="s">
        <v>149</v>
      </c>
      <c r="E21" s="227">
        <f>'Table 7'!K22-'Table 15'!E20</f>
        <v>-3.7699999999999996</v>
      </c>
      <c r="F21" s="19"/>
      <c r="G21" s="19"/>
      <c r="H21" s="19"/>
      <c r="I21" s="118"/>
      <c r="J21" s="19"/>
      <c r="K21" s="19"/>
      <c r="L21" s="19"/>
      <c r="M21" s="30"/>
      <c r="N21" s="116"/>
      <c r="O21" s="116"/>
      <c r="P21" s="19"/>
      <c r="Q21" s="19"/>
      <c r="R21" s="19"/>
    </row>
    <row r="22" spans="3:18" ht="12.65" customHeight="1" x14ac:dyDescent="0.35">
      <c r="C22" s="25" t="s">
        <v>342</v>
      </c>
      <c r="D22" s="30" t="s">
        <v>150</v>
      </c>
      <c r="E22" s="227">
        <f>'Table 7'!K23-'Table 15'!E21</f>
        <v>-4</v>
      </c>
      <c r="F22" s="19"/>
      <c r="G22" s="19"/>
      <c r="H22" s="19"/>
      <c r="I22" s="118"/>
      <c r="J22" s="19"/>
      <c r="K22" s="19"/>
      <c r="L22" s="19"/>
      <c r="M22" s="30"/>
      <c r="N22" s="116"/>
      <c r="O22" s="116"/>
      <c r="P22" s="19"/>
      <c r="Q22" s="19"/>
      <c r="R22" s="19"/>
    </row>
    <row r="23" spans="3:18" x14ac:dyDescent="0.35">
      <c r="C23" s="115" t="s">
        <v>342</v>
      </c>
      <c r="D23" s="30" t="s">
        <v>151</v>
      </c>
      <c r="E23" s="179">
        <f>'Table 7'!K24-'Table 15'!E22</f>
        <v>-3.5</v>
      </c>
      <c r="F23" s="19"/>
      <c r="G23" s="19"/>
      <c r="H23" s="19"/>
      <c r="I23" s="118"/>
      <c r="J23" s="19"/>
      <c r="K23" s="19"/>
      <c r="L23" s="19"/>
      <c r="M23" s="19"/>
      <c r="N23" s="19"/>
      <c r="O23" s="19"/>
      <c r="P23" s="19"/>
      <c r="Q23" s="19"/>
      <c r="R23" s="19"/>
    </row>
    <row r="24" spans="3:18" x14ac:dyDescent="0.35">
      <c r="C24" s="31" t="s">
        <v>100</v>
      </c>
      <c r="D24" s="31" t="s">
        <v>143</v>
      </c>
      <c r="E24" s="234">
        <v>185</v>
      </c>
      <c r="F24" s="19"/>
      <c r="G24" s="19"/>
      <c r="H24" s="19"/>
      <c r="I24" s="19"/>
      <c r="J24" s="19"/>
      <c r="K24" s="19"/>
      <c r="L24" s="19"/>
      <c r="M24" s="19"/>
      <c r="N24" s="19"/>
      <c r="O24" s="19"/>
      <c r="P24" s="19"/>
      <c r="Q24" s="19"/>
      <c r="R24" s="19"/>
    </row>
    <row r="25" spans="3:18" x14ac:dyDescent="0.35">
      <c r="C25" s="30" t="s">
        <v>100</v>
      </c>
      <c r="D25" s="30" t="s">
        <v>144</v>
      </c>
      <c r="E25" s="268">
        <v>564</v>
      </c>
      <c r="F25" s="19"/>
      <c r="G25" s="19"/>
      <c r="H25" s="19"/>
      <c r="I25" s="19"/>
      <c r="J25" s="19"/>
      <c r="K25" s="19"/>
      <c r="L25" s="19"/>
      <c r="M25" s="19"/>
      <c r="N25" s="19"/>
      <c r="O25" s="19"/>
      <c r="P25" s="19"/>
      <c r="Q25" s="19"/>
      <c r="R25" s="19"/>
    </row>
    <row r="26" spans="3:18" x14ac:dyDescent="0.35">
      <c r="C26" s="30" t="s">
        <v>100</v>
      </c>
      <c r="D26" s="30" t="s">
        <v>145</v>
      </c>
      <c r="E26" s="268">
        <v>477</v>
      </c>
      <c r="F26" s="19"/>
      <c r="G26" s="19"/>
      <c r="H26" s="19"/>
      <c r="I26" s="19"/>
      <c r="J26" s="19"/>
      <c r="K26" s="19"/>
      <c r="L26" s="19"/>
      <c r="M26" s="19"/>
      <c r="N26" s="19"/>
      <c r="O26" s="19"/>
      <c r="P26" s="19"/>
      <c r="Q26" s="19"/>
      <c r="R26" s="19"/>
    </row>
    <row r="27" spans="3:18" x14ac:dyDescent="0.35">
      <c r="C27" s="30" t="s">
        <v>100</v>
      </c>
      <c r="D27" s="30" t="s">
        <v>146</v>
      </c>
      <c r="E27" s="268">
        <v>471</v>
      </c>
      <c r="F27" s="19"/>
      <c r="G27" s="19"/>
      <c r="H27" s="19"/>
      <c r="I27" s="19"/>
      <c r="J27" s="19"/>
      <c r="K27" s="19"/>
      <c r="L27" s="19"/>
      <c r="M27" s="19"/>
      <c r="N27" s="19"/>
      <c r="O27" s="19"/>
      <c r="P27" s="19"/>
      <c r="Q27" s="19"/>
      <c r="R27" s="19"/>
    </row>
    <row r="28" spans="3:18" x14ac:dyDescent="0.35">
      <c r="C28" s="30" t="s">
        <v>100</v>
      </c>
      <c r="D28" s="30" t="s">
        <v>147</v>
      </c>
      <c r="E28" s="268">
        <v>415</v>
      </c>
      <c r="F28" s="19"/>
      <c r="G28" s="19"/>
      <c r="H28" s="19"/>
      <c r="I28" s="19"/>
      <c r="J28" s="19"/>
    </row>
    <row r="29" spans="3:18" x14ac:dyDescent="0.35">
      <c r="C29" s="30" t="s">
        <v>100</v>
      </c>
      <c r="D29" s="30" t="s">
        <v>148</v>
      </c>
      <c r="E29" s="268">
        <v>610</v>
      </c>
      <c r="F29" s="19"/>
      <c r="G29" s="19"/>
      <c r="H29" s="19"/>
      <c r="I29" s="19"/>
      <c r="J29" s="19"/>
    </row>
    <row r="30" spans="3:18" x14ac:dyDescent="0.35">
      <c r="C30" s="30" t="s">
        <v>100</v>
      </c>
      <c r="D30" s="30" t="s">
        <v>149</v>
      </c>
      <c r="E30" s="268">
        <v>795</v>
      </c>
      <c r="F30" s="19"/>
      <c r="G30" s="19"/>
      <c r="H30" s="19"/>
      <c r="I30" s="19"/>
      <c r="J30" s="19"/>
    </row>
    <row r="31" spans="3:18" x14ac:dyDescent="0.35">
      <c r="C31" s="30" t="s">
        <v>100</v>
      </c>
      <c r="D31" s="30" t="s">
        <v>150</v>
      </c>
      <c r="E31" s="268">
        <v>941</v>
      </c>
      <c r="F31" s="19"/>
      <c r="G31" s="19"/>
      <c r="H31" s="19"/>
      <c r="I31" s="19"/>
      <c r="J31" s="19"/>
    </row>
    <row r="32" spans="3:18" x14ac:dyDescent="0.35">
      <c r="C32" s="30" t="s">
        <v>100</v>
      </c>
      <c r="D32" s="30" t="s">
        <v>151</v>
      </c>
      <c r="E32" s="268">
        <v>499</v>
      </c>
      <c r="F32" s="19"/>
      <c r="G32" s="19"/>
      <c r="H32" s="19"/>
      <c r="I32" s="19"/>
      <c r="J32" s="19"/>
    </row>
    <row r="33" spans="2:10" x14ac:dyDescent="0.35">
      <c r="C33" s="19"/>
      <c r="D33" s="19"/>
      <c r="E33" s="19"/>
      <c r="F33" s="19"/>
      <c r="G33" s="19"/>
      <c r="H33" s="19"/>
      <c r="I33" s="19"/>
      <c r="J33" s="19"/>
    </row>
    <row r="34" spans="2:10" x14ac:dyDescent="0.35">
      <c r="C34" s="19"/>
      <c r="D34" s="19"/>
      <c r="E34" s="19"/>
      <c r="F34" s="19"/>
      <c r="G34" s="19"/>
      <c r="H34" s="19"/>
      <c r="I34" s="19"/>
      <c r="J34" s="19"/>
    </row>
    <row r="35" spans="2:10" x14ac:dyDescent="0.35">
      <c r="C35" s="19" t="s">
        <v>343</v>
      </c>
      <c r="D35" s="19"/>
      <c r="E35" s="19"/>
      <c r="F35" s="19"/>
    </row>
    <row r="36" spans="2:10" x14ac:dyDescent="0.35">
      <c r="B36" s="19"/>
      <c r="C36" s="19" t="s">
        <v>344</v>
      </c>
      <c r="D36" s="19"/>
      <c r="E36" s="19"/>
      <c r="F36" s="19"/>
    </row>
    <row r="37" spans="2:10" x14ac:dyDescent="0.35">
      <c r="B37" s="19"/>
      <c r="C37" s="19" t="s">
        <v>345</v>
      </c>
      <c r="D37" s="19"/>
      <c r="E37" s="19"/>
      <c r="F37" s="19"/>
    </row>
    <row r="38" spans="2:10" x14ac:dyDescent="0.35">
      <c r="B38" s="19"/>
      <c r="C38" s="19" t="s">
        <v>346</v>
      </c>
      <c r="D38" s="19"/>
      <c r="E38" s="19"/>
      <c r="F38" s="19"/>
    </row>
    <row r="39" spans="2:10" x14ac:dyDescent="0.35">
      <c r="B39" s="19"/>
      <c r="C39" s="19"/>
      <c r="D39" s="19"/>
      <c r="E39" s="19"/>
      <c r="F39" s="19"/>
    </row>
    <row r="40" spans="2:10" x14ac:dyDescent="0.35">
      <c r="C40" s="15"/>
      <c r="D40" s="19"/>
      <c r="E40" s="19"/>
      <c r="F40" s="19"/>
    </row>
    <row r="41" spans="2:10" x14ac:dyDescent="0.35">
      <c r="C41" s="15"/>
      <c r="D41" s="19"/>
      <c r="E41" s="19"/>
      <c r="F41" s="19"/>
    </row>
    <row r="42" spans="2:10" x14ac:dyDescent="0.35">
      <c r="C42" s="29"/>
    </row>
    <row r="43" spans="2:10" x14ac:dyDescent="0.35">
      <c r="C43" s="19"/>
    </row>
    <row r="44" spans="2:10" x14ac:dyDescent="0.35">
      <c r="C44" s="19"/>
    </row>
    <row r="45" spans="2:10" x14ac:dyDescent="0.35">
      <c r="C45" s="29"/>
      <c r="E45" s="19"/>
      <c r="F45" s="19"/>
    </row>
  </sheetData>
  <mergeCells count="1">
    <mergeCell ref="I4:J4"/>
  </mergeCells>
  <conditionalFormatting sqref="E6:E23">
    <cfRule type="cellIs" dxfId="15" priority="3" operator="lessThan">
      <formula>0</formula>
    </cfRule>
  </conditionalFormatting>
  <conditionalFormatting sqref="F6:F14">
    <cfRule type="cellIs" dxfId="14" priority="6" operator="between">
      <formula>0</formula>
      <formula>0.05</formula>
    </cfRule>
  </conditionalFormatting>
  <conditionalFormatting sqref="G6:G14">
    <cfRule type="cellIs" dxfId="13" priority="1" operator="equal">
      <formula>"Err"</formula>
    </cfRule>
    <cfRule type="cellIs" dxfId="12" priority="2" operator="equal">
      <formula>"OK"</formula>
    </cfRule>
  </conditionalFormatting>
  <conditionalFormatting sqref="I6:I23 J7">
    <cfRule type="cellIs" dxfId="11" priority="4" operator="equal">
      <formula>"YES"</formula>
    </cfRule>
    <cfRule type="cellIs" dxfId="10" priority="5" operator="equal">
      <formula>"NO"</formula>
    </cfRule>
  </conditionalFormatting>
  <hyperlinks>
    <hyperlink ref="A1" location="Contents!A1" display="Contents" xr:uid="{00000000-0004-0000-1300-000000000000}"/>
  </hyperlinks>
  <pageMargins left="0.7" right="0.7" top="0.75" bottom="0.75" header="0.3" footer="0.3"/>
  <pageSetup paperSize="9"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AD65"/>
  <sheetViews>
    <sheetView showGridLines="0" zoomScale="86" zoomScaleNormal="86" workbookViewId="0"/>
  </sheetViews>
  <sheetFormatPr defaultColWidth="11.453125" defaultRowHeight="14.5" x14ac:dyDescent="0.35"/>
  <cols>
    <col min="3" max="3" width="50.26953125" customWidth="1"/>
    <col min="4" max="4" width="22" customWidth="1"/>
    <col min="5" max="5" width="20.453125" customWidth="1"/>
    <col min="6" max="9" width="21.453125" customWidth="1"/>
    <col min="10" max="12" width="21.1796875" customWidth="1"/>
    <col min="13" max="13" width="23.1796875" customWidth="1"/>
    <col min="14" max="14" width="23.54296875" customWidth="1"/>
    <col min="15" max="15" width="7" customWidth="1"/>
    <col min="16" max="16" width="7.1796875" customWidth="1"/>
    <col min="17" max="17" width="4.1796875" customWidth="1"/>
  </cols>
  <sheetData>
    <row r="1" spans="1:30" x14ac:dyDescent="0.35">
      <c r="A1" s="20" t="s">
        <v>85</v>
      </c>
      <c r="B1" s="19"/>
      <c r="C1" s="19"/>
      <c r="D1" s="19"/>
      <c r="E1" s="19"/>
      <c r="F1" s="19"/>
      <c r="G1" s="19"/>
      <c r="H1" s="19"/>
      <c r="I1" s="19"/>
      <c r="J1" s="19"/>
    </row>
    <row r="2" spans="1:30" x14ac:dyDescent="0.35">
      <c r="A2" s="19"/>
      <c r="B2" s="19" t="s">
        <v>347</v>
      </c>
      <c r="C2" s="16"/>
      <c r="D2" s="19"/>
      <c r="F2" s="19"/>
      <c r="G2" s="19"/>
      <c r="H2" s="19"/>
      <c r="I2" s="19"/>
      <c r="J2" s="19"/>
      <c r="U2" s="117"/>
      <c r="V2" s="19"/>
      <c r="W2" s="19"/>
      <c r="X2" s="19"/>
      <c r="Y2" s="19"/>
      <c r="Z2" s="19"/>
      <c r="AA2" s="19"/>
      <c r="AB2" s="19"/>
      <c r="AC2" s="19"/>
      <c r="AD2" s="19"/>
    </row>
    <row r="3" spans="1:30" x14ac:dyDescent="0.35">
      <c r="A3" s="19"/>
      <c r="B3" s="59" t="s">
        <v>122</v>
      </c>
      <c r="C3" s="19"/>
      <c r="D3" s="19"/>
      <c r="E3" s="16"/>
      <c r="F3" s="19"/>
      <c r="G3" s="19"/>
      <c r="H3" s="19"/>
      <c r="I3" s="19"/>
      <c r="J3" s="19"/>
      <c r="U3" s="19"/>
      <c r="V3" s="19"/>
      <c r="W3" s="19"/>
      <c r="X3" s="19"/>
      <c r="Y3" s="19"/>
      <c r="Z3" s="19"/>
      <c r="AA3" s="19"/>
      <c r="AB3" s="19"/>
      <c r="AC3" s="19"/>
      <c r="AD3" s="19"/>
    </row>
    <row r="4" spans="1:30" ht="12.65" customHeight="1" x14ac:dyDescent="0.35">
      <c r="C4" s="19"/>
      <c r="D4" s="19"/>
      <c r="E4" s="316" t="s">
        <v>88</v>
      </c>
      <c r="F4" s="317"/>
      <c r="G4" s="317"/>
      <c r="H4" s="317"/>
      <c r="I4" s="319"/>
      <c r="J4" s="314" t="s">
        <v>105</v>
      </c>
      <c r="K4" s="314"/>
      <c r="L4" s="314"/>
      <c r="M4" s="20"/>
      <c r="N4" s="20"/>
      <c r="O4" s="20"/>
      <c r="P4" s="122"/>
      <c r="Q4" s="57"/>
      <c r="R4" s="57"/>
      <c r="S4" s="19"/>
      <c r="T4" s="19"/>
      <c r="U4" s="323"/>
      <c r="V4" s="323"/>
      <c r="W4" s="19"/>
      <c r="X4" s="19"/>
      <c r="Y4" s="13"/>
      <c r="Z4" s="13"/>
      <c r="AA4" s="13"/>
      <c r="AB4" s="33"/>
      <c r="AC4" s="19"/>
      <c r="AD4" s="19"/>
    </row>
    <row r="5" spans="1:30" ht="40" customHeight="1" x14ac:dyDescent="0.35">
      <c r="A5" s="19"/>
      <c r="B5" s="19"/>
      <c r="C5" s="13"/>
      <c r="D5" s="13"/>
      <c r="E5" s="55">
        <v>2022</v>
      </c>
      <c r="F5" s="47">
        <v>2023</v>
      </c>
      <c r="G5" s="47">
        <v>2024</v>
      </c>
      <c r="H5" s="13" t="s">
        <v>325</v>
      </c>
      <c r="I5" s="13" t="s">
        <v>348</v>
      </c>
      <c r="J5" s="46" t="s">
        <v>349</v>
      </c>
      <c r="K5" s="47" t="s">
        <v>350</v>
      </c>
      <c r="L5" s="47" t="s">
        <v>351</v>
      </c>
      <c r="M5" s="47" t="s">
        <v>352</v>
      </c>
      <c r="N5" s="47" t="s">
        <v>353</v>
      </c>
      <c r="O5" s="119"/>
      <c r="P5" s="19"/>
      <c r="Q5" s="19"/>
      <c r="R5" s="19"/>
      <c r="S5" s="19"/>
      <c r="T5" s="19"/>
      <c r="U5" s="19"/>
      <c r="V5" s="19"/>
      <c r="W5" s="19"/>
      <c r="X5" s="19"/>
      <c r="Y5" s="30"/>
      <c r="Z5" s="116"/>
      <c r="AA5" s="116"/>
      <c r="AB5" s="19"/>
      <c r="AC5" s="19"/>
      <c r="AD5" s="19"/>
    </row>
    <row r="6" spans="1:30" ht="12.65" customHeight="1" x14ac:dyDescent="0.35">
      <c r="A6" s="19"/>
      <c r="B6" s="19"/>
      <c r="C6" s="31" t="s">
        <v>341</v>
      </c>
      <c r="D6" s="31" t="s">
        <v>143</v>
      </c>
      <c r="E6" s="288">
        <v>-0.2923168927903026</v>
      </c>
      <c r="F6" s="75">
        <v>-3.4333709869132534E-2</v>
      </c>
      <c r="G6" s="173">
        <v>-1.3810074914768675</v>
      </c>
      <c r="H6" s="173">
        <f>'Table 8'!K7-'Table 16'!H6</f>
        <v>-0.92337000000000025</v>
      </c>
      <c r="I6" s="173">
        <f>'Table 8'!K7-'Table 16'!I6</f>
        <v>-1.1383700000000001</v>
      </c>
      <c r="J6" s="124">
        <v>1E-3</v>
      </c>
      <c r="K6" s="53">
        <v>0.67</v>
      </c>
      <c r="L6" s="53">
        <v>0</v>
      </c>
      <c r="M6" s="53">
        <v>7.6711597134830506E-5</v>
      </c>
      <c r="N6" s="53">
        <v>4.24284123332811E-5</v>
      </c>
      <c r="O6" s="120"/>
      <c r="P6" s="85"/>
      <c r="Q6" s="85"/>
      <c r="R6" s="85"/>
      <c r="S6" s="85"/>
      <c r="T6" s="19"/>
      <c r="U6" s="118"/>
      <c r="V6" s="19"/>
      <c r="W6" s="19"/>
      <c r="X6" s="19"/>
      <c r="Y6" s="30"/>
      <c r="Z6" s="116"/>
      <c r="AA6" s="116"/>
      <c r="AB6" s="19"/>
      <c r="AC6" s="19"/>
      <c r="AD6" s="19"/>
    </row>
    <row r="7" spans="1:30" ht="12.65" customHeight="1" x14ac:dyDescent="0.35">
      <c r="A7" s="19"/>
      <c r="B7" s="19"/>
      <c r="C7" s="30" t="s">
        <v>341</v>
      </c>
      <c r="D7" s="30" t="s">
        <v>144</v>
      </c>
      <c r="E7" s="289">
        <v>-0.10786595696111956</v>
      </c>
      <c r="F7" s="76">
        <v>4.2252457844248248E-2</v>
      </c>
      <c r="G7" s="111">
        <v>-1.4226603638338364</v>
      </c>
      <c r="H7" s="111">
        <f>'Table 8'!K8-'Table 16'!H7</f>
        <v>-1.2204100000000002</v>
      </c>
      <c r="I7" s="111">
        <f>'Table 8'!K8-'Table 16'!I7</f>
        <v>-1.3096300000000003</v>
      </c>
      <c r="J7" s="125">
        <v>0.17299999999999999</v>
      </c>
      <c r="K7" s="53">
        <v>0.51200000000000001</v>
      </c>
      <c r="L7" s="53">
        <v>0</v>
      </c>
      <c r="M7" s="53">
        <v>1.0849167830913701E-32</v>
      </c>
      <c r="N7" s="53">
        <v>1.02061008478977E-28</v>
      </c>
      <c r="O7" s="120"/>
      <c r="P7" s="85"/>
      <c r="Q7" s="85"/>
      <c r="R7" s="85"/>
      <c r="S7" s="85"/>
      <c r="T7" s="19"/>
      <c r="U7" s="118"/>
      <c r="V7" s="118"/>
      <c r="W7" s="19"/>
      <c r="X7" s="19"/>
      <c r="Y7" s="30"/>
      <c r="Z7" s="116"/>
      <c r="AA7" s="116"/>
      <c r="AB7" s="19"/>
      <c r="AC7" s="19"/>
      <c r="AD7" s="19"/>
    </row>
    <row r="8" spans="1:30" ht="12.65" customHeight="1" x14ac:dyDescent="0.35">
      <c r="A8" s="19"/>
      <c r="B8" s="19"/>
      <c r="C8" s="30" t="s">
        <v>341</v>
      </c>
      <c r="D8" s="30" t="s">
        <v>145</v>
      </c>
      <c r="E8" s="289">
        <v>-0.30822497295467421</v>
      </c>
      <c r="F8" s="76">
        <v>-0.16382000401664687</v>
      </c>
      <c r="G8" s="111">
        <v>-1.5822717198432983</v>
      </c>
      <c r="H8" s="111">
        <f>'Table 8'!K9-'Table 16'!H8</f>
        <v>-1.27386</v>
      </c>
      <c r="I8" s="111">
        <f>'Table 8'!K9-'Table 16'!I8</f>
        <v>-1.3294499999999996</v>
      </c>
      <c r="J8" s="125">
        <v>0</v>
      </c>
      <c r="K8" s="53">
        <v>2E-3</v>
      </c>
      <c r="L8" s="53">
        <v>0</v>
      </c>
      <c r="M8" s="53">
        <v>3.4936700342592998E-31</v>
      </c>
      <c r="N8" s="53">
        <v>9.6341533594074799E-23</v>
      </c>
      <c r="O8" s="120"/>
      <c r="P8" s="85"/>
      <c r="Q8" s="85"/>
      <c r="R8" s="85"/>
      <c r="S8" s="85"/>
      <c r="T8" s="19"/>
      <c r="U8" s="118"/>
      <c r="V8" s="19"/>
      <c r="W8" s="19"/>
      <c r="X8" s="19"/>
      <c r="Y8" s="30"/>
      <c r="Z8" s="116"/>
      <c r="AA8" s="116"/>
      <c r="AB8" s="19"/>
      <c r="AC8" s="19"/>
      <c r="AD8" s="19"/>
    </row>
    <row r="9" spans="1:30" ht="12.65" customHeight="1" x14ac:dyDescent="0.35">
      <c r="A9" s="19"/>
      <c r="B9" s="19"/>
      <c r="C9" s="30" t="s">
        <v>341</v>
      </c>
      <c r="D9" s="30" t="s">
        <v>146</v>
      </c>
      <c r="E9" s="289">
        <v>2.3451461184493816E-2</v>
      </c>
      <c r="F9" s="76">
        <v>0.23530710844762748</v>
      </c>
      <c r="G9" s="111">
        <v>-1.234505537457868</v>
      </c>
      <c r="H9" s="111">
        <f>'Table 8'!K10-'Table 16'!H9</f>
        <v>-0.81163000000000007</v>
      </c>
      <c r="I9" s="111">
        <f>'Table 8'!K10-'Table 16'!I9</f>
        <v>-0.96605000000000008</v>
      </c>
      <c r="J9" s="125">
        <v>0.73499999999999999</v>
      </c>
      <c r="K9" s="53">
        <v>7.0000000000000001E-3</v>
      </c>
      <c r="L9" s="53">
        <v>0</v>
      </c>
      <c r="M9" s="53">
        <v>1.2251830898856899E-10</v>
      </c>
      <c r="N9" s="53">
        <v>5.4581040213740698E-12</v>
      </c>
      <c r="O9" s="120"/>
      <c r="P9" s="85"/>
      <c r="Q9" s="85"/>
      <c r="R9" s="85"/>
      <c r="S9" s="85"/>
      <c r="T9" s="19"/>
      <c r="U9" s="118"/>
      <c r="V9" s="19"/>
      <c r="W9" s="19"/>
      <c r="X9" s="19"/>
      <c r="Y9" s="30"/>
      <c r="Z9" s="116"/>
      <c r="AA9" s="116"/>
      <c r="AB9" s="19"/>
      <c r="AC9" s="19"/>
      <c r="AD9" s="19"/>
    </row>
    <row r="10" spans="1:30" ht="12.65" customHeight="1" x14ac:dyDescent="0.35">
      <c r="A10" s="19"/>
      <c r="B10" s="19"/>
      <c r="C10" s="30" t="s">
        <v>341</v>
      </c>
      <c r="D10" s="30" t="s">
        <v>147</v>
      </c>
      <c r="E10" s="289">
        <v>-9.5097112748679713E-2</v>
      </c>
      <c r="F10" s="76">
        <v>-7.5895564224648382E-3</v>
      </c>
      <c r="G10" s="111">
        <v>-1.196317411803661</v>
      </c>
      <c r="H10" s="111">
        <f>'Table 8'!K11-'Table 16'!H10</f>
        <v>-0.87713999999999981</v>
      </c>
      <c r="I10" s="111">
        <f>'Table 8'!K11-'Table 16'!I10</f>
        <v>-0.96710999999999991</v>
      </c>
      <c r="J10" s="125">
        <v>0.152</v>
      </c>
      <c r="K10" s="53">
        <v>0.91</v>
      </c>
      <c r="L10" s="53">
        <v>0</v>
      </c>
      <c r="M10" s="53">
        <v>7.4512500571048406E-20</v>
      </c>
      <c r="N10" s="53">
        <v>3.7164279403267098E-15</v>
      </c>
      <c r="O10" s="120"/>
      <c r="P10" s="85"/>
      <c r="Q10" s="85"/>
      <c r="R10" s="85"/>
      <c r="S10" s="85"/>
      <c r="T10" s="19"/>
      <c r="U10" s="118"/>
      <c r="V10" s="19"/>
      <c r="W10" s="19"/>
      <c r="X10" s="19"/>
      <c r="Y10" s="30"/>
      <c r="Z10" s="116"/>
      <c r="AA10" s="116"/>
      <c r="AB10" s="19"/>
      <c r="AC10" s="19"/>
      <c r="AD10" s="19"/>
    </row>
    <row r="11" spans="1:30" ht="12.65" customHeight="1" x14ac:dyDescent="0.35">
      <c r="A11" s="19"/>
      <c r="B11" s="19"/>
      <c r="C11" s="30" t="s">
        <v>341</v>
      </c>
      <c r="D11" s="30" t="s">
        <v>148</v>
      </c>
      <c r="E11" s="289">
        <v>0.45360929561552421</v>
      </c>
      <c r="F11" s="76">
        <v>0.49682674714021058</v>
      </c>
      <c r="G11" s="111">
        <v>-1.0043140848272056</v>
      </c>
      <c r="H11" s="111">
        <f>'Table 8'!K12-'Table 16'!H11</f>
        <v>-0.80252000000000034</v>
      </c>
      <c r="I11" s="111">
        <f>'Table 8'!K12-'Table 16'!I11</f>
        <v>-0.79233000000000064</v>
      </c>
      <c r="J11" s="125">
        <v>0</v>
      </c>
      <c r="K11" s="53">
        <v>0</v>
      </c>
      <c r="L11" s="53">
        <v>0</v>
      </c>
      <c r="M11" s="53">
        <v>1.39016417504309E-14</v>
      </c>
      <c r="N11" s="53">
        <v>9.9027131994252793E-12</v>
      </c>
      <c r="O11" s="120"/>
      <c r="P11" s="85"/>
      <c r="Q11" s="85"/>
      <c r="R11" s="85"/>
      <c r="S11" s="85"/>
      <c r="T11" s="19"/>
      <c r="U11" s="118"/>
      <c r="V11" s="19"/>
      <c r="W11" s="19"/>
      <c r="X11" s="19"/>
      <c r="Y11" s="30"/>
      <c r="Z11" s="116"/>
      <c r="AA11" s="116"/>
      <c r="AB11" s="19"/>
      <c r="AC11" s="19"/>
      <c r="AD11" s="19"/>
    </row>
    <row r="12" spans="1:30" ht="12.65" customHeight="1" x14ac:dyDescent="0.35">
      <c r="A12" s="19"/>
      <c r="B12" s="19"/>
      <c r="C12" s="30" t="s">
        <v>341</v>
      </c>
      <c r="D12" s="30" t="s">
        <v>149</v>
      </c>
      <c r="E12" s="289">
        <v>1.2321018799314141</v>
      </c>
      <c r="F12" s="76">
        <v>1.2578470775930528</v>
      </c>
      <c r="G12" s="111">
        <v>-0.5415519686889656</v>
      </c>
      <c r="H12" s="111">
        <f>'Table 8'!K13-'Table 16'!H12</f>
        <v>-0.14624000000000059</v>
      </c>
      <c r="I12" s="111">
        <f>'Table 8'!K13-'Table 16'!I12</f>
        <v>-7.2630000000000194E-2</v>
      </c>
      <c r="J12" s="125">
        <v>0</v>
      </c>
      <c r="K12" s="53">
        <v>0</v>
      </c>
      <c r="L12" s="53">
        <v>0</v>
      </c>
      <c r="M12" s="53">
        <v>0.26720834209154398</v>
      </c>
      <c r="N12" s="53">
        <v>0.64425260423802999</v>
      </c>
      <c r="O12" s="120"/>
      <c r="P12" s="85"/>
      <c r="Q12" s="85"/>
      <c r="R12" s="85"/>
      <c r="S12" s="85"/>
      <c r="T12" s="19"/>
      <c r="U12" s="118"/>
      <c r="V12" s="19"/>
      <c r="W12" s="19"/>
      <c r="X12" s="19"/>
      <c r="Y12" s="30"/>
      <c r="Z12" s="116"/>
      <c r="AA12" s="116"/>
      <c r="AB12" s="19"/>
      <c r="AC12" s="19"/>
      <c r="AD12" s="19"/>
    </row>
    <row r="13" spans="1:30" ht="12.65" customHeight="1" x14ac:dyDescent="0.35">
      <c r="A13" s="19"/>
      <c r="B13" s="19"/>
      <c r="C13" s="30" t="s">
        <v>341</v>
      </c>
      <c r="D13" s="30" t="s">
        <v>150</v>
      </c>
      <c r="E13" s="289">
        <v>0.66343772153091862</v>
      </c>
      <c r="F13" s="76">
        <v>0.63363103439583135</v>
      </c>
      <c r="G13" s="111">
        <v>-1.0392918056346758</v>
      </c>
      <c r="H13" s="111">
        <f>'Table 8'!K14-'Table 16'!H13</f>
        <v>-0.85538999999999898</v>
      </c>
      <c r="I13" s="111">
        <f>'Table 8'!K14-'Table 16'!I13</f>
        <v>-0.85709000000000035</v>
      </c>
      <c r="J13" s="125">
        <v>0</v>
      </c>
      <c r="K13" s="53">
        <v>0</v>
      </c>
      <c r="L13" s="53">
        <v>0</v>
      </c>
      <c r="M13" s="53">
        <v>3.1038085556478799E-26</v>
      </c>
      <c r="N13" s="53">
        <v>4.83103712402205E-20</v>
      </c>
      <c r="O13" s="120"/>
      <c r="P13" s="85"/>
      <c r="Q13" s="85"/>
      <c r="R13" s="85"/>
      <c r="S13" s="85"/>
      <c r="T13" s="19"/>
      <c r="U13" s="118"/>
      <c r="V13" s="19"/>
      <c r="W13" s="19"/>
      <c r="X13" s="19"/>
      <c r="Y13" s="30"/>
      <c r="Z13" s="116"/>
      <c r="AA13" s="116"/>
      <c r="AB13" s="19"/>
      <c r="AC13" s="19"/>
      <c r="AD13" s="19"/>
    </row>
    <row r="14" spans="1:30" ht="12.65" customHeight="1" x14ac:dyDescent="0.35">
      <c r="A14" s="19"/>
      <c r="B14" s="19"/>
      <c r="C14" s="71" t="s">
        <v>341</v>
      </c>
      <c r="D14" s="30" t="s">
        <v>151</v>
      </c>
      <c r="E14" s="77">
        <v>-8.386539169394247E-3</v>
      </c>
      <c r="F14" s="78">
        <v>0.3070961763752722</v>
      </c>
      <c r="G14" s="180">
        <v>-0.87215460069455286</v>
      </c>
      <c r="H14" s="111">
        <f>'Table 8'!K15-'Table 16'!H14</f>
        <v>-0.78946000000000005</v>
      </c>
      <c r="I14" s="111">
        <f>'Table 8'!K15-'Table 16'!I14</f>
        <v>-0.83817999999999948</v>
      </c>
      <c r="J14" s="125">
        <v>0.84599999999999997</v>
      </c>
      <c r="K14" s="54">
        <v>0</v>
      </c>
      <c r="L14" s="54">
        <v>0</v>
      </c>
      <c r="M14" s="54">
        <v>1.2923057479257499E-22</v>
      </c>
      <c r="N14" s="54">
        <v>1.12528030199395E-13</v>
      </c>
      <c r="O14" s="120"/>
      <c r="P14" s="85"/>
      <c r="Q14" s="85"/>
      <c r="R14" s="85"/>
      <c r="S14" s="85"/>
      <c r="T14" s="19"/>
      <c r="U14" s="118"/>
      <c r="V14" s="19"/>
      <c r="W14" s="19"/>
      <c r="X14" s="19"/>
      <c r="Y14" s="30"/>
      <c r="Z14" s="116"/>
      <c r="AA14" s="116"/>
      <c r="AB14" s="19"/>
      <c r="AC14" s="19"/>
      <c r="AD14" s="19"/>
    </row>
    <row r="15" spans="1:30" ht="12.65" customHeight="1" x14ac:dyDescent="0.35">
      <c r="A15" s="19"/>
      <c r="B15" s="19"/>
      <c r="C15" s="24" t="s">
        <v>342</v>
      </c>
      <c r="D15" s="31" t="s">
        <v>143</v>
      </c>
      <c r="E15" s="288">
        <v>-0.84999999999999964</v>
      </c>
      <c r="F15" s="75">
        <v>-0.49000000000000021</v>
      </c>
      <c r="G15" s="173">
        <v>-1.7000000000000002</v>
      </c>
      <c r="H15" s="173">
        <f>'Table 8'!K16-'Table 16'!H15</f>
        <v>-1.5</v>
      </c>
      <c r="I15" s="173">
        <f>'Table 8'!K16-'Table 16'!I15</f>
        <v>-1.5700000000000003</v>
      </c>
      <c r="J15" s="126"/>
      <c r="K15" s="19"/>
      <c r="L15" s="19"/>
      <c r="M15" s="19"/>
      <c r="N15" s="19"/>
      <c r="O15" s="121"/>
      <c r="P15" s="19"/>
      <c r="Q15" s="19"/>
      <c r="R15" s="19"/>
      <c r="S15" s="19"/>
      <c r="T15" s="19"/>
      <c r="U15" s="118"/>
      <c r="V15" s="19"/>
      <c r="W15" s="19"/>
      <c r="X15" s="19"/>
      <c r="Y15" s="30"/>
      <c r="Z15" s="116"/>
      <c r="AA15" s="116"/>
      <c r="AB15" s="19"/>
      <c r="AC15" s="19"/>
      <c r="AD15" s="19"/>
    </row>
    <row r="16" spans="1:30" ht="12.65" customHeight="1" x14ac:dyDescent="0.35">
      <c r="A16" s="19"/>
      <c r="B16" s="19"/>
      <c r="C16" s="25" t="s">
        <v>342</v>
      </c>
      <c r="D16" s="30" t="s">
        <v>144</v>
      </c>
      <c r="E16" s="289">
        <v>-0.48000000000000043</v>
      </c>
      <c r="F16" s="76">
        <v>-0.42999999999999972</v>
      </c>
      <c r="G16" s="111">
        <v>-1.7000000000000002</v>
      </c>
      <c r="H16" s="111">
        <f>'Table 8'!K17-'Table 16'!H16</f>
        <v>-1.5099999999999998</v>
      </c>
      <c r="I16" s="111">
        <f>'Table 8'!K17-'Table 16'!I16</f>
        <v>-1.7300000000000004</v>
      </c>
      <c r="J16" s="127"/>
      <c r="K16" s="19"/>
      <c r="L16" s="19"/>
      <c r="M16" s="19"/>
      <c r="N16" s="19"/>
      <c r="O16" s="19"/>
      <c r="P16" s="19"/>
      <c r="Q16" s="19"/>
      <c r="R16" s="19"/>
      <c r="S16" s="19"/>
      <c r="T16" s="19"/>
      <c r="U16" s="118"/>
      <c r="V16" s="19"/>
      <c r="W16" s="19"/>
      <c r="X16" s="19"/>
      <c r="Y16" s="30"/>
      <c r="Z16" s="116"/>
      <c r="AA16" s="116"/>
      <c r="AB16" s="19"/>
      <c r="AC16" s="19"/>
      <c r="AD16" s="19"/>
    </row>
    <row r="17" spans="3:30" ht="12.65" customHeight="1" x14ac:dyDescent="0.35">
      <c r="C17" s="25" t="s">
        <v>342</v>
      </c>
      <c r="D17" s="30" t="s">
        <v>145</v>
      </c>
      <c r="E17" s="289">
        <v>-0.70000000000000018</v>
      </c>
      <c r="F17" s="76">
        <v>-0.57000000000000028</v>
      </c>
      <c r="G17" s="111">
        <v>-1.9100000000000001</v>
      </c>
      <c r="H17" s="111">
        <f>'Table 8'!K18-'Table 16'!H17</f>
        <v>-1.5</v>
      </c>
      <c r="I17" s="111">
        <f>'Table 8'!K18-'Table 16'!I17</f>
        <v>-1.6999999999999993</v>
      </c>
      <c r="J17" s="127"/>
      <c r="K17" s="19"/>
      <c r="L17" s="19"/>
      <c r="M17" s="19"/>
      <c r="N17" s="19"/>
      <c r="O17" s="19"/>
      <c r="P17" s="19"/>
      <c r="Q17" s="19"/>
      <c r="R17" s="19"/>
      <c r="S17" s="19"/>
      <c r="T17" s="19"/>
      <c r="U17" s="118"/>
      <c r="V17" s="19"/>
      <c r="W17" s="19"/>
      <c r="X17" s="19"/>
      <c r="Y17" s="30"/>
      <c r="Z17" s="116"/>
      <c r="AA17" s="116"/>
      <c r="AB17" s="19"/>
      <c r="AC17" s="19"/>
      <c r="AD17" s="19"/>
    </row>
    <row r="18" spans="3:30" ht="12.65" customHeight="1" x14ac:dyDescent="0.35">
      <c r="C18" s="25" t="s">
        <v>342</v>
      </c>
      <c r="D18" s="30" t="s">
        <v>146</v>
      </c>
      <c r="E18" s="289">
        <v>-0.37999999999999989</v>
      </c>
      <c r="F18" s="76">
        <v>-0.35999999999999943</v>
      </c>
      <c r="G18" s="111">
        <v>-1.6900000000000004</v>
      </c>
      <c r="H18" s="111">
        <f>'Table 8'!K19-'Table 16'!H18</f>
        <v>-1.3500000000000005</v>
      </c>
      <c r="I18" s="111">
        <f>'Table 8'!K19-'Table 16'!I18</f>
        <v>-1.5300000000000002</v>
      </c>
      <c r="J18" s="127"/>
      <c r="K18" s="19"/>
      <c r="L18" s="19"/>
      <c r="M18" s="19"/>
      <c r="N18" s="19"/>
      <c r="O18" s="19"/>
      <c r="P18" s="19"/>
      <c r="Q18" s="19"/>
      <c r="R18" s="19"/>
      <c r="S18" s="19"/>
      <c r="T18" s="19"/>
      <c r="U18" s="118"/>
      <c r="V18" s="19"/>
      <c r="W18" s="19"/>
      <c r="X18" s="19"/>
      <c r="Y18" s="30"/>
      <c r="Z18" s="116"/>
      <c r="AA18" s="116"/>
      <c r="AB18" s="19"/>
      <c r="AC18" s="19"/>
      <c r="AD18" s="19"/>
    </row>
    <row r="19" spans="3:30" ht="12.65" customHeight="1" x14ac:dyDescent="0.35">
      <c r="C19" s="25" t="s">
        <v>342</v>
      </c>
      <c r="D19" s="30" t="s">
        <v>147</v>
      </c>
      <c r="E19" s="289">
        <v>-0.49000000000000021</v>
      </c>
      <c r="F19" s="76">
        <v>-0.29999999999999982</v>
      </c>
      <c r="G19" s="111">
        <v>-1.58</v>
      </c>
      <c r="H19" s="111">
        <f>'Table 8'!K20-'Table 16'!H19</f>
        <v>-1.4100000000000001</v>
      </c>
      <c r="I19" s="111">
        <f>'Table 8'!K20-'Table 16'!I19</f>
        <v>-1.4100000000000001</v>
      </c>
      <c r="J19" s="127"/>
      <c r="K19" s="19"/>
      <c r="L19" s="19"/>
      <c r="M19" s="19"/>
      <c r="N19" s="19"/>
      <c r="O19" s="19"/>
      <c r="P19" s="19"/>
      <c r="Q19" s="19"/>
      <c r="R19" s="19"/>
      <c r="S19" s="19"/>
      <c r="T19" s="19"/>
      <c r="U19" s="118"/>
      <c r="V19" s="19"/>
      <c r="W19" s="19"/>
      <c r="X19" s="19"/>
      <c r="Y19" s="30"/>
      <c r="Z19" s="116"/>
      <c r="AA19" s="116"/>
      <c r="AB19" s="19"/>
      <c r="AC19" s="19"/>
      <c r="AD19" s="19"/>
    </row>
    <row r="20" spans="3:30" ht="12.65" customHeight="1" x14ac:dyDescent="0.35">
      <c r="C20" s="25" t="s">
        <v>342</v>
      </c>
      <c r="D20" s="30" t="s">
        <v>148</v>
      </c>
      <c r="E20" s="289">
        <v>4.9999999999999822E-2</v>
      </c>
      <c r="F20" s="76">
        <v>0.32000000000000028</v>
      </c>
      <c r="G20" s="111">
        <v>-1.4000000000000004</v>
      </c>
      <c r="H20" s="111">
        <f>'Table 8'!K21-'Table 16'!H20</f>
        <v>-0.96</v>
      </c>
      <c r="I20" s="111">
        <f>'Table 8'!K21-'Table 16'!I20</f>
        <v>-1</v>
      </c>
      <c r="J20" s="127"/>
      <c r="K20" s="19"/>
      <c r="L20" s="19"/>
      <c r="M20" s="19"/>
      <c r="N20" s="19"/>
      <c r="O20" s="19"/>
      <c r="P20" s="19"/>
      <c r="Q20" s="19"/>
      <c r="R20" s="19"/>
      <c r="S20" s="19"/>
      <c r="T20" s="19"/>
      <c r="U20" s="118"/>
      <c r="V20" s="19"/>
      <c r="W20" s="19"/>
      <c r="X20" s="19"/>
      <c r="Y20" s="30"/>
      <c r="Z20" s="116"/>
      <c r="AA20" s="116"/>
      <c r="AB20" s="19"/>
      <c r="AC20" s="19"/>
      <c r="AD20" s="19"/>
    </row>
    <row r="21" spans="3:30" ht="12.65" customHeight="1" x14ac:dyDescent="0.35">
      <c r="C21" s="25" t="s">
        <v>342</v>
      </c>
      <c r="D21" s="30" t="s">
        <v>149</v>
      </c>
      <c r="E21" s="289">
        <v>0.96999999999999975</v>
      </c>
      <c r="F21" s="76">
        <v>0.70000000000000018</v>
      </c>
      <c r="G21" s="111">
        <v>-1</v>
      </c>
      <c r="H21" s="111">
        <f>'Table 8'!K22-'Table 16'!H21</f>
        <v>-0.75</v>
      </c>
      <c r="I21" s="111">
        <f>'Table 8'!K22-'Table 16'!I21</f>
        <v>-0.75</v>
      </c>
      <c r="J21" s="127"/>
      <c r="K21" s="19"/>
      <c r="L21" s="19"/>
      <c r="M21" s="19"/>
      <c r="N21" s="19"/>
      <c r="O21" s="19"/>
      <c r="P21" s="19"/>
      <c r="Q21" s="19"/>
      <c r="R21" s="19"/>
      <c r="S21" s="19"/>
      <c r="T21" s="19"/>
      <c r="U21" s="118"/>
      <c r="V21" s="19"/>
      <c r="W21" s="19"/>
      <c r="X21" s="19"/>
      <c r="Y21" s="30"/>
      <c r="Z21" s="116"/>
      <c r="AA21" s="116"/>
      <c r="AB21" s="19"/>
      <c r="AC21" s="19"/>
      <c r="AD21" s="19"/>
    </row>
    <row r="22" spans="3:30" ht="12.65" customHeight="1" x14ac:dyDescent="0.35">
      <c r="C22" s="25" t="s">
        <v>342</v>
      </c>
      <c r="D22" s="30" t="s">
        <v>150</v>
      </c>
      <c r="E22" s="289">
        <v>0.28000000000000025</v>
      </c>
      <c r="F22" s="76">
        <v>0.12000000000000011</v>
      </c>
      <c r="G22" s="111">
        <v>-1.3499999999999996</v>
      </c>
      <c r="H22" s="111">
        <f>'Table 8'!K23-'Table 16'!H22</f>
        <v>-1</v>
      </c>
      <c r="I22" s="111">
        <f>'Table 8'!K23-'Table 16'!I22</f>
        <v>-1</v>
      </c>
      <c r="J22" s="127"/>
      <c r="K22" s="19"/>
      <c r="L22" s="19"/>
      <c r="M22" s="165"/>
      <c r="N22" s="19"/>
      <c r="O22" s="19"/>
      <c r="P22" s="19"/>
      <c r="Q22" s="19"/>
      <c r="R22" s="19"/>
      <c r="S22" s="19"/>
      <c r="T22" s="19"/>
      <c r="U22" s="118"/>
      <c r="V22" s="19"/>
      <c r="W22" s="19"/>
      <c r="X22" s="19"/>
      <c r="Y22" s="30"/>
      <c r="Z22" s="116"/>
      <c r="AA22" s="116"/>
      <c r="AB22" s="19"/>
      <c r="AC22" s="19"/>
      <c r="AD22" s="19"/>
    </row>
    <row r="23" spans="3:30" x14ac:dyDescent="0.35">
      <c r="C23" s="115" t="s">
        <v>342</v>
      </c>
      <c r="D23" s="30" t="s">
        <v>151</v>
      </c>
      <c r="E23" s="77">
        <v>-0.28000000000000025</v>
      </c>
      <c r="F23" s="78">
        <v>4.0000000000000036E-2</v>
      </c>
      <c r="G23" s="180">
        <v>-1.2000000000000002</v>
      </c>
      <c r="H23" s="111">
        <f>'Table 8'!K24-'Table 16'!H23</f>
        <v>-0.96</v>
      </c>
      <c r="I23" s="111">
        <f>'Table 8'!K24-'Table 16'!I23</f>
        <v>-1.0199999999999996</v>
      </c>
      <c r="J23" s="127"/>
      <c r="K23" s="19"/>
      <c r="L23" s="19"/>
      <c r="M23" s="19"/>
      <c r="N23" s="19"/>
      <c r="O23" s="19"/>
      <c r="P23" s="19"/>
      <c r="Q23" s="19"/>
      <c r="R23" s="19"/>
      <c r="S23" s="19"/>
      <c r="T23" s="19"/>
      <c r="U23" s="118"/>
      <c r="V23" s="19"/>
      <c r="W23" s="19"/>
      <c r="X23" s="19"/>
      <c r="Y23" s="19"/>
      <c r="Z23" s="19"/>
      <c r="AA23" s="19"/>
      <c r="AB23" s="19"/>
      <c r="AC23" s="19"/>
      <c r="AD23" s="19"/>
    </row>
    <row r="24" spans="3:30" x14ac:dyDescent="0.35">
      <c r="C24" s="31" t="s">
        <v>100</v>
      </c>
      <c r="D24" s="31" t="s">
        <v>143</v>
      </c>
      <c r="E24" s="309">
        <v>347</v>
      </c>
      <c r="F24" s="84">
        <v>295</v>
      </c>
      <c r="G24" s="175">
        <v>200</v>
      </c>
      <c r="H24" s="174">
        <v>235</v>
      </c>
      <c r="I24" s="174">
        <v>237</v>
      </c>
      <c r="J24" s="127"/>
      <c r="K24" s="19"/>
      <c r="L24" s="19"/>
      <c r="M24" s="19"/>
      <c r="N24" s="19"/>
      <c r="O24" s="19"/>
      <c r="P24" s="19"/>
      <c r="Q24" s="19"/>
      <c r="R24" s="19"/>
      <c r="S24" s="19"/>
      <c r="T24" s="19"/>
      <c r="U24" s="19"/>
      <c r="V24" s="19"/>
      <c r="W24" s="19"/>
      <c r="X24" s="19"/>
      <c r="Y24" s="19"/>
      <c r="Z24" s="19"/>
      <c r="AA24" s="19"/>
      <c r="AB24" s="19"/>
      <c r="AC24" s="19"/>
      <c r="AD24" s="19"/>
    </row>
    <row r="25" spans="3:30" x14ac:dyDescent="0.35">
      <c r="C25" s="30" t="s">
        <v>100</v>
      </c>
      <c r="D25" s="30" t="s">
        <v>144</v>
      </c>
      <c r="E25" s="309">
        <v>1060</v>
      </c>
      <c r="F25" s="84">
        <v>895</v>
      </c>
      <c r="G25" s="175">
        <v>661</v>
      </c>
      <c r="H25" s="175">
        <v>746</v>
      </c>
      <c r="I25" s="175">
        <v>746</v>
      </c>
      <c r="J25" s="127"/>
      <c r="K25" s="19"/>
      <c r="L25" s="19"/>
      <c r="M25" s="19"/>
      <c r="N25" s="19"/>
      <c r="O25" s="19"/>
      <c r="P25" s="19"/>
      <c r="Q25" s="19"/>
      <c r="R25" s="19"/>
      <c r="S25" s="19"/>
      <c r="T25" s="19"/>
      <c r="U25" s="19"/>
      <c r="V25" s="19"/>
      <c r="W25" s="19"/>
      <c r="X25" s="19"/>
      <c r="Y25" s="19"/>
      <c r="Z25" s="19"/>
      <c r="AA25" s="19"/>
      <c r="AB25" s="19"/>
      <c r="AC25" s="19"/>
      <c r="AD25" s="19"/>
    </row>
    <row r="26" spans="3:30" x14ac:dyDescent="0.35">
      <c r="C26" s="30" t="s">
        <v>100</v>
      </c>
      <c r="D26" s="30" t="s">
        <v>145</v>
      </c>
      <c r="E26" s="309">
        <v>836</v>
      </c>
      <c r="F26" s="84">
        <v>769</v>
      </c>
      <c r="G26" s="175">
        <v>595</v>
      </c>
      <c r="H26" s="175">
        <v>591</v>
      </c>
      <c r="I26" s="175">
        <v>590</v>
      </c>
      <c r="J26" s="127"/>
      <c r="K26" s="19"/>
      <c r="L26" s="19"/>
      <c r="M26" s="19"/>
      <c r="N26" s="19"/>
      <c r="O26" s="19"/>
      <c r="P26" s="19"/>
      <c r="Q26" s="19"/>
      <c r="R26" s="19"/>
      <c r="S26" s="19"/>
      <c r="T26" s="19"/>
      <c r="U26" s="19"/>
      <c r="V26" s="19"/>
      <c r="W26" s="19"/>
      <c r="X26" s="19"/>
      <c r="Y26" s="19"/>
      <c r="Z26" s="19"/>
      <c r="AA26" s="19"/>
      <c r="AB26" s="19"/>
      <c r="AC26" s="19"/>
      <c r="AD26" s="19"/>
    </row>
    <row r="27" spans="3:30" x14ac:dyDescent="0.35">
      <c r="C27" s="30" t="s">
        <v>100</v>
      </c>
      <c r="D27" s="30" t="s">
        <v>146</v>
      </c>
      <c r="E27" s="309">
        <v>808</v>
      </c>
      <c r="F27" s="84">
        <v>798</v>
      </c>
      <c r="G27" s="175">
        <v>522</v>
      </c>
      <c r="H27" s="175">
        <v>582</v>
      </c>
      <c r="I27" s="175">
        <v>582</v>
      </c>
      <c r="J27" s="127"/>
      <c r="K27" s="19"/>
      <c r="L27" s="19"/>
      <c r="M27" s="19"/>
      <c r="N27" s="19"/>
      <c r="O27" s="19"/>
      <c r="P27" s="19"/>
      <c r="Q27" s="19"/>
      <c r="R27" s="19"/>
      <c r="S27" s="19"/>
      <c r="T27" s="19"/>
      <c r="U27" s="19"/>
      <c r="V27" s="19"/>
      <c r="W27" s="19"/>
      <c r="X27" s="19"/>
      <c r="Y27" s="19"/>
      <c r="Z27" s="19"/>
      <c r="AA27" s="19"/>
      <c r="AB27" s="19"/>
      <c r="AC27" s="19"/>
      <c r="AD27" s="19"/>
    </row>
    <row r="28" spans="3:30" x14ac:dyDescent="0.35">
      <c r="C28" s="30" t="s">
        <v>100</v>
      </c>
      <c r="D28" s="30" t="s">
        <v>147</v>
      </c>
      <c r="E28" s="309">
        <v>746</v>
      </c>
      <c r="F28" s="84">
        <v>731</v>
      </c>
      <c r="G28" s="175">
        <v>547</v>
      </c>
      <c r="H28" s="175">
        <v>538</v>
      </c>
      <c r="I28" s="175">
        <v>534</v>
      </c>
      <c r="J28" s="127"/>
      <c r="K28" s="19"/>
      <c r="L28" s="19"/>
      <c r="M28" s="19"/>
      <c r="N28" s="19"/>
      <c r="O28" s="19"/>
      <c r="P28" s="19"/>
      <c r="Q28" s="19"/>
      <c r="R28" s="19"/>
      <c r="S28" s="19"/>
      <c r="T28" s="19"/>
      <c r="U28" s="19"/>
      <c r="V28" s="19"/>
    </row>
    <row r="29" spans="3:30" x14ac:dyDescent="0.35">
      <c r="C29" s="30" t="s">
        <v>100</v>
      </c>
      <c r="D29" s="30" t="s">
        <v>148</v>
      </c>
      <c r="E29" s="309">
        <v>1014</v>
      </c>
      <c r="F29" s="84">
        <v>998</v>
      </c>
      <c r="G29" s="175">
        <v>944</v>
      </c>
      <c r="H29" s="175">
        <v>902</v>
      </c>
      <c r="I29" s="175">
        <v>901</v>
      </c>
      <c r="J29" s="127"/>
      <c r="K29" s="19"/>
      <c r="L29" s="19"/>
      <c r="M29" s="19"/>
      <c r="N29" s="19"/>
      <c r="O29" s="19"/>
      <c r="P29" s="19"/>
      <c r="Q29" s="19"/>
      <c r="R29" s="19"/>
      <c r="S29" s="19"/>
      <c r="T29" s="19"/>
      <c r="U29" s="19"/>
      <c r="V29" s="19"/>
    </row>
    <row r="30" spans="3:30" x14ac:dyDescent="0.35">
      <c r="C30" s="30" t="s">
        <v>100</v>
      </c>
      <c r="D30" s="30" t="s">
        <v>149</v>
      </c>
      <c r="E30" s="309">
        <v>1217</v>
      </c>
      <c r="F30" s="84">
        <v>1104</v>
      </c>
      <c r="G30" s="175">
        <v>819</v>
      </c>
      <c r="H30" s="175">
        <v>966</v>
      </c>
      <c r="I30" s="175">
        <v>964</v>
      </c>
      <c r="J30" s="127"/>
      <c r="K30" s="19"/>
      <c r="L30" s="19"/>
      <c r="M30" s="19"/>
      <c r="N30" s="19"/>
      <c r="O30" s="19"/>
      <c r="P30" s="19"/>
      <c r="Q30" s="19"/>
      <c r="R30" s="19"/>
      <c r="S30" s="19"/>
      <c r="T30" s="19"/>
      <c r="U30" s="19"/>
      <c r="V30" s="19"/>
    </row>
    <row r="31" spans="3:30" x14ac:dyDescent="0.35">
      <c r="C31" s="30" t="s">
        <v>100</v>
      </c>
      <c r="D31" s="30" t="s">
        <v>150</v>
      </c>
      <c r="E31" s="309">
        <v>1594</v>
      </c>
      <c r="F31" s="84">
        <v>1447</v>
      </c>
      <c r="G31" s="175">
        <v>1415</v>
      </c>
      <c r="H31" s="175">
        <v>1411</v>
      </c>
      <c r="I31" s="175">
        <v>1401</v>
      </c>
      <c r="J31" s="127"/>
      <c r="K31" s="19"/>
      <c r="L31" s="19"/>
      <c r="M31" s="19"/>
      <c r="N31" s="19"/>
      <c r="O31" s="19"/>
      <c r="P31" s="19"/>
      <c r="Q31" s="19"/>
      <c r="R31" s="19"/>
      <c r="S31" s="19"/>
      <c r="T31" s="19"/>
      <c r="U31" s="19"/>
      <c r="V31" s="19"/>
    </row>
    <row r="32" spans="3:30" x14ac:dyDescent="0.35">
      <c r="C32" s="30" t="s">
        <v>100</v>
      </c>
      <c r="D32" s="30" t="s">
        <v>151</v>
      </c>
      <c r="E32" s="309">
        <v>1065</v>
      </c>
      <c r="F32" s="84">
        <v>1056</v>
      </c>
      <c r="G32" s="175">
        <v>736</v>
      </c>
      <c r="H32" s="175">
        <v>728</v>
      </c>
      <c r="I32" s="175">
        <v>724</v>
      </c>
      <c r="J32" s="127"/>
      <c r="K32" s="19"/>
      <c r="L32" s="19"/>
      <c r="M32" s="19"/>
      <c r="N32" s="19"/>
      <c r="O32" s="19"/>
      <c r="P32" s="19"/>
      <c r="Q32" s="19"/>
      <c r="R32" s="19"/>
      <c r="S32" s="19"/>
      <c r="T32" s="19"/>
      <c r="U32" s="19"/>
      <c r="V32" s="19"/>
    </row>
    <row r="33" spans="3:22" x14ac:dyDescent="0.35">
      <c r="C33" s="19"/>
      <c r="D33" s="19"/>
      <c r="E33" s="19"/>
      <c r="F33" s="19"/>
      <c r="G33" s="19"/>
      <c r="H33" s="19"/>
      <c r="I33" s="19"/>
      <c r="J33" s="19"/>
      <c r="K33" s="19"/>
      <c r="L33" s="19"/>
      <c r="M33" s="19"/>
      <c r="N33" s="19"/>
      <c r="O33" s="19"/>
      <c r="P33" s="19"/>
      <c r="Q33" s="19"/>
      <c r="R33" s="19"/>
      <c r="S33" s="19"/>
      <c r="T33" s="19"/>
      <c r="U33" s="19"/>
      <c r="V33" s="19"/>
    </row>
    <row r="34" spans="3:22" x14ac:dyDescent="0.35">
      <c r="C34" s="19"/>
      <c r="D34" s="19"/>
      <c r="E34" s="19"/>
      <c r="F34" s="19"/>
      <c r="G34" s="19"/>
      <c r="H34" s="19"/>
      <c r="I34" s="19"/>
      <c r="J34" s="19"/>
      <c r="K34" s="19"/>
      <c r="L34" s="19"/>
      <c r="M34" s="19"/>
      <c r="N34" s="19"/>
      <c r="O34" s="19"/>
      <c r="P34" s="19"/>
      <c r="Q34" s="19"/>
      <c r="R34" s="19"/>
      <c r="S34" s="19"/>
      <c r="T34" s="19"/>
      <c r="U34" s="19"/>
      <c r="V34" s="19"/>
    </row>
    <row r="35" spans="3:22" x14ac:dyDescent="0.35">
      <c r="C35" s="19" t="s">
        <v>343</v>
      </c>
      <c r="D35" s="19"/>
      <c r="E35" s="19"/>
      <c r="F35" s="19"/>
      <c r="G35" s="19"/>
      <c r="H35" s="19"/>
      <c r="I35" s="19"/>
      <c r="J35" s="19"/>
      <c r="K35" s="19"/>
      <c r="L35" s="19"/>
      <c r="M35" s="19"/>
      <c r="N35" s="19"/>
      <c r="O35" s="19"/>
      <c r="P35" s="19"/>
      <c r="Q35" s="19"/>
      <c r="R35" s="19"/>
    </row>
    <row r="36" spans="3:22" x14ac:dyDescent="0.35">
      <c r="C36" s="19" t="s">
        <v>354</v>
      </c>
      <c r="D36" s="19"/>
      <c r="E36" s="19"/>
      <c r="F36" s="19"/>
      <c r="G36" s="19"/>
      <c r="H36" s="19"/>
      <c r="I36" s="19"/>
      <c r="J36" s="19"/>
      <c r="K36" s="19"/>
      <c r="L36" s="19"/>
      <c r="M36" s="19"/>
      <c r="N36" s="19"/>
      <c r="O36" s="19"/>
      <c r="P36" s="19"/>
      <c r="Q36" s="19"/>
      <c r="R36" s="19"/>
    </row>
    <row r="37" spans="3:22" x14ac:dyDescent="0.35">
      <c r="C37" s="19" t="s">
        <v>355</v>
      </c>
      <c r="D37" s="19"/>
      <c r="E37" s="19"/>
      <c r="F37" s="19"/>
      <c r="G37" s="19"/>
      <c r="H37" s="19"/>
      <c r="I37" s="19"/>
      <c r="J37" s="19"/>
      <c r="K37" s="19"/>
      <c r="L37" s="19"/>
      <c r="M37" s="19"/>
      <c r="N37" s="19"/>
      <c r="O37" s="19"/>
      <c r="P37" s="19"/>
      <c r="Q37" s="19"/>
      <c r="R37" s="19"/>
    </row>
    <row r="38" spans="3:22" x14ac:dyDescent="0.35">
      <c r="C38" s="19" t="s">
        <v>346</v>
      </c>
      <c r="D38" s="19"/>
      <c r="E38" s="19"/>
      <c r="F38" s="19"/>
      <c r="G38" s="19"/>
      <c r="H38" s="19"/>
      <c r="I38" s="19"/>
      <c r="J38" s="19"/>
      <c r="K38" s="19"/>
      <c r="L38" s="19"/>
      <c r="M38" s="19"/>
      <c r="N38" s="19"/>
      <c r="O38" s="19"/>
      <c r="P38" s="19"/>
      <c r="Q38" s="19"/>
      <c r="R38" s="19"/>
    </row>
    <row r="39" spans="3:22" x14ac:dyDescent="0.35">
      <c r="C39" s="19"/>
      <c r="D39" s="19"/>
      <c r="E39" s="19"/>
      <c r="F39" s="19"/>
      <c r="G39" s="19"/>
      <c r="H39" s="19"/>
      <c r="I39" s="19"/>
      <c r="J39" s="19"/>
      <c r="K39" s="19"/>
      <c r="L39" s="19"/>
      <c r="M39" s="19"/>
      <c r="N39" s="19"/>
      <c r="O39" s="19"/>
      <c r="P39" s="19"/>
      <c r="Q39" s="19"/>
      <c r="R39" s="19"/>
    </row>
    <row r="40" spans="3:22" x14ac:dyDescent="0.35">
      <c r="C40" s="15"/>
      <c r="D40" s="19"/>
      <c r="E40" s="19"/>
      <c r="F40" s="19"/>
      <c r="G40" s="19"/>
      <c r="H40" s="19"/>
      <c r="I40" s="19"/>
      <c r="J40" s="19"/>
      <c r="K40" s="19"/>
      <c r="L40" s="19"/>
      <c r="M40" s="19"/>
    </row>
    <row r="41" spans="3:22" x14ac:dyDescent="0.35">
      <c r="C41" s="15"/>
      <c r="D41" s="19"/>
      <c r="E41" s="19"/>
      <c r="F41" s="19"/>
      <c r="G41" s="19"/>
      <c r="H41" s="19"/>
      <c r="I41" s="19"/>
      <c r="J41" s="19"/>
      <c r="K41" s="19"/>
      <c r="L41" s="19"/>
      <c r="M41" s="19"/>
    </row>
    <row r="42" spans="3:22" x14ac:dyDescent="0.35">
      <c r="H42" s="19"/>
      <c r="J42" s="19"/>
      <c r="L42" s="19"/>
    </row>
    <row r="43" spans="3:22" x14ac:dyDescent="0.35">
      <c r="C43" s="29"/>
      <c r="H43" s="19"/>
      <c r="J43" s="19"/>
      <c r="L43" s="19"/>
    </row>
    <row r="44" spans="3:22" x14ac:dyDescent="0.35">
      <c r="C44" s="29"/>
      <c r="H44" s="19"/>
      <c r="J44" s="19"/>
      <c r="L44" s="19"/>
    </row>
    <row r="45" spans="3:22" x14ac:dyDescent="0.35">
      <c r="C45" s="29"/>
      <c r="G45" s="19"/>
      <c r="H45" s="19"/>
      <c r="K45" s="19"/>
      <c r="M45" s="19"/>
    </row>
    <row r="46" spans="3:22" x14ac:dyDescent="0.35">
      <c r="H46" s="19"/>
      <c r="J46" s="19"/>
      <c r="L46" s="19"/>
    </row>
    <row r="47" spans="3:22" x14ac:dyDescent="0.35">
      <c r="H47" s="19"/>
      <c r="J47" s="19"/>
      <c r="L47" s="19"/>
    </row>
    <row r="48" spans="3:22" x14ac:dyDescent="0.35">
      <c r="H48" s="19"/>
      <c r="J48" s="19"/>
      <c r="L48" s="19"/>
    </row>
    <row r="49" spans="8:12" x14ac:dyDescent="0.35">
      <c r="H49" s="19"/>
      <c r="J49" s="19"/>
      <c r="L49" s="19"/>
    </row>
    <row r="50" spans="8:12" x14ac:dyDescent="0.35">
      <c r="H50" s="19"/>
      <c r="J50" s="19"/>
      <c r="L50" s="19"/>
    </row>
    <row r="51" spans="8:12" x14ac:dyDescent="0.35">
      <c r="H51" s="19"/>
      <c r="J51" s="19"/>
      <c r="L51" s="19"/>
    </row>
    <row r="52" spans="8:12" x14ac:dyDescent="0.35">
      <c r="H52" s="19"/>
      <c r="J52" s="19"/>
      <c r="L52" s="19"/>
    </row>
    <row r="53" spans="8:12" x14ac:dyDescent="0.35">
      <c r="H53" s="19"/>
      <c r="J53" s="19"/>
      <c r="L53" s="19"/>
    </row>
    <row r="54" spans="8:12" x14ac:dyDescent="0.35">
      <c r="H54" s="19"/>
      <c r="J54" s="19"/>
      <c r="L54" s="19"/>
    </row>
    <row r="55" spans="8:12" x14ac:dyDescent="0.35">
      <c r="H55" s="19"/>
      <c r="J55" s="19"/>
      <c r="L55" s="19"/>
    </row>
    <row r="56" spans="8:12" x14ac:dyDescent="0.35">
      <c r="H56" s="19"/>
      <c r="J56" s="19"/>
      <c r="L56" s="19"/>
    </row>
    <row r="57" spans="8:12" x14ac:dyDescent="0.35">
      <c r="H57" s="19"/>
      <c r="J57" s="19"/>
      <c r="L57" s="19"/>
    </row>
    <row r="58" spans="8:12" x14ac:dyDescent="0.35">
      <c r="H58" s="19"/>
      <c r="J58" s="19"/>
      <c r="L58" s="19"/>
    </row>
    <row r="59" spans="8:12" x14ac:dyDescent="0.35">
      <c r="H59" s="19"/>
      <c r="J59" s="19"/>
      <c r="L59" s="19"/>
    </row>
    <row r="60" spans="8:12" x14ac:dyDescent="0.35">
      <c r="H60" s="19"/>
      <c r="J60" s="19"/>
      <c r="L60" s="19"/>
    </row>
    <row r="61" spans="8:12" x14ac:dyDescent="0.35">
      <c r="H61" s="19"/>
      <c r="J61" s="19"/>
      <c r="L61" s="19"/>
    </row>
    <row r="62" spans="8:12" x14ac:dyDescent="0.35">
      <c r="H62" s="19"/>
      <c r="J62" s="19"/>
      <c r="L62" s="19"/>
    </row>
    <row r="63" spans="8:12" x14ac:dyDescent="0.35">
      <c r="H63" s="19"/>
      <c r="J63" s="19"/>
      <c r="L63" s="19"/>
    </row>
    <row r="64" spans="8:12" x14ac:dyDescent="0.35">
      <c r="H64" s="19"/>
      <c r="J64" s="19"/>
      <c r="L64" s="19"/>
    </row>
    <row r="65" spans="8:12" x14ac:dyDescent="0.35">
      <c r="H65" s="19"/>
      <c r="J65" s="19"/>
      <c r="L65" s="19"/>
    </row>
  </sheetData>
  <mergeCells count="3">
    <mergeCell ref="U4:V4"/>
    <mergeCell ref="J4:L4"/>
    <mergeCell ref="E4:I4"/>
  </mergeCells>
  <conditionalFormatting sqref="E6:I23">
    <cfRule type="cellIs" dxfId="9" priority="4" operator="lessThan">
      <formula>0</formula>
    </cfRule>
  </conditionalFormatting>
  <conditionalFormatting sqref="J6:O14">
    <cfRule type="cellIs" dxfId="8" priority="1" operator="between">
      <formula>0</formula>
      <formula>0.05</formula>
    </cfRule>
  </conditionalFormatting>
  <conditionalFormatting sqref="P6:S14">
    <cfRule type="cellIs" dxfId="7" priority="2" operator="equal">
      <formula>"Err"</formula>
    </cfRule>
    <cfRule type="cellIs" dxfId="6" priority="3" operator="equal">
      <formula>"OK"</formula>
    </cfRule>
  </conditionalFormatting>
  <conditionalFormatting sqref="U6:U23 V7">
    <cfRule type="cellIs" dxfId="5" priority="5" operator="equal">
      <formula>"YES"</formula>
    </cfRule>
    <cfRule type="cellIs" dxfId="4" priority="6" operator="equal">
      <formula>"NO"</formula>
    </cfRule>
  </conditionalFormatting>
  <hyperlinks>
    <hyperlink ref="A1" location="Contents!A1" display="Contents" xr:uid="{00000000-0004-0000-1400-000000000000}"/>
  </hyperlinks>
  <pageMargins left="0.7" right="0.7" top="0.75" bottom="0.75" header="0.3" footer="0.3"/>
  <pageSetup paperSize="9"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N65"/>
  <sheetViews>
    <sheetView showGridLines="0" zoomScale="87" zoomScaleNormal="87" workbookViewId="0"/>
  </sheetViews>
  <sheetFormatPr defaultColWidth="11.453125" defaultRowHeight="14.5" x14ac:dyDescent="0.35"/>
  <cols>
    <col min="3" max="3" width="54.7265625" customWidth="1"/>
    <col min="4" max="4" width="27.54296875" customWidth="1"/>
    <col min="5" max="5" width="20.453125" customWidth="1"/>
    <col min="6" max="8" width="21.453125" customWidth="1"/>
    <col min="9" max="11" width="21.1796875" customWidth="1"/>
    <col min="12" max="12" width="21.453125" customWidth="1"/>
  </cols>
  <sheetData>
    <row r="1" spans="1:14" x14ac:dyDescent="0.35">
      <c r="A1" s="20" t="s">
        <v>85</v>
      </c>
      <c r="B1" s="19"/>
      <c r="C1" s="19"/>
      <c r="D1" s="19"/>
      <c r="E1" s="19"/>
      <c r="F1" s="19"/>
      <c r="G1" s="19"/>
      <c r="H1" s="19"/>
      <c r="I1" s="19"/>
    </row>
    <row r="2" spans="1:14" x14ac:dyDescent="0.35">
      <c r="A2" s="19"/>
      <c r="B2" s="19" t="s">
        <v>356</v>
      </c>
      <c r="C2" s="19"/>
      <c r="D2" s="19"/>
      <c r="E2" s="19"/>
      <c r="F2" s="19"/>
      <c r="G2" s="19"/>
      <c r="H2" s="19"/>
      <c r="I2" s="19"/>
    </row>
    <row r="3" spans="1:14" x14ac:dyDescent="0.35">
      <c r="A3" s="19"/>
      <c r="B3" s="59" t="s">
        <v>122</v>
      </c>
      <c r="C3" s="19"/>
      <c r="D3" s="19"/>
      <c r="E3" s="19"/>
      <c r="F3" s="19"/>
      <c r="G3" s="19"/>
      <c r="H3" s="19"/>
      <c r="I3" s="19"/>
    </row>
    <row r="4" spans="1:14" ht="18.75" customHeight="1" x14ac:dyDescent="0.35">
      <c r="C4" s="19"/>
      <c r="D4" s="19"/>
      <c r="E4" s="316" t="s">
        <v>89</v>
      </c>
      <c r="F4" s="317"/>
      <c r="G4" s="317"/>
      <c r="H4" s="317"/>
      <c r="I4" s="313" t="s">
        <v>105</v>
      </c>
      <c r="J4" s="314"/>
      <c r="K4" s="314"/>
      <c r="L4" s="19"/>
      <c r="M4" s="19"/>
    </row>
    <row r="5" spans="1:14" ht="30" customHeight="1" x14ac:dyDescent="0.35">
      <c r="A5" s="19"/>
      <c r="B5" s="19"/>
      <c r="C5" s="13"/>
      <c r="D5" s="13"/>
      <c r="E5" s="46">
        <v>2022</v>
      </c>
      <c r="F5" s="13">
        <v>2023</v>
      </c>
      <c r="G5" s="13">
        <v>2024</v>
      </c>
      <c r="H5" s="13">
        <v>2025</v>
      </c>
      <c r="I5" s="55" t="s">
        <v>349</v>
      </c>
      <c r="J5" s="47" t="s">
        <v>350</v>
      </c>
      <c r="K5" s="47" t="s">
        <v>351</v>
      </c>
      <c r="L5" s="47" t="s">
        <v>357</v>
      </c>
      <c r="M5" s="119"/>
      <c r="N5" s="19"/>
    </row>
    <row r="6" spans="1:14" ht="15" customHeight="1" x14ac:dyDescent="0.35">
      <c r="A6" s="19"/>
      <c r="B6" s="19"/>
      <c r="C6" s="24" t="s">
        <v>341</v>
      </c>
      <c r="D6" s="31" t="s">
        <v>143</v>
      </c>
      <c r="E6" s="288">
        <f>'Table 9'!H7-'Table 17'!E6</f>
        <v>0.32770329679471288</v>
      </c>
      <c r="F6" s="75">
        <f>'Table 9'!I7-'Table 17'!F6</f>
        <v>0.49046498299735486</v>
      </c>
      <c r="G6" s="75">
        <v>0.33691434798957332</v>
      </c>
      <c r="H6" s="176">
        <f>'Table 9'!K7-'Table 17'!H6</f>
        <v>0.78500999999999976</v>
      </c>
      <c r="I6" s="124">
        <v>1E-3</v>
      </c>
      <c r="J6" s="53">
        <v>0</v>
      </c>
      <c r="K6" s="53">
        <v>9.0000000000000011E-3</v>
      </c>
      <c r="L6" s="53">
        <v>5.6177181117307003E-6</v>
      </c>
      <c r="M6" s="120"/>
      <c r="N6" s="85"/>
    </row>
    <row r="7" spans="1:14" ht="15" customHeight="1" x14ac:dyDescent="0.35">
      <c r="A7" s="19"/>
      <c r="B7" s="19"/>
      <c r="C7" s="25" t="s">
        <v>341</v>
      </c>
      <c r="D7" s="30" t="s">
        <v>144</v>
      </c>
      <c r="E7" s="289">
        <f>'Table 9'!H8-'Table 17'!E7</f>
        <v>0.58973324056035814</v>
      </c>
      <c r="F7" s="76">
        <f>'Table 9'!I8-'Table 17'!F7</f>
        <v>0.65135573501375621</v>
      </c>
      <c r="G7" s="76">
        <v>0.26870664501794561</v>
      </c>
      <c r="H7" s="228">
        <f>'Table 9'!K8-'Table 17'!H7</f>
        <v>0.59759999999999991</v>
      </c>
      <c r="I7" s="125">
        <v>0</v>
      </c>
      <c r="J7" s="53">
        <v>0</v>
      </c>
      <c r="K7" s="53">
        <v>1E-3</v>
      </c>
      <c r="L7" s="53">
        <v>5.9410134668284094E-11</v>
      </c>
      <c r="M7" s="120"/>
      <c r="N7" s="85"/>
    </row>
    <row r="8" spans="1:14" ht="15" customHeight="1" x14ac:dyDescent="0.35">
      <c r="A8" s="19"/>
      <c r="B8" s="19"/>
      <c r="C8" s="25" t="s">
        <v>341</v>
      </c>
      <c r="D8" s="30" t="s">
        <v>145</v>
      </c>
      <c r="E8" s="289">
        <f>'Table 9'!H9-'Table 17'!E8</f>
        <v>0.37943004746685727</v>
      </c>
      <c r="F8" s="76">
        <f>'Table 9'!I9-'Table 17'!F8</f>
        <v>0.4528846814476708</v>
      </c>
      <c r="G8" s="76">
        <v>0.38473747430302208</v>
      </c>
      <c r="H8" s="228">
        <f>'Table 9'!K9-'Table 17'!H8</f>
        <v>0.39846000000000004</v>
      </c>
      <c r="I8" s="125">
        <v>0</v>
      </c>
      <c r="J8" s="53">
        <v>0</v>
      </c>
      <c r="K8" s="53">
        <v>0</v>
      </c>
      <c r="L8" s="53">
        <v>5.5302950662923995E-7</v>
      </c>
      <c r="M8" s="120"/>
      <c r="N8" s="85"/>
    </row>
    <row r="9" spans="1:14" ht="15" customHeight="1" x14ac:dyDescent="0.35">
      <c r="A9" s="19"/>
      <c r="B9" s="19"/>
      <c r="C9" s="25" t="s">
        <v>341</v>
      </c>
      <c r="D9" s="30" t="s">
        <v>146</v>
      </c>
      <c r="E9" s="289">
        <f>'Table 9'!H10-'Table 17'!E9</f>
        <v>0.80178672266313633</v>
      </c>
      <c r="F9" s="76">
        <f>'Table 9'!I10-'Table 17'!F9</f>
        <v>0.88323363432091995</v>
      </c>
      <c r="G9" s="76">
        <v>0.55548913615081918</v>
      </c>
      <c r="H9" s="228">
        <f>'Table 9'!K10-'Table 17'!H9</f>
        <v>1.0192300000000003</v>
      </c>
      <c r="I9" s="125">
        <v>0</v>
      </c>
      <c r="J9" s="53">
        <v>0</v>
      </c>
      <c r="K9" s="53">
        <v>0</v>
      </c>
      <c r="L9" s="53">
        <v>1.1980705983151301E-19</v>
      </c>
      <c r="M9" s="120"/>
      <c r="N9" s="85"/>
    </row>
    <row r="10" spans="1:14" ht="15" customHeight="1" x14ac:dyDescent="0.35">
      <c r="A10" s="19"/>
      <c r="B10" s="19"/>
      <c r="C10" s="25" t="s">
        <v>341</v>
      </c>
      <c r="D10" s="30" t="s">
        <v>147</v>
      </c>
      <c r="E10" s="289">
        <f>'Table 9'!H11-'Table 17'!E10</f>
        <v>0.75338337543325284</v>
      </c>
      <c r="F10" s="76">
        <f>'Table 9'!I11-'Table 17'!F10</f>
        <v>0.73068651809334817</v>
      </c>
      <c r="G10" s="76">
        <v>0.55953609262206694</v>
      </c>
      <c r="H10" s="228">
        <f>'Table 9'!K11-'Table 17'!H10</f>
        <v>0.80353999999999992</v>
      </c>
      <c r="I10" s="125">
        <v>0</v>
      </c>
      <c r="J10" s="53">
        <v>0</v>
      </c>
      <c r="K10" s="53">
        <v>0</v>
      </c>
      <c r="L10" s="53">
        <v>1.3057314342954E-24</v>
      </c>
      <c r="M10" s="120"/>
      <c r="N10" s="85"/>
    </row>
    <row r="11" spans="1:14" ht="15" customHeight="1" x14ac:dyDescent="0.35">
      <c r="A11" s="19"/>
      <c r="B11" s="19"/>
      <c r="C11" s="25" t="s">
        <v>341</v>
      </c>
      <c r="D11" s="30" t="s">
        <v>148</v>
      </c>
      <c r="E11" s="289">
        <f>'Table 9'!H12-'Table 17'!E11</f>
        <v>1.0085039627182564</v>
      </c>
      <c r="F11" s="76">
        <f>'Table 9'!I12-'Table 17'!F11</f>
        <v>1.1635017494663673</v>
      </c>
      <c r="G11" s="76">
        <v>1.0009958172328366</v>
      </c>
      <c r="H11" s="228">
        <f>'Table 9'!K12-'Table 17'!H11</f>
        <v>1.1694900000000006</v>
      </c>
      <c r="I11" s="125">
        <v>0</v>
      </c>
      <c r="J11" s="53">
        <v>0</v>
      </c>
      <c r="K11" s="53">
        <v>0</v>
      </c>
      <c r="L11" s="53">
        <v>1.7525576564629E-39</v>
      </c>
      <c r="M11" s="120"/>
      <c r="N11" s="85"/>
    </row>
    <row r="12" spans="1:14" ht="15" customHeight="1" x14ac:dyDescent="0.35">
      <c r="A12" s="19"/>
      <c r="B12" s="19"/>
      <c r="C12" s="25" t="s">
        <v>341</v>
      </c>
      <c r="D12" s="30" t="s">
        <v>149</v>
      </c>
      <c r="E12" s="289">
        <f>'Table 9'!H13-'Table 17'!E12</f>
        <v>1.5428982445087414</v>
      </c>
      <c r="F12" s="76">
        <f>'Table 9'!I13-'Table 17'!F12</f>
        <v>1.808105701413111</v>
      </c>
      <c r="G12" s="76">
        <v>1.7304361084006024</v>
      </c>
      <c r="H12" s="228">
        <f>'Table 9'!K13-'Table 17'!H12</f>
        <v>2.0659599999999996</v>
      </c>
      <c r="I12" s="125">
        <v>0</v>
      </c>
      <c r="J12" s="53">
        <v>0</v>
      </c>
      <c r="K12" s="53">
        <v>0</v>
      </c>
      <c r="L12" s="53">
        <v>6.4339096939697904E-62</v>
      </c>
      <c r="M12" s="120"/>
      <c r="N12" s="85"/>
    </row>
    <row r="13" spans="1:14" ht="15" customHeight="1" x14ac:dyDescent="0.35">
      <c r="A13" s="19"/>
      <c r="B13" s="19"/>
      <c r="C13" s="25" t="s">
        <v>341</v>
      </c>
      <c r="D13" s="30" t="s">
        <v>150</v>
      </c>
      <c r="E13" s="289">
        <f>'Table 9'!H14-'Table 17'!E13</f>
        <v>1.2794792960108783</v>
      </c>
      <c r="F13" s="76">
        <f>'Table 9'!I14-'Table 17'!F13</f>
        <v>1.4334797977670393</v>
      </c>
      <c r="G13" s="76">
        <v>1.0224238360892404</v>
      </c>
      <c r="H13" s="228">
        <f>'Table 9'!K14-'Table 17'!H13</f>
        <v>1.2090000000000005</v>
      </c>
      <c r="I13" s="125">
        <v>0</v>
      </c>
      <c r="J13" s="53">
        <v>0</v>
      </c>
      <c r="K13" s="53">
        <v>0</v>
      </c>
      <c r="L13" s="53">
        <v>1.3425656399543799E-74</v>
      </c>
      <c r="M13" s="120"/>
      <c r="N13" s="85"/>
    </row>
    <row r="14" spans="1:14" ht="15" customHeight="1" x14ac:dyDescent="0.35">
      <c r="A14" s="19"/>
      <c r="B14" s="19"/>
      <c r="C14" s="115" t="s">
        <v>341</v>
      </c>
      <c r="D14" s="30" t="s">
        <v>151</v>
      </c>
      <c r="E14" s="77">
        <f>'Table 9'!H15-'Table 17'!E14</f>
        <v>0.8705161705233424</v>
      </c>
      <c r="F14" s="78">
        <f>'Table 9'!I15-'Table 17'!F14</f>
        <v>0.8900247320554886</v>
      </c>
      <c r="G14" s="78">
        <v>0.78643137265540286</v>
      </c>
      <c r="H14" s="228">
        <f>'Table 9'!K15-'Table 17'!H14</f>
        <v>0.92388000000000048</v>
      </c>
      <c r="I14" s="123">
        <v>0</v>
      </c>
      <c r="J14" s="54">
        <v>0</v>
      </c>
      <c r="K14" s="54">
        <v>0</v>
      </c>
      <c r="L14" s="54">
        <v>1.5370556263828301E-33</v>
      </c>
      <c r="M14" s="120"/>
      <c r="N14" s="85"/>
    </row>
    <row r="15" spans="1:14" x14ac:dyDescent="0.35">
      <c r="A15" s="19"/>
      <c r="B15" s="19"/>
      <c r="C15" s="24" t="s">
        <v>342</v>
      </c>
      <c r="D15" s="31" t="s">
        <v>143</v>
      </c>
      <c r="E15" s="288">
        <f>'Table 9'!H16-'Table 17'!E15</f>
        <v>8.9999999999999858E-2</v>
      </c>
      <c r="F15" s="75">
        <f>'Table 9'!I16-'Table 17'!F15</f>
        <v>0.46999999999999975</v>
      </c>
      <c r="G15" s="75">
        <v>0</v>
      </c>
      <c r="H15" s="176">
        <f>'Table 9'!K16-'Table 17'!H15</f>
        <v>0.20000000000000018</v>
      </c>
      <c r="I15" s="126"/>
      <c r="J15" s="39"/>
      <c r="K15" s="39"/>
      <c r="L15" s="19"/>
      <c r="M15" s="19"/>
    </row>
    <row r="16" spans="1:14" x14ac:dyDescent="0.35">
      <c r="A16" s="19"/>
      <c r="B16" s="19"/>
      <c r="C16" s="25" t="s">
        <v>342</v>
      </c>
      <c r="D16" s="30" t="s">
        <v>144</v>
      </c>
      <c r="E16" s="289">
        <f>'Table 9'!H17-'Table 17'!E16</f>
        <v>0.40000000000000036</v>
      </c>
      <c r="F16" s="76">
        <f>'Table 9'!I17-'Table 17'!F16</f>
        <v>0.45999999999999996</v>
      </c>
      <c r="G16" s="76">
        <v>9.9999999999997868E-3</v>
      </c>
      <c r="H16" s="228">
        <f>'Table 9'!K17-'Table 17'!H16</f>
        <v>0.1899999999999995</v>
      </c>
      <c r="I16" s="127"/>
      <c r="J16" s="19"/>
      <c r="K16" s="19"/>
      <c r="L16" s="19"/>
      <c r="M16" s="19"/>
    </row>
    <row r="17" spans="3:13" x14ac:dyDescent="0.35">
      <c r="C17" s="25" t="s">
        <v>342</v>
      </c>
      <c r="D17" s="30" t="s">
        <v>145</v>
      </c>
      <c r="E17" s="289">
        <f>'Table 9'!H18-'Table 17'!E17</f>
        <v>0.15000000000000036</v>
      </c>
      <c r="F17" s="76">
        <f>'Table 9'!I18-'Table 17'!F17</f>
        <v>0.40000000000000036</v>
      </c>
      <c r="G17" s="76">
        <v>-2.0000000000000462E-2</v>
      </c>
      <c r="H17" s="228">
        <f>'Table 9'!K18-'Table 17'!H17</f>
        <v>0.12000000000000011</v>
      </c>
      <c r="I17" s="127"/>
      <c r="J17" s="19"/>
      <c r="K17" s="19"/>
      <c r="L17" s="19"/>
      <c r="M17" s="19"/>
    </row>
    <row r="18" spans="3:13" x14ac:dyDescent="0.35">
      <c r="C18" s="25" t="s">
        <v>342</v>
      </c>
      <c r="D18" s="30" t="s">
        <v>146</v>
      </c>
      <c r="E18" s="289">
        <f>'Table 9'!H19-'Table 17'!E18</f>
        <v>0.5</v>
      </c>
      <c r="F18" s="76">
        <f>'Table 9'!I19-'Table 17'!F18</f>
        <v>0.48000000000000043</v>
      </c>
      <c r="G18" s="76">
        <v>0.41999999999999993</v>
      </c>
      <c r="H18" s="228">
        <f>'Table 9'!K19-'Table 17'!H18</f>
        <v>0.57000000000000028</v>
      </c>
      <c r="I18" s="127"/>
      <c r="J18" s="19"/>
      <c r="K18" s="19"/>
      <c r="L18" s="19"/>
      <c r="M18" s="19"/>
    </row>
    <row r="19" spans="3:13" x14ac:dyDescent="0.35">
      <c r="C19" s="25" t="s">
        <v>342</v>
      </c>
      <c r="D19" s="30" t="s">
        <v>147</v>
      </c>
      <c r="E19" s="289">
        <f>'Table 9'!H20-'Table 17'!E19</f>
        <v>0.29999999999999982</v>
      </c>
      <c r="F19" s="76">
        <f>'Table 9'!I20-'Table 17'!F19</f>
        <v>0.55999999999999961</v>
      </c>
      <c r="G19" s="76">
        <v>0.23000000000000043</v>
      </c>
      <c r="H19" s="228">
        <f>'Table 9'!K20-'Table 17'!H19</f>
        <v>0.71</v>
      </c>
      <c r="I19" s="127"/>
      <c r="J19" s="19"/>
      <c r="K19" s="19"/>
      <c r="L19" s="19"/>
      <c r="M19" s="19"/>
    </row>
    <row r="20" spans="3:13" x14ac:dyDescent="0.35">
      <c r="C20" s="25" t="s">
        <v>342</v>
      </c>
      <c r="D20" s="30" t="s">
        <v>148</v>
      </c>
      <c r="E20" s="289">
        <f>'Table 9'!H21-'Table 17'!E20</f>
        <v>0.84999999999999964</v>
      </c>
      <c r="F20" s="76">
        <f>'Table 9'!I21-'Table 17'!F20</f>
        <v>0.76999999999999957</v>
      </c>
      <c r="G20" s="76">
        <v>0.70000000000000018</v>
      </c>
      <c r="H20" s="228">
        <f>'Table 9'!K21-'Table 17'!H20</f>
        <v>1</v>
      </c>
      <c r="I20" s="127"/>
      <c r="J20" s="19"/>
      <c r="K20" s="19"/>
      <c r="L20" s="19"/>
      <c r="M20" s="19"/>
    </row>
    <row r="21" spans="3:13" x14ac:dyDescent="0.35">
      <c r="C21" s="25" t="s">
        <v>342</v>
      </c>
      <c r="D21" s="30" t="s">
        <v>149</v>
      </c>
      <c r="E21" s="289">
        <f>'Table 9'!H22-'Table 17'!E21</f>
        <v>1.29</v>
      </c>
      <c r="F21" s="76">
        <f>'Table 9'!I22-'Table 17'!F21</f>
        <v>1.5199999999999996</v>
      </c>
      <c r="G21" s="76">
        <v>1.4400000000000004</v>
      </c>
      <c r="H21" s="228">
        <f>'Table 9'!K22-'Table 17'!H21</f>
        <v>1.7400000000000002</v>
      </c>
      <c r="I21" s="127"/>
      <c r="J21" s="19"/>
      <c r="K21" s="19"/>
      <c r="L21" s="19"/>
      <c r="M21" s="19"/>
    </row>
    <row r="22" spans="3:13" x14ac:dyDescent="0.35">
      <c r="C22" s="25" t="s">
        <v>342</v>
      </c>
      <c r="D22" s="30" t="s">
        <v>150</v>
      </c>
      <c r="E22" s="289">
        <f>'Table 9'!H23-'Table 17'!E22</f>
        <v>0.87999999999999989</v>
      </c>
      <c r="F22" s="76">
        <f>'Table 9'!I23-'Table 17'!F22</f>
        <v>1.2000000000000002</v>
      </c>
      <c r="G22" s="76">
        <v>0.79</v>
      </c>
      <c r="H22" s="228">
        <f>'Table 9'!K23-'Table 17'!H22</f>
        <v>0.76000000000000068</v>
      </c>
      <c r="I22" s="127"/>
      <c r="J22" s="19"/>
      <c r="K22" s="19"/>
      <c r="L22" s="19"/>
      <c r="M22" s="19"/>
    </row>
    <row r="23" spans="3:13" x14ac:dyDescent="0.35">
      <c r="C23" s="115" t="s">
        <v>342</v>
      </c>
      <c r="D23" s="30" t="s">
        <v>151</v>
      </c>
      <c r="E23" s="77">
        <f>'Table 9'!H24-'Table 17'!E23</f>
        <v>0.70000000000000018</v>
      </c>
      <c r="F23" s="78">
        <f>'Table 9'!I24-'Table 17'!F23</f>
        <v>0.48000000000000043</v>
      </c>
      <c r="G23" s="78">
        <v>0.39999999999999947</v>
      </c>
      <c r="H23" s="225">
        <f>'Table 9'!K24-'Table 17'!H23</f>
        <v>0.59999999999999964</v>
      </c>
      <c r="I23" s="127"/>
      <c r="J23" s="19"/>
      <c r="K23" s="19"/>
      <c r="L23" s="19"/>
      <c r="M23" s="19"/>
    </row>
    <row r="24" spans="3:13" x14ac:dyDescent="0.35">
      <c r="C24" s="31" t="s">
        <v>100</v>
      </c>
      <c r="D24" s="31" t="s">
        <v>143</v>
      </c>
      <c r="E24" s="309">
        <v>469</v>
      </c>
      <c r="F24" s="84">
        <v>401</v>
      </c>
      <c r="G24" s="84">
        <v>283</v>
      </c>
      <c r="H24" s="175">
        <v>307</v>
      </c>
      <c r="I24" s="127"/>
      <c r="J24" s="19"/>
      <c r="K24" s="19"/>
      <c r="L24" s="19"/>
      <c r="M24" s="19"/>
    </row>
    <row r="25" spans="3:13" x14ac:dyDescent="0.35">
      <c r="C25" s="30" t="s">
        <v>100</v>
      </c>
      <c r="D25" s="30" t="s">
        <v>144</v>
      </c>
      <c r="E25" s="309">
        <v>1333</v>
      </c>
      <c r="F25" s="84">
        <v>1166</v>
      </c>
      <c r="G25" s="84">
        <v>827</v>
      </c>
      <c r="H25" s="175">
        <v>899</v>
      </c>
      <c r="I25" s="127"/>
      <c r="J25" s="19"/>
      <c r="K25" s="19"/>
      <c r="L25" s="19"/>
      <c r="M25" s="19"/>
    </row>
    <row r="26" spans="3:13" x14ac:dyDescent="0.35">
      <c r="C26" s="30" t="s">
        <v>100</v>
      </c>
      <c r="D26" s="30" t="s">
        <v>145</v>
      </c>
      <c r="E26" s="309">
        <v>1107</v>
      </c>
      <c r="F26" s="84">
        <v>1019</v>
      </c>
      <c r="G26" s="84">
        <v>727</v>
      </c>
      <c r="H26" s="175">
        <v>728</v>
      </c>
      <c r="I26" s="127"/>
      <c r="J26" s="19"/>
      <c r="K26" s="19"/>
      <c r="L26" s="19"/>
      <c r="M26" s="19"/>
    </row>
    <row r="27" spans="3:13" x14ac:dyDescent="0.35">
      <c r="C27" s="30" t="s">
        <v>100</v>
      </c>
      <c r="D27" s="30" t="s">
        <v>146</v>
      </c>
      <c r="E27" s="309">
        <v>971</v>
      </c>
      <c r="F27" s="84">
        <v>1000</v>
      </c>
      <c r="G27" s="84">
        <v>651</v>
      </c>
      <c r="H27" s="175">
        <v>692</v>
      </c>
      <c r="I27" s="127"/>
      <c r="J27" s="19"/>
      <c r="K27" s="19"/>
      <c r="L27" s="19"/>
      <c r="M27" s="19"/>
    </row>
    <row r="28" spans="3:13" x14ac:dyDescent="0.35">
      <c r="C28" s="30" t="s">
        <v>100</v>
      </c>
      <c r="D28" s="30" t="s">
        <v>147</v>
      </c>
      <c r="E28" s="309">
        <v>924</v>
      </c>
      <c r="F28" s="84">
        <v>925</v>
      </c>
      <c r="G28" s="84">
        <v>669</v>
      </c>
      <c r="H28" s="175">
        <v>682</v>
      </c>
      <c r="I28" s="127"/>
      <c r="J28" s="19"/>
      <c r="K28" s="19"/>
      <c r="L28" s="19"/>
      <c r="M28" s="19"/>
    </row>
    <row r="29" spans="3:13" x14ac:dyDescent="0.35">
      <c r="C29" s="30" t="s">
        <v>100</v>
      </c>
      <c r="D29" s="30" t="s">
        <v>148</v>
      </c>
      <c r="E29" s="309">
        <v>1253</v>
      </c>
      <c r="F29" s="84">
        <v>1197</v>
      </c>
      <c r="G29" s="84">
        <v>1083</v>
      </c>
      <c r="H29" s="175">
        <v>1047</v>
      </c>
      <c r="I29" s="127"/>
      <c r="J29" s="19"/>
      <c r="K29" s="19"/>
      <c r="L29" s="19"/>
      <c r="M29" s="19"/>
    </row>
    <row r="30" spans="3:13" x14ac:dyDescent="0.35">
      <c r="C30" s="30" t="s">
        <v>100</v>
      </c>
      <c r="D30" s="30" t="s">
        <v>149</v>
      </c>
      <c r="E30" s="309">
        <v>1487</v>
      </c>
      <c r="F30" s="84">
        <v>1375</v>
      </c>
      <c r="G30" s="84">
        <v>926</v>
      </c>
      <c r="H30" s="175">
        <v>1121</v>
      </c>
      <c r="I30" s="127"/>
      <c r="J30" s="19"/>
      <c r="K30" s="19"/>
      <c r="L30" s="19"/>
      <c r="M30" s="19"/>
    </row>
    <row r="31" spans="3:13" x14ac:dyDescent="0.35">
      <c r="C31" s="30" t="s">
        <v>100</v>
      </c>
      <c r="D31" s="30" t="s">
        <v>150</v>
      </c>
      <c r="E31" s="309">
        <v>1779</v>
      </c>
      <c r="F31" s="84">
        <v>1617</v>
      </c>
      <c r="G31" s="84">
        <v>1508</v>
      </c>
      <c r="H31" s="175">
        <v>1560</v>
      </c>
      <c r="I31" s="127"/>
      <c r="J31" s="19"/>
      <c r="K31" s="19"/>
      <c r="L31" s="19"/>
      <c r="M31" s="19"/>
    </row>
    <row r="32" spans="3:13" x14ac:dyDescent="0.35">
      <c r="C32" s="30" t="s">
        <v>100</v>
      </c>
      <c r="D32" s="30" t="s">
        <v>151</v>
      </c>
      <c r="E32" s="309">
        <v>1193</v>
      </c>
      <c r="F32" s="84">
        <v>1195</v>
      </c>
      <c r="G32" s="84">
        <v>816</v>
      </c>
      <c r="H32" s="175">
        <v>788</v>
      </c>
      <c r="I32" s="127"/>
      <c r="J32" s="19"/>
      <c r="K32" s="19"/>
      <c r="L32" s="19"/>
      <c r="M32" s="19"/>
    </row>
    <row r="33" spans="3:13" x14ac:dyDescent="0.35">
      <c r="C33" s="30"/>
      <c r="D33" s="30"/>
      <c r="E33" s="72"/>
      <c r="F33" s="72"/>
      <c r="G33" s="72"/>
      <c r="H33" s="178"/>
      <c r="I33" s="59"/>
      <c r="J33" s="19"/>
      <c r="K33" s="19"/>
      <c r="L33" s="19"/>
      <c r="M33" s="19"/>
    </row>
    <row r="34" spans="3:13" x14ac:dyDescent="0.35">
      <c r="C34" s="19"/>
      <c r="D34" s="19"/>
      <c r="E34" s="19"/>
      <c r="F34" s="19"/>
      <c r="G34" s="19"/>
      <c r="H34" s="19"/>
      <c r="I34" s="19"/>
      <c r="J34" s="19"/>
      <c r="K34" s="19"/>
      <c r="L34" s="19"/>
      <c r="M34" s="19"/>
    </row>
    <row r="35" spans="3:13" x14ac:dyDescent="0.35">
      <c r="C35" s="19" t="s">
        <v>343</v>
      </c>
      <c r="D35" s="19"/>
      <c r="E35" s="19"/>
      <c r="F35" s="19"/>
      <c r="G35" s="19"/>
      <c r="H35" s="19"/>
      <c r="I35" s="19"/>
      <c r="J35" s="19"/>
      <c r="K35" s="19"/>
      <c r="L35" s="19"/>
    </row>
    <row r="36" spans="3:13" x14ac:dyDescent="0.35">
      <c r="C36" s="19" t="s">
        <v>358</v>
      </c>
      <c r="D36" s="19"/>
      <c r="E36" s="19"/>
      <c r="F36" s="19"/>
      <c r="G36" s="19"/>
      <c r="H36" s="19"/>
      <c r="I36" s="19"/>
      <c r="J36" s="19"/>
      <c r="K36" s="19"/>
      <c r="L36" s="19"/>
    </row>
    <row r="37" spans="3:13" x14ac:dyDescent="0.35">
      <c r="C37" s="19" t="s">
        <v>359</v>
      </c>
      <c r="D37" s="19"/>
      <c r="E37" s="19"/>
      <c r="F37" s="19"/>
      <c r="G37" s="19"/>
      <c r="H37" s="19"/>
      <c r="I37" s="19"/>
      <c r="J37" s="19"/>
      <c r="K37" s="19"/>
      <c r="L37" s="19"/>
    </row>
    <row r="38" spans="3:13" x14ac:dyDescent="0.35">
      <c r="C38" s="19" t="s">
        <v>346</v>
      </c>
      <c r="D38" s="19"/>
      <c r="E38" s="19"/>
      <c r="F38" s="19"/>
      <c r="G38" s="19"/>
      <c r="H38" s="19">
        <v>0.78500999999999976</v>
      </c>
      <c r="I38" s="19" t="b">
        <f>H6=H38</f>
        <v>1</v>
      </c>
      <c r="J38" s="19"/>
      <c r="K38" s="19"/>
      <c r="L38" s="19"/>
    </row>
    <row r="39" spans="3:13" x14ac:dyDescent="0.35">
      <c r="C39" s="19"/>
      <c r="D39" s="19"/>
      <c r="E39" s="19"/>
      <c r="F39" s="19"/>
      <c r="G39" s="19"/>
      <c r="H39" s="19">
        <v>0.59759999999999991</v>
      </c>
      <c r="I39" s="19" t="b">
        <f t="shared" ref="I39:I64" si="0">H7=H39</f>
        <v>1</v>
      </c>
      <c r="J39" s="19"/>
      <c r="K39" s="19"/>
      <c r="L39" s="19"/>
    </row>
    <row r="40" spans="3:13" x14ac:dyDescent="0.35">
      <c r="C40" s="15"/>
      <c r="D40" s="19"/>
      <c r="E40" s="19"/>
      <c r="F40" s="19"/>
      <c r="G40" s="19"/>
      <c r="H40" s="19">
        <v>0.39846000000000004</v>
      </c>
      <c r="I40" s="19" t="b">
        <f t="shared" si="0"/>
        <v>1</v>
      </c>
      <c r="J40" s="19"/>
      <c r="K40" s="19"/>
    </row>
    <row r="41" spans="3:13" x14ac:dyDescent="0.35">
      <c r="C41" s="15"/>
      <c r="D41" s="19"/>
      <c r="E41" s="19"/>
      <c r="F41" s="19"/>
      <c r="G41" s="19"/>
      <c r="H41" s="19">
        <v>1.0192300000000003</v>
      </c>
      <c r="I41" s="19" t="b">
        <f t="shared" si="0"/>
        <v>1</v>
      </c>
      <c r="J41" s="19"/>
      <c r="K41" s="19"/>
    </row>
    <row r="42" spans="3:13" x14ac:dyDescent="0.35">
      <c r="C42" s="29"/>
      <c r="H42" s="19">
        <v>0.80353999999999992</v>
      </c>
      <c r="I42" s="19" t="b">
        <f t="shared" si="0"/>
        <v>1</v>
      </c>
      <c r="K42" s="19"/>
    </row>
    <row r="43" spans="3:13" x14ac:dyDescent="0.35">
      <c r="C43" s="29"/>
      <c r="H43" s="19">
        <v>1.1694900000000006</v>
      </c>
      <c r="I43" s="19" t="b">
        <f t="shared" si="0"/>
        <v>1</v>
      </c>
      <c r="K43" s="19"/>
    </row>
    <row r="44" spans="3:13" x14ac:dyDescent="0.35">
      <c r="C44" s="29"/>
      <c r="H44" s="19">
        <v>2.0659599999999996</v>
      </c>
      <c r="I44" s="19" t="b">
        <f t="shared" si="0"/>
        <v>1</v>
      </c>
      <c r="K44" s="19"/>
    </row>
    <row r="45" spans="3:13" x14ac:dyDescent="0.35">
      <c r="G45" s="19"/>
      <c r="H45">
        <v>1.2090000000000005</v>
      </c>
      <c r="I45" s="19" t="b">
        <f t="shared" si="0"/>
        <v>1</v>
      </c>
    </row>
    <row r="46" spans="3:13" x14ac:dyDescent="0.35">
      <c r="H46" s="19">
        <v>0.92388000000000048</v>
      </c>
      <c r="I46" s="19" t="b">
        <f t="shared" si="0"/>
        <v>1</v>
      </c>
      <c r="K46" s="19"/>
    </row>
    <row r="47" spans="3:13" x14ac:dyDescent="0.35">
      <c r="H47" s="19">
        <v>0.20000000000000018</v>
      </c>
      <c r="I47" s="19" t="b">
        <f t="shared" si="0"/>
        <v>1</v>
      </c>
      <c r="K47" s="19"/>
    </row>
    <row r="48" spans="3:13" x14ac:dyDescent="0.35">
      <c r="H48" s="19">
        <v>0.1899999999999995</v>
      </c>
      <c r="I48" s="19" t="b">
        <f t="shared" si="0"/>
        <v>1</v>
      </c>
      <c r="K48" s="19"/>
    </row>
    <row r="49" spans="8:11" x14ac:dyDescent="0.35">
      <c r="H49" s="19">
        <v>0.12000000000000011</v>
      </c>
      <c r="I49" s="19" t="b">
        <f t="shared" si="0"/>
        <v>1</v>
      </c>
      <c r="K49" s="19"/>
    </row>
    <row r="50" spans="8:11" x14ac:dyDescent="0.35">
      <c r="H50" s="19">
        <v>0.57000000000000028</v>
      </c>
      <c r="I50" s="19" t="b">
        <f t="shared" si="0"/>
        <v>1</v>
      </c>
      <c r="K50" s="19"/>
    </row>
    <row r="51" spans="8:11" x14ac:dyDescent="0.35">
      <c r="H51" s="19">
        <v>0.71</v>
      </c>
      <c r="I51" s="19" t="b">
        <f t="shared" si="0"/>
        <v>1</v>
      </c>
      <c r="K51" s="19"/>
    </row>
    <row r="52" spans="8:11" x14ac:dyDescent="0.35">
      <c r="H52" s="19">
        <v>1</v>
      </c>
      <c r="I52" s="19" t="b">
        <f t="shared" si="0"/>
        <v>1</v>
      </c>
      <c r="K52" s="19"/>
    </row>
    <row r="53" spans="8:11" x14ac:dyDescent="0.35">
      <c r="H53" s="19">
        <v>1.7400000000000002</v>
      </c>
      <c r="I53" s="19" t="b">
        <f t="shared" si="0"/>
        <v>1</v>
      </c>
      <c r="K53" s="19"/>
    </row>
    <row r="54" spans="8:11" x14ac:dyDescent="0.35">
      <c r="H54" s="19">
        <v>0.76000000000000068</v>
      </c>
      <c r="I54" s="19" t="b">
        <f t="shared" si="0"/>
        <v>1</v>
      </c>
      <c r="K54" s="19"/>
    </row>
    <row r="55" spans="8:11" x14ac:dyDescent="0.35">
      <c r="H55" s="19">
        <v>0.59999999999999964</v>
      </c>
      <c r="I55" s="19" t="b">
        <f t="shared" si="0"/>
        <v>1</v>
      </c>
      <c r="K55" s="19"/>
    </row>
    <row r="56" spans="8:11" x14ac:dyDescent="0.35">
      <c r="H56" s="19">
        <v>307</v>
      </c>
      <c r="I56" s="19" t="b">
        <f t="shared" si="0"/>
        <v>1</v>
      </c>
      <c r="K56" s="19"/>
    </row>
    <row r="57" spans="8:11" x14ac:dyDescent="0.35">
      <c r="H57" s="19">
        <v>899</v>
      </c>
      <c r="I57" s="19" t="b">
        <f t="shared" si="0"/>
        <v>1</v>
      </c>
      <c r="K57" s="19"/>
    </row>
    <row r="58" spans="8:11" x14ac:dyDescent="0.35">
      <c r="H58" s="19">
        <v>728</v>
      </c>
      <c r="I58" s="19" t="b">
        <f t="shared" si="0"/>
        <v>1</v>
      </c>
      <c r="K58" s="19"/>
    </row>
    <row r="59" spans="8:11" x14ac:dyDescent="0.35">
      <c r="H59" s="19">
        <v>692</v>
      </c>
      <c r="I59" s="19" t="b">
        <f t="shared" si="0"/>
        <v>1</v>
      </c>
      <c r="K59" s="19"/>
    </row>
    <row r="60" spans="8:11" x14ac:dyDescent="0.35">
      <c r="H60" s="19">
        <v>682</v>
      </c>
      <c r="I60" s="19" t="b">
        <f t="shared" si="0"/>
        <v>1</v>
      </c>
      <c r="K60" s="19"/>
    </row>
    <row r="61" spans="8:11" x14ac:dyDescent="0.35">
      <c r="H61" s="19">
        <v>1047</v>
      </c>
      <c r="I61" s="19" t="b">
        <f t="shared" si="0"/>
        <v>1</v>
      </c>
      <c r="K61" s="19"/>
    </row>
    <row r="62" spans="8:11" x14ac:dyDescent="0.35">
      <c r="H62" s="19">
        <v>1121</v>
      </c>
      <c r="I62" s="19" t="b">
        <f t="shared" si="0"/>
        <v>1</v>
      </c>
      <c r="K62" s="19"/>
    </row>
    <row r="63" spans="8:11" x14ac:dyDescent="0.35">
      <c r="H63" s="19">
        <v>1560</v>
      </c>
      <c r="I63" s="19" t="b">
        <f t="shared" si="0"/>
        <v>1</v>
      </c>
      <c r="K63" s="19"/>
    </row>
    <row r="64" spans="8:11" x14ac:dyDescent="0.35">
      <c r="H64" s="19">
        <v>788</v>
      </c>
      <c r="I64" s="19" t="b">
        <f t="shared" si="0"/>
        <v>1</v>
      </c>
      <c r="K64" s="19"/>
    </row>
    <row r="65" spans="8:11" x14ac:dyDescent="0.35">
      <c r="H65" s="19"/>
      <c r="K65" s="19"/>
    </row>
  </sheetData>
  <mergeCells count="2">
    <mergeCell ref="E4:H4"/>
    <mergeCell ref="I4:K4"/>
  </mergeCells>
  <conditionalFormatting sqref="E6:H23">
    <cfRule type="cellIs" dxfId="3" priority="1" operator="lessThan">
      <formula>0</formula>
    </cfRule>
  </conditionalFormatting>
  <conditionalFormatting sqref="I6:M14">
    <cfRule type="cellIs" dxfId="2" priority="4" operator="between">
      <formula>0</formula>
      <formula>0.05</formula>
    </cfRule>
  </conditionalFormatting>
  <conditionalFormatting sqref="N6:N14">
    <cfRule type="cellIs" dxfId="1" priority="2" operator="equal">
      <formula>"Err"</formula>
    </cfRule>
    <cfRule type="cellIs" dxfId="0" priority="3" operator="equal">
      <formula>"OK"</formula>
    </cfRule>
  </conditionalFormatting>
  <hyperlinks>
    <hyperlink ref="A1" location="Contents!A1" display="Contents" xr:uid="{00000000-0004-0000-1500-000000000000}"/>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K53"/>
  <sheetViews>
    <sheetView showGridLines="0" zoomScaleNormal="100" workbookViewId="0"/>
  </sheetViews>
  <sheetFormatPr defaultColWidth="11.453125" defaultRowHeight="14.5" x14ac:dyDescent="0.35"/>
  <cols>
    <col min="3" max="3" width="21.453125" customWidth="1"/>
    <col min="4" max="4" width="29.81640625" customWidth="1"/>
    <col min="5" max="9" width="21.453125" customWidth="1"/>
  </cols>
  <sheetData>
    <row r="1" spans="1:11" x14ac:dyDescent="0.35">
      <c r="A1" s="20" t="s">
        <v>85</v>
      </c>
      <c r="B1" s="19"/>
      <c r="C1" s="19"/>
      <c r="D1" s="19"/>
      <c r="E1" s="19"/>
      <c r="F1" s="19"/>
      <c r="G1" s="19"/>
      <c r="H1" s="19"/>
      <c r="I1" s="19"/>
      <c r="J1" s="19"/>
      <c r="K1" s="19"/>
    </row>
    <row r="2" spans="1:11" x14ac:dyDescent="0.35">
      <c r="A2" s="19"/>
      <c r="B2" s="19" t="s">
        <v>367</v>
      </c>
      <c r="C2" s="19"/>
      <c r="D2" s="19"/>
      <c r="E2" s="19"/>
      <c r="F2" s="19"/>
      <c r="G2" s="19"/>
      <c r="H2" s="19"/>
      <c r="I2" s="19"/>
      <c r="J2" s="19"/>
      <c r="K2" s="19"/>
    </row>
    <row r="3" spans="1:11" x14ac:dyDescent="0.35">
      <c r="A3" s="19"/>
      <c r="B3" s="22" t="s">
        <v>86</v>
      </c>
      <c r="C3" s="19"/>
      <c r="D3" s="19"/>
      <c r="E3" s="19"/>
      <c r="F3" s="19"/>
      <c r="G3" s="19"/>
      <c r="H3" s="19"/>
      <c r="I3" s="19"/>
      <c r="J3" s="19"/>
      <c r="K3" s="19"/>
    </row>
    <row r="4" spans="1:11" x14ac:dyDescent="0.35">
      <c r="B4" s="19"/>
      <c r="C4" s="19"/>
      <c r="D4" s="19"/>
      <c r="E4" s="19"/>
      <c r="F4" s="19"/>
      <c r="G4" s="19"/>
      <c r="H4" s="19"/>
    </row>
    <row r="5" spans="1:11" ht="25.5" customHeight="1" x14ac:dyDescent="0.35">
      <c r="A5" s="19"/>
      <c r="B5" s="19"/>
      <c r="C5" s="23"/>
      <c r="D5" s="23"/>
      <c r="E5" s="46" t="s">
        <v>87</v>
      </c>
      <c r="F5" s="13" t="s">
        <v>88</v>
      </c>
      <c r="G5" s="13" t="s">
        <v>89</v>
      </c>
      <c r="H5" s="13" t="s">
        <v>90</v>
      </c>
      <c r="I5" s="19"/>
      <c r="J5" s="19"/>
      <c r="K5" s="19"/>
    </row>
    <row r="6" spans="1:11" x14ac:dyDescent="0.35">
      <c r="A6" s="19"/>
      <c r="B6" s="19"/>
      <c r="C6" s="24" t="s">
        <v>91</v>
      </c>
      <c r="D6" s="24" t="s">
        <v>92</v>
      </c>
      <c r="E6" s="226">
        <v>8.3757699999999993</v>
      </c>
      <c r="F6" s="173">
        <v>8.13218</v>
      </c>
      <c r="G6" s="173">
        <v>7.8601700000000001</v>
      </c>
      <c r="H6" s="173">
        <v>7.3391700000000002</v>
      </c>
      <c r="I6" s="19"/>
      <c r="J6" s="21"/>
      <c r="K6" s="21"/>
    </row>
    <row r="7" spans="1:11" x14ac:dyDescent="0.35">
      <c r="A7" s="19"/>
      <c r="B7" s="19"/>
      <c r="C7" s="25" t="s">
        <v>91</v>
      </c>
      <c r="D7" s="25" t="s">
        <v>93</v>
      </c>
      <c r="E7" s="227">
        <v>7.7362299999999999</v>
      </c>
      <c r="F7" s="111">
        <v>7.0841399999999997</v>
      </c>
      <c r="G7" s="111">
        <v>6.7466699999999999</v>
      </c>
      <c r="H7" s="111">
        <v>6.34795</v>
      </c>
      <c r="I7" s="27"/>
      <c r="J7" s="21"/>
      <c r="K7" s="21"/>
    </row>
    <row r="8" spans="1:11" x14ac:dyDescent="0.35">
      <c r="A8" s="19"/>
      <c r="B8" s="19"/>
      <c r="C8" s="25" t="s">
        <v>91</v>
      </c>
      <c r="D8" s="25" t="s">
        <v>94</v>
      </c>
      <c r="E8" s="266">
        <v>8.6622800000000009</v>
      </c>
      <c r="F8" s="111">
        <v>6.9147400000000001</v>
      </c>
      <c r="G8" s="111">
        <v>6.1645899999999996</v>
      </c>
      <c r="H8" s="235" t="s">
        <v>95</v>
      </c>
      <c r="I8" s="27"/>
      <c r="J8" s="21"/>
      <c r="K8" s="21"/>
    </row>
    <row r="9" spans="1:11" ht="15" customHeight="1" x14ac:dyDescent="0.35">
      <c r="A9" s="19"/>
      <c r="B9" s="19"/>
      <c r="C9" s="25" t="s">
        <v>91</v>
      </c>
      <c r="D9" s="25" t="s">
        <v>96</v>
      </c>
      <c r="E9" s="267">
        <v>9.2967300000000002</v>
      </c>
      <c r="F9" s="111">
        <v>7.6278699999999997</v>
      </c>
      <c r="G9" s="111">
        <v>6.8158899999999996</v>
      </c>
      <c r="H9" s="236" t="s">
        <v>95</v>
      </c>
      <c r="I9" s="27"/>
      <c r="J9" s="21"/>
      <c r="K9" s="21"/>
    </row>
    <row r="10" spans="1:11" x14ac:dyDescent="0.35">
      <c r="A10" s="19"/>
      <c r="B10" s="19"/>
      <c r="C10" s="25" t="s">
        <v>91</v>
      </c>
      <c r="D10" s="25" t="s">
        <v>97</v>
      </c>
      <c r="E10" s="227">
        <v>6.3583699999999999</v>
      </c>
      <c r="F10" s="111">
        <v>6.3029900000000003</v>
      </c>
      <c r="G10" s="111">
        <v>6.2145000000000001</v>
      </c>
      <c r="H10" s="111">
        <v>6.1402700000000001</v>
      </c>
      <c r="I10" s="27"/>
      <c r="J10" s="21"/>
      <c r="K10" s="21"/>
    </row>
    <row r="11" spans="1:11" x14ac:dyDescent="0.35">
      <c r="A11" s="19"/>
      <c r="B11" s="19"/>
      <c r="C11" s="25" t="s">
        <v>91</v>
      </c>
      <c r="D11" s="25" t="s">
        <v>98</v>
      </c>
      <c r="E11" s="227">
        <v>7.1760200000000003</v>
      </c>
      <c r="F11" s="111">
        <v>7.0850999999999997</v>
      </c>
      <c r="G11" s="111">
        <v>6.7806699999999998</v>
      </c>
      <c r="H11" s="111">
        <v>6.4043400000000004</v>
      </c>
      <c r="I11" s="27"/>
      <c r="J11" s="21"/>
      <c r="K11" s="21"/>
    </row>
    <row r="12" spans="1:11" x14ac:dyDescent="0.35">
      <c r="A12" s="19"/>
      <c r="B12" s="19"/>
      <c r="C12" s="24" t="s">
        <v>99</v>
      </c>
      <c r="D12" s="24" t="s">
        <v>92</v>
      </c>
      <c r="E12" s="226">
        <v>8</v>
      </c>
      <c r="F12" s="173">
        <v>7.75</v>
      </c>
      <c r="G12" s="173">
        <v>7.5</v>
      </c>
      <c r="H12" s="173">
        <v>7</v>
      </c>
      <c r="I12" s="27"/>
      <c r="J12" s="21"/>
      <c r="K12" s="21"/>
    </row>
    <row r="13" spans="1:11" x14ac:dyDescent="0.35">
      <c r="A13" s="19"/>
      <c r="B13" s="19"/>
      <c r="C13" s="25" t="s">
        <v>99</v>
      </c>
      <c r="D13" s="25" t="s">
        <v>93</v>
      </c>
      <c r="E13" s="227">
        <v>7.5</v>
      </c>
      <c r="F13" s="111">
        <v>6.75</v>
      </c>
      <c r="G13" s="111">
        <v>6.33</v>
      </c>
      <c r="H13" s="111">
        <v>6</v>
      </c>
      <c r="I13" s="27"/>
      <c r="J13" s="21"/>
      <c r="K13" s="21"/>
    </row>
    <row r="14" spans="1:11" x14ac:dyDescent="0.35">
      <c r="A14" s="19"/>
      <c r="B14" s="19"/>
      <c r="C14" s="25" t="s">
        <v>99</v>
      </c>
      <c r="D14" s="25" t="s">
        <v>94</v>
      </c>
      <c r="E14" s="266">
        <v>8</v>
      </c>
      <c r="F14" s="111">
        <v>6.33</v>
      </c>
      <c r="G14" s="111">
        <v>5.5</v>
      </c>
      <c r="H14" s="235" t="s">
        <v>95</v>
      </c>
      <c r="I14" s="27"/>
      <c r="J14" s="21"/>
      <c r="K14" s="21"/>
    </row>
    <row r="15" spans="1:11" ht="15" customHeight="1" x14ac:dyDescent="0.35">
      <c r="A15" s="19"/>
      <c r="B15" s="19"/>
      <c r="C15" s="25" t="s">
        <v>99</v>
      </c>
      <c r="D15" s="25" t="s">
        <v>96</v>
      </c>
      <c r="E15" s="267">
        <v>8.4</v>
      </c>
      <c r="F15" s="111">
        <v>7.5</v>
      </c>
      <c r="G15" s="111">
        <v>6.3</v>
      </c>
      <c r="H15" s="236" t="s">
        <v>95</v>
      </c>
      <c r="I15" s="27"/>
      <c r="J15" s="21"/>
      <c r="K15" s="21"/>
    </row>
    <row r="16" spans="1:11" x14ac:dyDescent="0.35">
      <c r="A16" s="19"/>
      <c r="B16" s="19"/>
      <c r="C16" s="25" t="s">
        <v>99</v>
      </c>
      <c r="D16" s="25" t="s">
        <v>97</v>
      </c>
      <c r="E16" s="227">
        <v>6</v>
      </c>
      <c r="F16" s="111">
        <v>6</v>
      </c>
      <c r="G16" s="111">
        <v>6</v>
      </c>
      <c r="H16" s="111">
        <v>6</v>
      </c>
      <c r="I16" s="27"/>
      <c r="J16" s="21"/>
      <c r="K16" s="21"/>
    </row>
    <row r="17" spans="2:11" x14ac:dyDescent="0.35">
      <c r="B17" s="19"/>
      <c r="C17" s="25" t="s">
        <v>99</v>
      </c>
      <c r="D17" s="25" t="s">
        <v>98</v>
      </c>
      <c r="E17" s="227">
        <v>6.86</v>
      </c>
      <c r="F17" s="111">
        <v>6.67</v>
      </c>
      <c r="G17" s="111">
        <v>6.44</v>
      </c>
      <c r="H17" s="111">
        <v>6</v>
      </c>
      <c r="I17" s="27"/>
      <c r="J17" s="21"/>
      <c r="K17" s="21"/>
    </row>
    <row r="18" spans="2:11" x14ac:dyDescent="0.35">
      <c r="B18" s="19"/>
      <c r="C18" s="24" t="s">
        <v>100</v>
      </c>
      <c r="D18" s="24" t="s">
        <v>92</v>
      </c>
      <c r="E18" s="234">
        <v>1764</v>
      </c>
      <c r="F18" s="174">
        <v>2199</v>
      </c>
      <c r="G18" s="174">
        <v>2224</v>
      </c>
      <c r="H18" s="174">
        <v>636</v>
      </c>
      <c r="I18" s="27"/>
      <c r="J18" s="21"/>
      <c r="K18" s="21"/>
    </row>
    <row r="19" spans="2:11" x14ac:dyDescent="0.35">
      <c r="B19" s="19"/>
      <c r="C19" s="25" t="s">
        <v>100</v>
      </c>
      <c r="D19" s="25" t="s">
        <v>93</v>
      </c>
      <c r="E19" s="268">
        <v>274</v>
      </c>
      <c r="F19" s="175">
        <v>1109</v>
      </c>
      <c r="G19" s="175">
        <v>1153</v>
      </c>
      <c r="H19" s="175">
        <v>289</v>
      </c>
      <c r="I19" s="27"/>
      <c r="J19" s="21"/>
      <c r="K19" s="21"/>
    </row>
    <row r="20" spans="2:11" x14ac:dyDescent="0.35">
      <c r="B20" s="19"/>
      <c r="C20" s="25" t="s">
        <v>100</v>
      </c>
      <c r="D20" s="25" t="s">
        <v>94</v>
      </c>
      <c r="E20" s="269">
        <v>19</v>
      </c>
      <c r="F20" s="175">
        <v>292</v>
      </c>
      <c r="G20" s="175">
        <v>866</v>
      </c>
      <c r="H20" s="235" t="s">
        <v>95</v>
      </c>
      <c r="I20" s="27"/>
      <c r="J20" s="21"/>
      <c r="K20" s="21"/>
    </row>
    <row r="21" spans="2:11" x14ac:dyDescent="0.35">
      <c r="B21" s="19"/>
      <c r="C21" s="25" t="s">
        <v>100</v>
      </c>
      <c r="D21" s="25" t="s">
        <v>96</v>
      </c>
      <c r="E21" s="269">
        <v>10</v>
      </c>
      <c r="F21" s="175">
        <v>62</v>
      </c>
      <c r="G21" s="175">
        <v>73</v>
      </c>
      <c r="H21" s="236" t="s">
        <v>95</v>
      </c>
      <c r="I21" s="27"/>
      <c r="J21" s="21"/>
      <c r="K21" s="21"/>
    </row>
    <row r="22" spans="2:11" x14ac:dyDescent="0.35">
      <c r="B22" s="19"/>
      <c r="C22" s="25" t="s">
        <v>100</v>
      </c>
      <c r="D22" s="25" t="s">
        <v>97</v>
      </c>
      <c r="E22" s="268">
        <v>2708</v>
      </c>
      <c r="F22" s="175">
        <v>2751</v>
      </c>
      <c r="G22" s="175">
        <v>2921</v>
      </c>
      <c r="H22" s="175">
        <v>2186</v>
      </c>
      <c r="I22" s="27"/>
      <c r="J22" s="21"/>
      <c r="K22" s="21"/>
    </row>
    <row r="23" spans="2:11" x14ac:dyDescent="0.35">
      <c r="B23" s="19"/>
      <c r="C23" s="25" t="s">
        <v>100</v>
      </c>
      <c r="D23" s="25" t="s">
        <v>98</v>
      </c>
      <c r="E23" s="268">
        <v>4884</v>
      </c>
      <c r="F23" s="175">
        <v>6582</v>
      </c>
      <c r="G23" s="175">
        <v>7409</v>
      </c>
      <c r="H23" s="175">
        <v>3165</v>
      </c>
      <c r="I23" s="27"/>
      <c r="J23" s="21"/>
      <c r="K23" s="21"/>
    </row>
    <row r="24" spans="2:11" x14ac:dyDescent="0.35">
      <c r="B24" s="19"/>
      <c r="C24" s="25"/>
      <c r="D24" s="25"/>
      <c r="E24" s="26"/>
      <c r="F24" s="26"/>
      <c r="G24" s="26"/>
      <c r="H24" s="26"/>
      <c r="I24" s="27"/>
      <c r="J24" s="21"/>
      <c r="K24" s="21"/>
    </row>
    <row r="25" spans="2:11" x14ac:dyDescent="0.35">
      <c r="B25" s="19"/>
      <c r="C25" s="19" t="s">
        <v>101</v>
      </c>
      <c r="D25" s="19"/>
      <c r="E25" s="19"/>
      <c r="F25" s="19"/>
      <c r="G25" s="19"/>
      <c r="H25" s="19"/>
      <c r="I25" s="27"/>
      <c r="J25" s="19"/>
      <c r="K25" s="19"/>
    </row>
    <row r="26" spans="2:11" x14ac:dyDescent="0.35">
      <c r="B26" s="19"/>
      <c r="C26" s="19" t="s">
        <v>102</v>
      </c>
      <c r="D26" s="19"/>
      <c r="E26" s="19"/>
      <c r="F26" s="19"/>
      <c r="G26" s="19"/>
      <c r="H26" s="19"/>
      <c r="I26" s="27"/>
      <c r="J26" s="19"/>
      <c r="K26" s="19"/>
    </row>
    <row r="27" spans="2:11" x14ac:dyDescent="0.35">
      <c r="C27" s="16"/>
      <c r="I27" s="27"/>
    </row>
    <row r="28" spans="2:11" x14ac:dyDescent="0.35">
      <c r="C28" s="16" t="s">
        <v>360</v>
      </c>
      <c r="I28" s="27"/>
    </row>
    <row r="29" spans="2:11" x14ac:dyDescent="0.35">
      <c r="C29" s="19" t="s">
        <v>361</v>
      </c>
      <c r="I29" s="27"/>
    </row>
    <row r="30" spans="2:11" x14ac:dyDescent="0.35">
      <c r="C30" s="19" t="s">
        <v>363</v>
      </c>
      <c r="E30" s="27"/>
    </row>
    <row r="31" spans="2:11" x14ac:dyDescent="0.35">
      <c r="C31" s="19" t="s">
        <v>362</v>
      </c>
      <c r="E31" s="27"/>
    </row>
    <row r="32" spans="2:11" x14ac:dyDescent="0.35">
      <c r="C32" s="19" t="s">
        <v>364</v>
      </c>
      <c r="E32" s="27"/>
    </row>
    <row r="33" spans="5:5" x14ac:dyDescent="0.35">
      <c r="E33" s="27"/>
    </row>
    <row r="34" spans="5:5" x14ac:dyDescent="0.35">
      <c r="E34" s="27"/>
    </row>
    <row r="35" spans="5:5" x14ac:dyDescent="0.35">
      <c r="E35" s="27"/>
    </row>
    <row r="36" spans="5:5" x14ac:dyDescent="0.35">
      <c r="E36" s="27"/>
    </row>
    <row r="37" spans="5:5" x14ac:dyDescent="0.35">
      <c r="E37" s="27"/>
    </row>
    <row r="38" spans="5:5" x14ac:dyDescent="0.35">
      <c r="E38" s="27"/>
    </row>
    <row r="39" spans="5:5" x14ac:dyDescent="0.35">
      <c r="E39" s="27"/>
    </row>
    <row r="40" spans="5:5" x14ac:dyDescent="0.35">
      <c r="E40" s="27"/>
    </row>
    <row r="41" spans="5:5" x14ac:dyDescent="0.35">
      <c r="E41" s="27"/>
    </row>
    <row r="42" spans="5:5" x14ac:dyDescent="0.35">
      <c r="E42" s="27"/>
    </row>
    <row r="43" spans="5:5" x14ac:dyDescent="0.35">
      <c r="E43" s="27"/>
    </row>
    <row r="44" spans="5:5" x14ac:dyDescent="0.35">
      <c r="E44" s="27"/>
    </row>
    <row r="45" spans="5:5" x14ac:dyDescent="0.35">
      <c r="E45" s="27"/>
    </row>
    <row r="46" spans="5:5" x14ac:dyDescent="0.35">
      <c r="E46" s="27"/>
    </row>
    <row r="47" spans="5:5" x14ac:dyDescent="0.35">
      <c r="E47" s="27"/>
    </row>
    <row r="48" spans="5:5" x14ac:dyDescent="0.35">
      <c r="E48" s="27"/>
    </row>
    <row r="49" spans="5:5" x14ac:dyDescent="0.35">
      <c r="E49" s="27"/>
    </row>
    <row r="50" spans="5:5" x14ac:dyDescent="0.35">
      <c r="E50" s="27"/>
    </row>
    <row r="51" spans="5:5" x14ac:dyDescent="0.35">
      <c r="E51" s="27"/>
    </row>
    <row r="52" spans="5:5" x14ac:dyDescent="0.35">
      <c r="E52" s="27"/>
    </row>
    <row r="53" spans="5:5" x14ac:dyDescent="0.35">
      <c r="E53" s="27"/>
    </row>
  </sheetData>
  <hyperlinks>
    <hyperlink ref="A1" location="Contents!A1" display="Contents" xr:uid="{00000000-0004-0000-0200-000000000000}"/>
  </hyperlink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V37"/>
  <sheetViews>
    <sheetView showGridLines="0" zoomScale="86" zoomScaleNormal="86" workbookViewId="0"/>
  </sheetViews>
  <sheetFormatPr defaultColWidth="11.453125" defaultRowHeight="14.5" x14ac:dyDescent="0.35"/>
  <cols>
    <col min="3" max="3" width="21.453125" customWidth="1"/>
    <col min="4" max="4" width="29.81640625" customWidth="1"/>
    <col min="5" max="13" width="21.453125" customWidth="1"/>
    <col min="14" max="14" width="24.81640625" customWidth="1"/>
    <col min="15" max="20" width="21.1796875" customWidth="1"/>
  </cols>
  <sheetData>
    <row r="1" spans="1:20" x14ac:dyDescent="0.35">
      <c r="A1" s="20" t="s">
        <v>85</v>
      </c>
      <c r="B1" s="19"/>
      <c r="C1" s="19"/>
      <c r="D1" s="19"/>
      <c r="E1" s="19"/>
      <c r="F1" s="19"/>
      <c r="G1" s="19"/>
      <c r="H1" s="19"/>
      <c r="I1" s="19"/>
      <c r="J1" s="19"/>
      <c r="K1" s="19"/>
      <c r="L1" s="19"/>
      <c r="M1" s="19"/>
      <c r="N1" s="19"/>
      <c r="O1" s="19"/>
    </row>
    <row r="2" spans="1:20" x14ac:dyDescent="0.35">
      <c r="A2" s="19"/>
      <c r="B2" s="19" t="s">
        <v>103</v>
      </c>
      <c r="C2" s="19"/>
      <c r="D2" s="19"/>
      <c r="E2" s="19"/>
      <c r="F2" s="19"/>
      <c r="G2" s="19"/>
      <c r="H2" s="19"/>
      <c r="I2" s="19"/>
      <c r="J2" s="19"/>
      <c r="K2" s="19"/>
      <c r="L2" s="19"/>
      <c r="M2" s="19"/>
      <c r="N2" s="19"/>
      <c r="O2" s="19"/>
    </row>
    <row r="3" spans="1:20" x14ac:dyDescent="0.35">
      <c r="A3" s="19"/>
      <c r="B3" s="22" t="s">
        <v>86</v>
      </c>
      <c r="C3" s="19"/>
      <c r="D3" s="19"/>
      <c r="E3" s="19"/>
      <c r="F3" s="19"/>
      <c r="G3" s="19"/>
      <c r="H3" s="19"/>
      <c r="I3" s="19"/>
      <c r="J3" s="19"/>
      <c r="K3" s="19"/>
      <c r="L3" s="19"/>
      <c r="M3" s="19"/>
      <c r="N3" s="19"/>
      <c r="O3" s="19"/>
    </row>
    <row r="4" spans="1:20" x14ac:dyDescent="0.35">
      <c r="L4" s="19"/>
      <c r="M4" s="19"/>
      <c r="N4" s="19"/>
    </row>
    <row r="5" spans="1:20" ht="12.75" customHeight="1" x14ac:dyDescent="0.35">
      <c r="A5" s="19"/>
      <c r="B5" s="19"/>
      <c r="C5" s="19"/>
      <c r="D5" s="19"/>
      <c r="E5" s="316" t="s">
        <v>87</v>
      </c>
      <c r="F5" s="317"/>
      <c r="G5" s="317"/>
      <c r="H5" s="317"/>
      <c r="I5" s="317"/>
      <c r="J5" s="13"/>
      <c r="K5" s="262"/>
      <c r="L5" s="313" t="s">
        <v>104</v>
      </c>
      <c r="M5" s="314"/>
      <c r="N5" s="315"/>
      <c r="O5" s="313" t="s">
        <v>105</v>
      </c>
      <c r="P5" s="314"/>
      <c r="Q5" s="314"/>
      <c r="R5" s="314"/>
      <c r="S5" s="314"/>
      <c r="T5" s="314"/>
    </row>
    <row r="6" spans="1:20" ht="25.5" customHeight="1" x14ac:dyDescent="0.35">
      <c r="A6" s="19"/>
      <c r="B6" s="19"/>
      <c r="C6" s="13"/>
      <c r="D6" s="20"/>
      <c r="E6" s="46">
        <v>2018</v>
      </c>
      <c r="F6" s="13">
        <v>2019</v>
      </c>
      <c r="G6" s="13">
        <v>2021</v>
      </c>
      <c r="H6" s="13">
        <v>2022</v>
      </c>
      <c r="I6" s="13">
        <v>2023</v>
      </c>
      <c r="J6" s="13">
        <v>2024</v>
      </c>
      <c r="K6" s="271">
        <v>2025</v>
      </c>
      <c r="L6" s="272" t="s">
        <v>106</v>
      </c>
      <c r="M6" s="45" t="s">
        <v>107</v>
      </c>
      <c r="N6" s="34" t="s">
        <v>108</v>
      </c>
      <c r="O6" s="47" t="s">
        <v>109</v>
      </c>
      <c r="P6" s="47" t="s">
        <v>110</v>
      </c>
      <c r="Q6" s="13" t="s">
        <v>111</v>
      </c>
      <c r="R6" s="47" t="s">
        <v>112</v>
      </c>
      <c r="S6" s="47" t="s">
        <v>113</v>
      </c>
      <c r="T6" s="47" t="s">
        <v>114</v>
      </c>
    </row>
    <row r="7" spans="1:20" ht="15" customHeight="1" x14ac:dyDescent="0.35">
      <c r="A7" s="19"/>
      <c r="B7" s="19"/>
      <c r="C7" s="31" t="s">
        <v>91</v>
      </c>
      <c r="D7" s="24" t="s">
        <v>92</v>
      </c>
      <c r="E7" s="128">
        <v>5.71</v>
      </c>
      <c r="F7" s="129">
        <v>5.92</v>
      </c>
      <c r="G7" s="129">
        <v>6.27</v>
      </c>
      <c r="H7" s="130">
        <v>6.5888211159563435</v>
      </c>
      <c r="I7" s="130">
        <v>7.0809320141906946</v>
      </c>
      <c r="J7" s="130">
        <v>7.8603495589291867</v>
      </c>
      <c r="K7" s="131">
        <f>'Table 1'!E6</f>
        <v>8.3757699999999993</v>
      </c>
      <c r="L7" s="132">
        <f t="shared" ref="L7:L18" si="0">(I7-H7)/H7</f>
        <v>7.4688762917328511E-2</v>
      </c>
      <c r="M7" s="133">
        <v>0.11007273381194503</v>
      </c>
      <c r="N7" s="273">
        <f>(K7-J7)/J7</f>
        <v>6.5572203526916437E-2</v>
      </c>
      <c r="O7" s="134">
        <v>0</v>
      </c>
      <c r="P7" s="134">
        <v>0.214</v>
      </c>
      <c r="Q7" s="134">
        <v>0</v>
      </c>
      <c r="R7" s="134">
        <v>0</v>
      </c>
      <c r="S7" s="134">
        <v>5.3892602887001203E-9</v>
      </c>
      <c r="T7" s="134">
        <v>3.8764174665175599E-3</v>
      </c>
    </row>
    <row r="8" spans="1:20" ht="15" customHeight="1" x14ac:dyDescent="0.35">
      <c r="A8" s="19"/>
      <c r="B8" s="19"/>
      <c r="C8" s="30" t="s">
        <v>91</v>
      </c>
      <c r="D8" s="25" t="s">
        <v>93</v>
      </c>
      <c r="E8" s="135">
        <v>5.1100000000000003</v>
      </c>
      <c r="F8" s="136">
        <v>5.39</v>
      </c>
      <c r="G8" s="136">
        <v>6.06</v>
      </c>
      <c r="H8" s="137">
        <v>6.1467285138851953</v>
      </c>
      <c r="I8" s="137">
        <v>6.7320284840223783</v>
      </c>
      <c r="J8" s="137">
        <v>7.0163049064182879</v>
      </c>
      <c r="K8" s="274">
        <f>'Table 1'!E7</f>
        <v>7.7362299999999999</v>
      </c>
      <c r="L8" s="133">
        <f t="shared" si="0"/>
        <v>9.5221379765677891E-2</v>
      </c>
      <c r="M8" s="133">
        <v>4.2227453890102191E-2</v>
      </c>
      <c r="N8" s="273">
        <f t="shared" ref="N8:N18" si="1">(K8-J8)/J8</f>
        <v>0.10260744126486693</v>
      </c>
      <c r="O8" s="138">
        <v>1.2999999999999999E-2</v>
      </c>
      <c r="P8" s="138">
        <v>0.68500000000000005</v>
      </c>
      <c r="Q8" s="138">
        <v>0.17299999999999999</v>
      </c>
      <c r="R8" s="138">
        <v>0.152</v>
      </c>
      <c r="S8" s="138">
        <v>5.5357309798693597E-4</v>
      </c>
      <c r="T8" s="138">
        <v>2.0315180732670201E-2</v>
      </c>
    </row>
    <row r="9" spans="1:20" ht="15" customHeight="1" x14ac:dyDescent="0.35">
      <c r="A9" s="19"/>
      <c r="B9" s="19"/>
      <c r="C9" s="30" t="s">
        <v>91</v>
      </c>
      <c r="D9" s="25" t="s">
        <v>94</v>
      </c>
      <c r="E9" s="139">
        <v>5.09</v>
      </c>
      <c r="F9" s="136">
        <v>5.46</v>
      </c>
      <c r="G9" s="136">
        <v>4.9800000000000004</v>
      </c>
      <c r="H9" s="140">
        <v>6.1092049596256937</v>
      </c>
      <c r="I9" s="137">
        <v>7.3492316045212283</v>
      </c>
      <c r="J9" s="140">
        <v>8.0721778297614293</v>
      </c>
      <c r="K9" s="275">
        <f>'Table 1'!E8</f>
        <v>8.6622800000000009</v>
      </c>
      <c r="L9" s="133">
        <f t="shared" si="0"/>
        <v>0.20297676262141812</v>
      </c>
      <c r="M9" s="133">
        <v>9.8370314632001313E-2</v>
      </c>
      <c r="N9" s="276">
        <f t="shared" si="1"/>
        <v>7.3103217332863429E-2</v>
      </c>
      <c r="O9" s="138">
        <v>3.1E-2</v>
      </c>
      <c r="P9" s="138">
        <v>0.32800000000000001</v>
      </c>
      <c r="Q9" s="138">
        <v>0.36299999999999999</v>
      </c>
      <c r="R9" s="138">
        <v>0.33</v>
      </c>
      <c r="S9" s="138">
        <v>0.47386684607711699</v>
      </c>
      <c r="T9" s="138">
        <v>0.50120906353623196</v>
      </c>
    </row>
    <row r="10" spans="1:20" ht="15" customHeight="1" x14ac:dyDescent="0.35">
      <c r="A10" s="19"/>
      <c r="B10" s="19"/>
      <c r="C10" s="30" t="s">
        <v>91</v>
      </c>
      <c r="D10" s="25" t="s">
        <v>96</v>
      </c>
      <c r="E10" s="139">
        <v>4.76</v>
      </c>
      <c r="F10" s="141">
        <v>5.7</v>
      </c>
      <c r="G10" s="141">
        <v>5.96</v>
      </c>
      <c r="H10" s="140">
        <v>6.6276846676497057</v>
      </c>
      <c r="I10" s="140">
        <v>7.3021651561915073</v>
      </c>
      <c r="J10" s="140" t="s">
        <v>115</v>
      </c>
      <c r="K10" s="275">
        <f>'Table 1'!E9</f>
        <v>9.2967300000000002</v>
      </c>
      <c r="L10" s="133">
        <f t="shared" si="0"/>
        <v>0.101767136242012</v>
      </c>
      <c r="M10" s="133" t="s">
        <v>115</v>
      </c>
      <c r="N10" s="273" t="s">
        <v>115</v>
      </c>
      <c r="O10" s="138">
        <v>0.45</v>
      </c>
      <c r="P10" s="138">
        <v>0.996</v>
      </c>
      <c r="Q10" s="138">
        <v>0.73699999999999999</v>
      </c>
      <c r="R10" s="138">
        <v>0.65300000000000002</v>
      </c>
      <c r="S10" s="138">
        <v>0.130012949218796</v>
      </c>
      <c r="T10" s="138">
        <v>0.15467053701564701</v>
      </c>
    </row>
    <row r="11" spans="1:20" ht="15" customHeight="1" x14ac:dyDescent="0.35">
      <c r="A11" s="19"/>
      <c r="B11" s="19"/>
      <c r="C11" s="30" t="s">
        <v>91</v>
      </c>
      <c r="D11" s="25" t="s">
        <v>97</v>
      </c>
      <c r="E11" s="135">
        <v>4.82</v>
      </c>
      <c r="F11" s="136">
        <v>4.92</v>
      </c>
      <c r="G11" s="136">
        <v>5.23</v>
      </c>
      <c r="H11" s="137">
        <v>5.3606805833053768</v>
      </c>
      <c r="I11" s="137">
        <v>5.6167525641603353</v>
      </c>
      <c r="J11" s="137">
        <v>6.0485220349072844</v>
      </c>
      <c r="K11" s="274">
        <f>'Table 1'!E10</f>
        <v>6.3583699999999999</v>
      </c>
      <c r="L11" s="133">
        <f t="shared" si="0"/>
        <v>4.7768557905210132E-2</v>
      </c>
      <c r="M11" s="133">
        <v>7.6871727179510449E-2</v>
      </c>
      <c r="N11" s="273">
        <f t="shared" si="1"/>
        <v>5.1227054031467219E-2</v>
      </c>
      <c r="O11" s="138">
        <v>0</v>
      </c>
      <c r="P11" s="138">
        <v>0</v>
      </c>
      <c r="Q11" s="138">
        <v>0</v>
      </c>
      <c r="R11" s="138">
        <v>0</v>
      </c>
      <c r="S11" s="138">
        <v>1.0181327259927199E-10</v>
      </c>
      <c r="T11" s="138">
        <v>3.7134191965141498E-2</v>
      </c>
    </row>
    <row r="12" spans="1:20" ht="15" customHeight="1" x14ac:dyDescent="0.35">
      <c r="A12" s="19"/>
      <c r="B12" s="19"/>
      <c r="C12" s="30" t="s">
        <v>91</v>
      </c>
      <c r="D12" s="25" t="s">
        <v>98</v>
      </c>
      <c r="E12" s="135">
        <v>5.0199999999999996</v>
      </c>
      <c r="F12" s="136">
        <v>5.15</v>
      </c>
      <c r="G12" s="136">
        <v>5.53</v>
      </c>
      <c r="H12" s="137">
        <v>5.6792870299892995</v>
      </c>
      <c r="I12" s="137">
        <v>6.0511550330202182</v>
      </c>
      <c r="J12" s="137">
        <v>6.6007548477611833</v>
      </c>
      <c r="K12" s="142">
        <f>'Table 1'!E11</f>
        <v>7.1760200000000003</v>
      </c>
      <c r="L12" s="143">
        <f t="shared" si="0"/>
        <v>6.5477937823406565E-2</v>
      </c>
      <c r="M12" s="143">
        <v>9.0825604655951436E-2</v>
      </c>
      <c r="N12" s="273">
        <f t="shared" si="1"/>
        <v>8.7151419118971382E-2</v>
      </c>
      <c r="O12" s="144">
        <v>0</v>
      </c>
      <c r="P12" s="144">
        <v>0</v>
      </c>
      <c r="Q12" s="138">
        <v>0</v>
      </c>
      <c r="R12" s="144">
        <v>0</v>
      </c>
      <c r="S12" s="145" t="s">
        <v>95</v>
      </c>
      <c r="T12" s="145" t="s">
        <v>95</v>
      </c>
    </row>
    <row r="13" spans="1:20" x14ac:dyDescent="0.35">
      <c r="A13" s="19"/>
      <c r="B13" s="19"/>
      <c r="C13" s="31" t="s">
        <v>99</v>
      </c>
      <c r="D13" s="24" t="s">
        <v>92</v>
      </c>
      <c r="E13" s="146"/>
      <c r="F13" s="147"/>
      <c r="G13" s="147"/>
      <c r="H13" s="130">
        <v>6.15</v>
      </c>
      <c r="I13" s="130">
        <v>6.8</v>
      </c>
      <c r="J13" s="130">
        <v>7.5</v>
      </c>
      <c r="K13" s="131">
        <f>'Table 1'!E12</f>
        <v>8</v>
      </c>
      <c r="L13" s="132">
        <f t="shared" si="0"/>
        <v>0.10569105691056901</v>
      </c>
      <c r="M13" s="133">
        <v>0.10294117647058826</v>
      </c>
      <c r="N13" s="148">
        <f t="shared" si="1"/>
        <v>6.6666666666666666E-2</v>
      </c>
      <c r="O13" s="149"/>
      <c r="P13" s="16"/>
      <c r="Q13" s="149"/>
      <c r="R13" s="16"/>
      <c r="S13" s="16"/>
      <c r="T13" s="16"/>
    </row>
    <row r="14" spans="1:20" x14ac:dyDescent="0.35">
      <c r="A14" s="19"/>
      <c r="B14" s="19"/>
      <c r="C14" s="30" t="s">
        <v>99</v>
      </c>
      <c r="D14" s="25" t="s">
        <v>93</v>
      </c>
      <c r="E14" s="150"/>
      <c r="F14" s="64"/>
      <c r="G14" s="64"/>
      <c r="H14" s="137">
        <v>5.7</v>
      </c>
      <c r="I14" s="137">
        <v>6.36</v>
      </c>
      <c r="J14" s="137">
        <v>6.83</v>
      </c>
      <c r="K14" s="274">
        <f>'Table 1'!E13</f>
        <v>7.5</v>
      </c>
      <c r="L14" s="133">
        <f t="shared" si="0"/>
        <v>0.11578947368421055</v>
      </c>
      <c r="M14" s="133">
        <v>7.3899371069182346E-2</v>
      </c>
      <c r="N14" s="273">
        <f t="shared" si="1"/>
        <v>9.8096632503660311E-2</v>
      </c>
      <c r="O14" s="16"/>
      <c r="P14" s="16"/>
      <c r="Q14" s="16"/>
      <c r="R14" s="16"/>
      <c r="S14" s="16"/>
      <c r="T14" s="16"/>
    </row>
    <row r="15" spans="1:20" x14ac:dyDescent="0.35">
      <c r="A15" s="19"/>
      <c r="B15" s="19"/>
      <c r="C15" s="30" t="s">
        <v>99</v>
      </c>
      <c r="D15" s="25" t="s">
        <v>94</v>
      </c>
      <c r="E15" s="150"/>
      <c r="F15" s="64"/>
      <c r="G15" s="64"/>
      <c r="H15" s="140">
        <v>5.71</v>
      </c>
      <c r="I15" s="137">
        <v>6.65</v>
      </c>
      <c r="J15" s="140">
        <v>7.8</v>
      </c>
      <c r="K15" s="275">
        <f>'Table 1'!E14</f>
        <v>8</v>
      </c>
      <c r="L15" s="133">
        <f t="shared" si="0"/>
        <v>0.1646234676007006</v>
      </c>
      <c r="M15" s="133">
        <v>0.17293233082706758</v>
      </c>
      <c r="N15" s="276">
        <f t="shared" si="1"/>
        <v>2.5641025641025664E-2</v>
      </c>
      <c r="O15" s="16"/>
    </row>
    <row r="16" spans="1:20" x14ac:dyDescent="0.35">
      <c r="A16" s="19"/>
      <c r="B16" s="19"/>
      <c r="C16" s="30" t="s">
        <v>99</v>
      </c>
      <c r="D16" s="25" t="s">
        <v>96</v>
      </c>
      <c r="E16" s="150"/>
      <c r="F16" s="64"/>
      <c r="G16" s="64"/>
      <c r="H16" s="140">
        <v>6.5</v>
      </c>
      <c r="I16" s="140">
        <v>6.68</v>
      </c>
      <c r="J16" s="140" t="s">
        <v>115</v>
      </c>
      <c r="K16" s="275">
        <f>'Table 1'!E15</f>
        <v>8.4</v>
      </c>
      <c r="L16" s="133">
        <f t="shared" si="0"/>
        <v>2.7692307692307648E-2</v>
      </c>
      <c r="M16" s="133" t="s">
        <v>115</v>
      </c>
      <c r="N16" s="273" t="s">
        <v>115</v>
      </c>
      <c r="O16" s="16"/>
      <c r="P16" s="16"/>
      <c r="Q16" s="16"/>
      <c r="R16" s="16"/>
      <c r="S16" s="16"/>
      <c r="T16" s="16"/>
    </row>
    <row r="17" spans="3:22" x14ac:dyDescent="0.35">
      <c r="C17" s="30" t="s">
        <v>99</v>
      </c>
      <c r="D17" s="25" t="s">
        <v>97</v>
      </c>
      <c r="E17" s="150"/>
      <c r="F17" s="64"/>
      <c r="G17" s="64"/>
      <c r="H17" s="137">
        <v>5</v>
      </c>
      <c r="I17" s="137">
        <v>5.25</v>
      </c>
      <c r="J17" s="137">
        <v>5.8</v>
      </c>
      <c r="K17" s="274">
        <f>'Table 1'!E16</f>
        <v>6</v>
      </c>
      <c r="L17" s="133">
        <f t="shared" si="0"/>
        <v>0.05</v>
      </c>
      <c r="M17" s="133">
        <v>0.10476190476190472</v>
      </c>
      <c r="N17" s="273">
        <f t="shared" si="1"/>
        <v>3.4482758620689689E-2</v>
      </c>
      <c r="O17" s="16"/>
    </row>
    <row r="18" spans="3:22" x14ac:dyDescent="0.35">
      <c r="C18" s="30" t="s">
        <v>99</v>
      </c>
      <c r="D18" s="25" t="s">
        <v>98</v>
      </c>
      <c r="E18" s="150"/>
      <c r="F18" s="64"/>
      <c r="G18" s="64"/>
      <c r="H18" s="137">
        <v>5.25</v>
      </c>
      <c r="I18" s="151">
        <v>5.65</v>
      </c>
      <c r="J18" s="151">
        <v>6</v>
      </c>
      <c r="K18" s="142">
        <f>'Table 1'!E17</f>
        <v>6.86</v>
      </c>
      <c r="L18" s="143">
        <f t="shared" si="0"/>
        <v>7.6190476190476253E-2</v>
      </c>
      <c r="M18" s="143">
        <v>6.1946902654867193E-2</v>
      </c>
      <c r="N18" s="273">
        <f t="shared" si="1"/>
        <v>0.1433333333333334</v>
      </c>
      <c r="O18" s="16"/>
    </row>
    <row r="19" spans="3:22" x14ac:dyDescent="0.35">
      <c r="C19" s="31" t="s">
        <v>100</v>
      </c>
      <c r="D19" s="24" t="s">
        <v>92</v>
      </c>
      <c r="E19" s="152">
        <v>1651</v>
      </c>
      <c r="F19" s="153">
        <v>2124</v>
      </c>
      <c r="G19" s="153">
        <v>2017</v>
      </c>
      <c r="H19" s="154">
        <v>1984</v>
      </c>
      <c r="I19" s="155">
        <v>1876</v>
      </c>
      <c r="J19" s="155">
        <v>1424</v>
      </c>
      <c r="K19" s="277">
        <f>'Table 1'!E18</f>
        <v>1764</v>
      </c>
      <c r="L19" s="35"/>
      <c r="M19" s="35"/>
      <c r="N19" s="149"/>
      <c r="O19" s="16"/>
    </row>
    <row r="20" spans="3:22" x14ac:dyDescent="0.35">
      <c r="C20" s="30" t="s">
        <v>100</v>
      </c>
      <c r="D20" s="25" t="s">
        <v>93</v>
      </c>
      <c r="E20" s="156">
        <v>312</v>
      </c>
      <c r="F20" s="157">
        <v>374</v>
      </c>
      <c r="G20" s="157">
        <v>345</v>
      </c>
      <c r="H20" s="155">
        <v>276</v>
      </c>
      <c r="I20" s="155">
        <v>253</v>
      </c>
      <c r="J20" s="155">
        <v>181</v>
      </c>
      <c r="K20" s="277">
        <f>'Table 1'!E19</f>
        <v>274</v>
      </c>
      <c r="L20" s="35"/>
      <c r="M20" s="35"/>
      <c r="N20" s="16"/>
      <c r="O20" s="16"/>
    </row>
    <row r="21" spans="3:22" x14ac:dyDescent="0.35">
      <c r="C21" s="30" t="s">
        <v>100</v>
      </c>
      <c r="D21" s="25" t="s">
        <v>94</v>
      </c>
      <c r="E21" s="158">
        <v>24</v>
      </c>
      <c r="F21" s="157">
        <v>41</v>
      </c>
      <c r="G21" s="157">
        <v>36</v>
      </c>
      <c r="H21" s="159">
        <v>24</v>
      </c>
      <c r="I21" s="155">
        <v>40</v>
      </c>
      <c r="J21" s="159">
        <v>27</v>
      </c>
      <c r="K21" s="278">
        <f>'Table 1'!E20</f>
        <v>19</v>
      </c>
      <c r="L21" s="35"/>
      <c r="M21" s="35"/>
      <c r="N21" s="16"/>
      <c r="O21" s="16"/>
    </row>
    <row r="22" spans="3:22" x14ac:dyDescent="0.35">
      <c r="C22" s="30" t="s">
        <v>100</v>
      </c>
      <c r="D22" s="25" t="s">
        <v>96</v>
      </c>
      <c r="E22" s="158">
        <v>10</v>
      </c>
      <c r="F22" s="160">
        <v>22</v>
      </c>
      <c r="G22" s="160">
        <v>22</v>
      </c>
      <c r="H22" s="159">
        <v>10</v>
      </c>
      <c r="I22" s="159">
        <v>11</v>
      </c>
      <c r="J22" s="159">
        <v>5</v>
      </c>
      <c r="K22" s="278">
        <f>'Table 1'!E21</f>
        <v>10</v>
      </c>
      <c r="L22" s="161"/>
      <c r="M22" s="161"/>
      <c r="N22" s="16"/>
      <c r="O22" s="16"/>
    </row>
    <row r="23" spans="3:22" x14ac:dyDescent="0.35">
      <c r="C23" s="30" t="s">
        <v>100</v>
      </c>
      <c r="D23" s="25" t="s">
        <v>97</v>
      </c>
      <c r="E23" s="156">
        <v>6805</v>
      </c>
      <c r="F23" s="157">
        <v>5391</v>
      </c>
      <c r="G23" s="157">
        <v>4886</v>
      </c>
      <c r="H23" s="155">
        <v>3489</v>
      </c>
      <c r="I23" s="155">
        <v>3352</v>
      </c>
      <c r="J23" s="155">
        <v>2900</v>
      </c>
      <c r="K23" s="277">
        <f>'Table 1'!E22</f>
        <v>2708</v>
      </c>
      <c r="L23" s="35"/>
      <c r="M23" s="35"/>
      <c r="N23" s="16"/>
      <c r="O23" s="16"/>
    </row>
    <row r="24" spans="3:22" x14ac:dyDescent="0.35">
      <c r="C24" s="30" t="s">
        <v>100</v>
      </c>
      <c r="D24" s="25" t="s">
        <v>98</v>
      </c>
      <c r="E24" s="156">
        <v>8899</v>
      </c>
      <c r="F24" s="157">
        <v>8090</v>
      </c>
      <c r="G24" s="157">
        <v>7432</v>
      </c>
      <c r="H24" s="155">
        <v>5915</v>
      </c>
      <c r="I24" s="155">
        <v>5648</v>
      </c>
      <c r="J24" s="155">
        <v>4628</v>
      </c>
      <c r="K24" s="277">
        <f>'Table 1'!E23</f>
        <v>4884</v>
      </c>
      <c r="L24" s="35"/>
      <c r="M24" s="35"/>
      <c r="N24" s="16"/>
      <c r="O24" s="16"/>
      <c r="V24" s="35"/>
    </row>
    <row r="25" spans="3:22" x14ac:dyDescent="0.35">
      <c r="C25" s="19"/>
      <c r="D25" s="19"/>
      <c r="E25" s="16"/>
      <c r="F25" s="16"/>
      <c r="G25" s="16"/>
      <c r="H25" s="16"/>
      <c r="I25" s="16"/>
      <c r="J25" s="16"/>
      <c r="K25" s="16"/>
      <c r="L25" s="16"/>
      <c r="M25" s="16"/>
      <c r="N25" s="16"/>
      <c r="P25" s="35"/>
      <c r="Q25" s="35"/>
      <c r="R25" s="35"/>
      <c r="S25" s="35"/>
      <c r="T25" s="35"/>
    </row>
    <row r="26" spans="3:22" x14ac:dyDescent="0.35">
      <c r="C26" s="19" t="s">
        <v>101</v>
      </c>
      <c r="D26" s="19"/>
      <c r="E26" s="16"/>
      <c r="F26" s="16"/>
      <c r="G26" s="16"/>
      <c r="H26" s="16"/>
      <c r="I26" s="16"/>
      <c r="J26" s="16"/>
      <c r="K26" s="16"/>
      <c r="L26" s="16"/>
      <c r="M26" s="16"/>
      <c r="N26" s="16"/>
    </row>
    <row r="27" spans="3:22" x14ac:dyDescent="0.35">
      <c r="C27" s="19" t="s">
        <v>102</v>
      </c>
      <c r="D27" s="19"/>
      <c r="E27" s="16"/>
      <c r="F27" s="16"/>
      <c r="G27" s="16"/>
      <c r="H27" s="16"/>
      <c r="I27" s="16"/>
      <c r="J27" s="16"/>
      <c r="K27" s="16"/>
      <c r="L27" s="16"/>
      <c r="M27" s="16"/>
      <c r="N27" s="16"/>
    </row>
    <row r="28" spans="3:22" x14ac:dyDescent="0.35">
      <c r="C28" s="19"/>
      <c r="D28" s="19"/>
      <c r="E28" s="19"/>
      <c r="F28" s="19"/>
      <c r="G28" s="19"/>
      <c r="H28" s="19"/>
      <c r="I28" s="19"/>
      <c r="J28" s="19"/>
      <c r="K28" s="16"/>
      <c r="L28" s="16"/>
      <c r="M28" s="16"/>
      <c r="N28" s="16"/>
      <c r="Q28" s="19"/>
      <c r="R28" s="19"/>
      <c r="S28" s="19"/>
      <c r="T28" s="19"/>
    </row>
    <row r="29" spans="3:22" x14ac:dyDescent="0.35">
      <c r="C29" s="16" t="s">
        <v>360</v>
      </c>
      <c r="D29" s="19"/>
      <c r="E29" s="19"/>
      <c r="F29" s="19"/>
      <c r="G29" s="19"/>
      <c r="H29" s="19"/>
      <c r="I29" s="19"/>
      <c r="J29" s="19"/>
      <c r="K29" s="16"/>
      <c r="L29" s="16"/>
      <c r="M29" s="16"/>
      <c r="N29" s="16"/>
    </row>
    <row r="30" spans="3:22" x14ac:dyDescent="0.35">
      <c r="C30" s="19" t="s">
        <v>361</v>
      </c>
      <c r="D30" s="19"/>
      <c r="E30" s="19"/>
      <c r="K30" s="16"/>
      <c r="L30" s="16"/>
      <c r="M30" s="16"/>
      <c r="N30" s="16"/>
    </row>
    <row r="31" spans="3:22" x14ac:dyDescent="0.35">
      <c r="C31" s="19" t="s">
        <v>365</v>
      </c>
      <c r="D31" s="19"/>
      <c r="E31" s="19"/>
      <c r="F31" s="19"/>
      <c r="K31" s="16"/>
      <c r="L31" s="16"/>
      <c r="M31" s="16"/>
      <c r="N31" s="16"/>
    </row>
    <row r="32" spans="3:22" x14ac:dyDescent="0.35">
      <c r="C32" s="19" t="s">
        <v>366</v>
      </c>
      <c r="D32" s="19"/>
      <c r="E32" s="19"/>
      <c r="F32" s="19"/>
      <c r="K32" s="16"/>
      <c r="L32" s="16"/>
      <c r="M32" s="16"/>
      <c r="N32" s="16"/>
    </row>
    <row r="33" spans="3:20" x14ac:dyDescent="0.35">
      <c r="C33" s="19" t="s">
        <v>368</v>
      </c>
      <c r="D33" s="19"/>
      <c r="E33" s="19"/>
      <c r="F33" s="19"/>
      <c r="J33" s="19"/>
      <c r="K33" s="19"/>
      <c r="L33" s="19"/>
      <c r="M33" s="19"/>
      <c r="Q33" s="19"/>
      <c r="R33" s="19"/>
      <c r="S33" s="19"/>
      <c r="T33" s="19"/>
    </row>
    <row r="34" spans="3:20" x14ac:dyDescent="0.35">
      <c r="C34" s="15"/>
      <c r="D34" s="19"/>
      <c r="E34" s="19"/>
      <c r="F34" s="19"/>
      <c r="J34" s="19"/>
      <c r="K34" s="19"/>
      <c r="L34" s="19"/>
      <c r="M34" s="19"/>
      <c r="N34" s="19"/>
      <c r="O34" s="19"/>
      <c r="Q34" s="19"/>
      <c r="R34" s="19"/>
      <c r="S34" s="19"/>
      <c r="T34" s="19"/>
    </row>
    <row r="35" spans="3:20" x14ac:dyDescent="0.35">
      <c r="C35" s="29"/>
      <c r="D35" s="19"/>
      <c r="E35" s="19"/>
      <c r="F35" s="19"/>
      <c r="N35" s="19"/>
      <c r="O35" s="19"/>
    </row>
    <row r="36" spans="3:20" x14ac:dyDescent="0.35">
      <c r="C36" s="29"/>
      <c r="N36" s="19"/>
      <c r="O36" s="19"/>
    </row>
    <row r="37" spans="3:20" x14ac:dyDescent="0.35">
      <c r="N37" s="19"/>
      <c r="O37" s="19"/>
    </row>
  </sheetData>
  <mergeCells count="3">
    <mergeCell ref="L5:N5"/>
    <mergeCell ref="O5:T5"/>
    <mergeCell ref="E5:I5"/>
  </mergeCells>
  <conditionalFormatting sqref="I19:M19">
    <cfRule type="expression" dxfId="94" priority="62">
      <formula>AND($O37&lt;0.1, $P37&gt;0.087)</formula>
    </cfRule>
    <cfRule type="expression" dxfId="93" priority="63">
      <formula>AND($N37&lt;0.1,$P37&gt;0)</formula>
    </cfRule>
  </conditionalFormatting>
  <conditionalFormatting sqref="I20:M24">
    <cfRule type="expression" dxfId="92" priority="3">
      <formula>AND($O20&lt;0.1, $P20&gt;0.087)</formula>
    </cfRule>
    <cfRule type="expression" dxfId="91" priority="4">
      <formula>AND($N20&lt;0.1,$P20&gt;0)</formula>
    </cfRule>
  </conditionalFormatting>
  <conditionalFormatting sqref="O7:T12">
    <cfRule type="cellIs" dxfId="90" priority="15" operator="between">
      <formula>0</formula>
      <formula>0.05</formula>
    </cfRule>
    <cfRule type="expression" dxfId="89" priority="16">
      <formula>"&lt;0.05"</formula>
    </cfRule>
  </conditionalFormatting>
  <conditionalFormatting sqref="V24">
    <cfRule type="cellIs" dxfId="88" priority="9" operator="equal">
      <formula>"Err"</formula>
    </cfRule>
    <cfRule type="cellIs" dxfId="87" priority="10" operator="equal">
      <formula>"OK"</formula>
    </cfRule>
  </conditionalFormatting>
  <hyperlinks>
    <hyperlink ref="A1" location="Contents!A1" display="Contents" xr:uid="{00000000-0004-0000-0300-000000000000}"/>
  </hyperlinks>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V35"/>
  <sheetViews>
    <sheetView showGridLines="0" zoomScale="85" zoomScaleNormal="85" workbookViewId="0"/>
  </sheetViews>
  <sheetFormatPr defaultColWidth="11.453125" defaultRowHeight="14.5" x14ac:dyDescent="0.35"/>
  <cols>
    <col min="3" max="3" width="21.54296875" customWidth="1"/>
    <col min="4" max="4" width="29.81640625" customWidth="1"/>
    <col min="5" max="13" width="21.453125" customWidth="1"/>
    <col min="14" max="14" width="24.81640625" customWidth="1"/>
    <col min="15" max="20" width="21.1796875" customWidth="1"/>
  </cols>
  <sheetData>
    <row r="1" spans="1:22" x14ac:dyDescent="0.35">
      <c r="A1" s="20" t="s">
        <v>85</v>
      </c>
      <c r="B1" s="19"/>
      <c r="C1" s="19"/>
      <c r="D1" s="19"/>
      <c r="E1" s="19"/>
      <c r="F1" s="19"/>
      <c r="G1" s="19"/>
      <c r="H1" s="19"/>
      <c r="I1" s="19"/>
      <c r="J1" s="19"/>
      <c r="K1" s="19"/>
      <c r="L1" s="19"/>
      <c r="M1" s="19"/>
      <c r="N1" s="19"/>
    </row>
    <row r="2" spans="1:22" x14ac:dyDescent="0.35">
      <c r="A2" s="19"/>
      <c r="B2" s="19" t="s">
        <v>117</v>
      </c>
      <c r="C2" s="19"/>
      <c r="D2" s="19"/>
      <c r="E2" s="19"/>
      <c r="F2" s="19"/>
      <c r="G2" s="19"/>
      <c r="H2" s="19"/>
      <c r="I2" s="19"/>
      <c r="J2" s="19"/>
      <c r="K2" s="19"/>
      <c r="L2" s="19"/>
      <c r="M2" s="19"/>
      <c r="N2" s="19"/>
    </row>
    <row r="3" spans="1:22" x14ac:dyDescent="0.35">
      <c r="A3" s="19"/>
      <c r="B3" s="22" t="s">
        <v>86</v>
      </c>
      <c r="C3" s="19"/>
      <c r="D3" s="19"/>
      <c r="E3" s="19"/>
      <c r="F3" s="19"/>
      <c r="G3" s="19"/>
      <c r="H3" s="19"/>
      <c r="I3" s="19"/>
      <c r="J3" s="19"/>
      <c r="K3" s="19"/>
      <c r="L3" s="19"/>
      <c r="M3" s="19"/>
      <c r="N3" s="19"/>
    </row>
    <row r="4" spans="1:22" x14ac:dyDescent="0.35">
      <c r="A4" s="19"/>
      <c r="B4" s="19"/>
      <c r="C4" s="19"/>
      <c r="D4" s="19"/>
      <c r="E4" s="19"/>
      <c r="F4" s="19"/>
      <c r="G4" s="19"/>
      <c r="H4" s="19"/>
      <c r="I4" s="19"/>
      <c r="J4" s="19"/>
      <c r="K4" s="16"/>
      <c r="L4" s="16"/>
      <c r="M4" s="16"/>
      <c r="N4" s="16"/>
    </row>
    <row r="5" spans="1:22" ht="13" customHeight="1" x14ac:dyDescent="0.35">
      <c r="A5" s="19"/>
      <c r="B5" s="19"/>
      <c r="C5" s="19"/>
      <c r="D5" s="19"/>
      <c r="E5" s="316" t="s">
        <v>88</v>
      </c>
      <c r="F5" s="317"/>
      <c r="G5" s="317"/>
      <c r="H5" s="317"/>
      <c r="I5" s="317"/>
      <c r="J5" s="13"/>
      <c r="K5" s="271"/>
      <c r="L5" s="50"/>
      <c r="M5" s="50"/>
      <c r="N5" s="279"/>
      <c r="O5" s="313" t="s">
        <v>105</v>
      </c>
      <c r="P5" s="314"/>
      <c r="Q5" s="314"/>
      <c r="R5" s="314"/>
      <c r="S5" s="314"/>
      <c r="T5" s="314"/>
    </row>
    <row r="6" spans="1:22" ht="25.5" customHeight="1" x14ac:dyDescent="0.35">
      <c r="A6" s="19"/>
      <c r="B6" s="19"/>
      <c r="C6" s="13"/>
      <c r="D6" s="20"/>
      <c r="E6" s="46">
        <v>2018</v>
      </c>
      <c r="F6" s="13">
        <v>2019</v>
      </c>
      <c r="G6" s="13">
        <v>2021</v>
      </c>
      <c r="H6" s="13">
        <v>2022</v>
      </c>
      <c r="I6" s="13">
        <v>2023</v>
      </c>
      <c r="J6" s="13">
        <v>2024</v>
      </c>
      <c r="K6" s="34">
        <v>2025</v>
      </c>
      <c r="L6" s="45" t="s">
        <v>118</v>
      </c>
      <c r="M6" s="45" t="s">
        <v>119</v>
      </c>
      <c r="N6" s="34" t="s">
        <v>120</v>
      </c>
      <c r="O6" s="47" t="s">
        <v>109</v>
      </c>
      <c r="P6" s="47" t="s">
        <v>110</v>
      </c>
      <c r="Q6" s="47" t="s">
        <v>111</v>
      </c>
      <c r="R6" s="47" t="s">
        <v>112</v>
      </c>
      <c r="S6" s="47" t="s">
        <v>113</v>
      </c>
      <c r="T6" s="47" t="s">
        <v>114</v>
      </c>
    </row>
    <row r="7" spans="1:22" ht="15" customHeight="1" x14ac:dyDescent="0.35">
      <c r="A7" s="19"/>
      <c r="B7" s="19"/>
      <c r="C7" s="31" t="s">
        <v>91</v>
      </c>
      <c r="D7" s="24" t="s">
        <v>92</v>
      </c>
      <c r="E7" s="49">
        <v>5.63</v>
      </c>
      <c r="F7" s="40">
        <v>5.85</v>
      </c>
      <c r="G7" s="40">
        <v>6.21</v>
      </c>
      <c r="H7" s="40">
        <v>6.4895301434912867</v>
      </c>
      <c r="I7" s="40">
        <v>6.9832297951977731</v>
      </c>
      <c r="J7" s="40">
        <v>7.6341123322681756</v>
      </c>
      <c r="K7" s="162">
        <f>'Table 1'!F6</f>
        <v>8.13218</v>
      </c>
      <c r="L7" s="79">
        <f t="shared" ref="L7:L18" si="0">(I7-H7)/H7</f>
        <v>7.6076332306067723E-2</v>
      </c>
      <c r="M7" s="79">
        <v>9.320651849635557E-2</v>
      </c>
      <c r="N7" s="280">
        <f>(K7-J7)/J7</f>
        <v>6.5242381308246111E-2</v>
      </c>
      <c r="O7" s="36">
        <v>0</v>
      </c>
      <c r="P7" s="36">
        <v>0.16300000000000001</v>
      </c>
      <c r="Q7" s="36">
        <v>0</v>
      </c>
      <c r="R7" s="36">
        <v>0</v>
      </c>
      <c r="S7" s="36">
        <v>7.0377052452625598E-10</v>
      </c>
      <c r="T7" s="36">
        <v>3.3197049578152899E-3</v>
      </c>
      <c r="V7" s="44"/>
    </row>
    <row r="8" spans="1:22" ht="15" customHeight="1" x14ac:dyDescent="0.35">
      <c r="A8" s="19"/>
      <c r="B8" s="19"/>
      <c r="C8" s="30" t="s">
        <v>91</v>
      </c>
      <c r="D8" s="25" t="s">
        <v>93</v>
      </c>
      <c r="E8" s="48">
        <v>4.8600000000000003</v>
      </c>
      <c r="F8" s="28">
        <v>5.18</v>
      </c>
      <c r="G8" s="28">
        <v>5.56</v>
      </c>
      <c r="H8" s="28">
        <v>5.9191653425182986</v>
      </c>
      <c r="I8" s="28">
        <v>6.2354025730010161</v>
      </c>
      <c r="J8" s="28">
        <v>6.5464819965414742</v>
      </c>
      <c r="K8" s="281">
        <f>'Table 1'!F7</f>
        <v>7.0841399999999997</v>
      </c>
      <c r="L8" s="79">
        <f t="shared" si="0"/>
        <v>5.3425983594534106E-2</v>
      </c>
      <c r="M8" s="79">
        <v>4.9889228465763644E-2</v>
      </c>
      <c r="N8" s="280">
        <f t="shared" ref="N8:N17" si="1">(K8-J8)/J8</f>
        <v>8.2129302997025228E-2</v>
      </c>
      <c r="O8" s="37">
        <v>2E-3</v>
      </c>
      <c r="P8" s="37">
        <v>4.2999999999999997E-2</v>
      </c>
      <c r="Q8" s="37">
        <v>2E-3</v>
      </c>
      <c r="R8" s="37">
        <v>1E-3</v>
      </c>
      <c r="S8" s="37">
        <v>9.29753142873642E-7</v>
      </c>
      <c r="T8" s="37">
        <v>1.1886287495436001E-3</v>
      </c>
      <c r="V8" s="44"/>
    </row>
    <row r="9" spans="1:22" ht="15" customHeight="1" x14ac:dyDescent="0.35">
      <c r="A9" s="19"/>
      <c r="B9" s="19"/>
      <c r="C9" s="30" t="s">
        <v>91</v>
      </c>
      <c r="D9" s="25" t="s">
        <v>94</v>
      </c>
      <c r="E9" s="48">
        <v>5.0999999999999996</v>
      </c>
      <c r="F9" s="28">
        <v>4.95</v>
      </c>
      <c r="G9" s="28">
        <v>5.24</v>
      </c>
      <c r="H9" s="28">
        <v>6.2354453950236781</v>
      </c>
      <c r="I9" s="28">
        <v>6.1082273916563992</v>
      </c>
      <c r="J9" s="28">
        <v>6.5859838784190448</v>
      </c>
      <c r="K9" s="281">
        <f>'Table 1'!F8</f>
        <v>6.9147400000000001</v>
      </c>
      <c r="L9" s="79">
        <f t="shared" si="0"/>
        <v>-2.040239234053879E-2</v>
      </c>
      <c r="M9" s="79">
        <v>7.8215242512949396E-2</v>
      </c>
      <c r="N9" s="280">
        <f t="shared" si="1"/>
        <v>4.9917541198092448E-2</v>
      </c>
      <c r="O9" s="37">
        <v>0.503</v>
      </c>
      <c r="P9" s="37">
        <v>1E-3</v>
      </c>
      <c r="Q9" s="37">
        <v>1.6E-2</v>
      </c>
      <c r="R9" s="37">
        <v>6.6000000000000003E-2</v>
      </c>
      <c r="S9" s="37">
        <v>0.143040194074572</v>
      </c>
      <c r="T9" s="37">
        <v>0.32627643503720799</v>
      </c>
      <c r="V9" s="44"/>
    </row>
    <row r="10" spans="1:22" ht="15" customHeight="1" x14ac:dyDescent="0.35">
      <c r="A10" s="19"/>
      <c r="B10" s="19"/>
      <c r="C10" s="30" t="s">
        <v>91</v>
      </c>
      <c r="D10" s="25" t="s">
        <v>96</v>
      </c>
      <c r="E10" s="48">
        <v>5.43</v>
      </c>
      <c r="F10" s="28">
        <v>5.57</v>
      </c>
      <c r="G10" s="28">
        <v>6.15</v>
      </c>
      <c r="H10" s="28">
        <v>6.2081215310965296</v>
      </c>
      <c r="I10" s="28">
        <v>6.6004690830223476</v>
      </c>
      <c r="J10" s="28">
        <v>7.179428653429861</v>
      </c>
      <c r="K10" s="281">
        <f>'Table 1'!F9</f>
        <v>7.6278699999999997</v>
      </c>
      <c r="L10" s="79">
        <f t="shared" si="0"/>
        <v>6.3199077202426845E-2</v>
      </c>
      <c r="M10" s="79">
        <v>8.7714912853195048E-2</v>
      </c>
      <c r="N10" s="280">
        <f t="shared" si="1"/>
        <v>6.2461982452587335E-2</v>
      </c>
      <c r="O10" s="37">
        <v>0.158</v>
      </c>
      <c r="P10" s="37">
        <v>0.32800000000000001</v>
      </c>
      <c r="Q10" s="37">
        <v>4.4999999999999998E-2</v>
      </c>
      <c r="R10" s="37">
        <v>3.6999999999999998E-2</v>
      </c>
      <c r="S10" s="37">
        <v>0.15410032039071</v>
      </c>
      <c r="T10" s="37">
        <v>0.65637582337276301</v>
      </c>
      <c r="V10" s="44"/>
    </row>
    <row r="11" spans="1:22" ht="15" customHeight="1" x14ac:dyDescent="0.35">
      <c r="A11" s="19"/>
      <c r="B11" s="19"/>
      <c r="C11" s="30" t="s">
        <v>91</v>
      </c>
      <c r="D11" s="25" t="s">
        <v>97</v>
      </c>
      <c r="E11" s="48">
        <v>4.78</v>
      </c>
      <c r="F11" s="28">
        <v>4.88</v>
      </c>
      <c r="G11" s="28">
        <v>5.16</v>
      </c>
      <c r="H11" s="28">
        <v>5.2809530806820293</v>
      </c>
      <c r="I11" s="28">
        <v>5.5600154352621267</v>
      </c>
      <c r="J11" s="28">
        <v>6.0254605473863361</v>
      </c>
      <c r="K11" s="281">
        <f>'Table 1'!F10</f>
        <v>6.3029900000000003</v>
      </c>
      <c r="L11" s="79">
        <f t="shared" si="0"/>
        <v>5.2843180069317493E-2</v>
      </c>
      <c r="M11" s="79">
        <v>8.3712917264997841E-2</v>
      </c>
      <c r="N11" s="280">
        <f t="shared" si="1"/>
        <v>4.605945892950012E-2</v>
      </c>
      <c r="O11" s="37">
        <v>0</v>
      </c>
      <c r="P11" s="37">
        <v>0</v>
      </c>
      <c r="Q11" s="37">
        <v>0</v>
      </c>
      <c r="R11" s="37">
        <v>0</v>
      </c>
      <c r="S11" s="37">
        <v>4.2655962953847196E-9</v>
      </c>
      <c r="T11" s="37">
        <v>0.147171725305379</v>
      </c>
      <c r="V11" s="44"/>
    </row>
    <row r="12" spans="1:22" ht="15" customHeight="1" x14ac:dyDescent="0.35">
      <c r="A12" s="19"/>
      <c r="B12" s="19"/>
      <c r="C12" s="30" t="s">
        <v>91</v>
      </c>
      <c r="D12" s="25" t="s">
        <v>98</v>
      </c>
      <c r="E12" s="48">
        <v>5.01</v>
      </c>
      <c r="F12" s="28">
        <v>5.16</v>
      </c>
      <c r="G12" s="28">
        <v>5.53</v>
      </c>
      <c r="H12" s="28">
        <v>5.7158738490562806</v>
      </c>
      <c r="I12" s="28">
        <v>6.0664580105098604</v>
      </c>
      <c r="J12" s="28">
        <v>6.5603619434360914</v>
      </c>
      <c r="K12" s="281">
        <f>'Table 1'!F11</f>
        <v>7.0850999999999997</v>
      </c>
      <c r="L12" s="80">
        <f t="shared" si="0"/>
        <v>6.1335181760784147E-2</v>
      </c>
      <c r="M12" s="80">
        <v>8.141553639216903E-2</v>
      </c>
      <c r="N12" s="280">
        <f t="shared" si="1"/>
        <v>7.9986144223175085E-2</v>
      </c>
      <c r="O12" s="38">
        <v>0</v>
      </c>
      <c r="P12" s="38">
        <v>0</v>
      </c>
      <c r="Q12" s="38">
        <v>0</v>
      </c>
      <c r="R12" s="38">
        <v>0</v>
      </c>
      <c r="S12" s="163" t="s">
        <v>95</v>
      </c>
      <c r="T12" s="163" t="s">
        <v>95</v>
      </c>
      <c r="V12" s="44"/>
    </row>
    <row r="13" spans="1:22" ht="15" customHeight="1" x14ac:dyDescent="0.35">
      <c r="A13" s="19"/>
      <c r="B13" s="19"/>
      <c r="C13" s="31" t="s">
        <v>99</v>
      </c>
      <c r="D13" s="24" t="s">
        <v>92</v>
      </c>
      <c r="E13" s="49"/>
      <c r="F13" s="40"/>
      <c r="G13" s="40"/>
      <c r="H13" s="40">
        <v>6</v>
      </c>
      <c r="I13" s="40">
        <v>6.5</v>
      </c>
      <c r="J13" s="40">
        <v>7.25</v>
      </c>
      <c r="K13" s="162">
        <f>'Table 1'!F12</f>
        <v>7.75</v>
      </c>
      <c r="L13" s="81">
        <f t="shared" si="0"/>
        <v>8.3333333333333329E-2</v>
      </c>
      <c r="M13" s="81">
        <v>0.11538461538461539</v>
      </c>
      <c r="N13" s="164">
        <f t="shared" si="1"/>
        <v>6.8965517241379309E-2</v>
      </c>
      <c r="O13" s="39"/>
      <c r="P13" s="19"/>
      <c r="Q13" s="19"/>
      <c r="R13" s="19"/>
      <c r="S13" s="19"/>
      <c r="T13" s="19"/>
      <c r="V13" s="44"/>
    </row>
    <row r="14" spans="1:22" x14ac:dyDescent="0.35">
      <c r="A14" s="19"/>
      <c r="B14" s="19"/>
      <c r="C14" s="30" t="s">
        <v>99</v>
      </c>
      <c r="D14" s="25" t="s">
        <v>93</v>
      </c>
      <c r="E14" s="48"/>
      <c r="F14" s="28"/>
      <c r="G14" s="28"/>
      <c r="H14" s="28">
        <v>5.35</v>
      </c>
      <c r="I14" s="28">
        <v>5.75</v>
      </c>
      <c r="J14" s="28">
        <v>6.03</v>
      </c>
      <c r="K14" s="281">
        <f>'Table 1'!F13</f>
        <v>6.75</v>
      </c>
      <c r="L14" s="79">
        <f t="shared" si="0"/>
        <v>7.4766355140186994E-2</v>
      </c>
      <c r="M14" s="79">
        <v>4.8695652173913084E-2</v>
      </c>
      <c r="N14" s="280">
        <f t="shared" si="1"/>
        <v>0.11940298507462682</v>
      </c>
      <c r="O14" s="19"/>
      <c r="P14" s="19"/>
      <c r="Q14" s="19"/>
      <c r="R14" s="19"/>
      <c r="S14" s="19"/>
      <c r="T14" s="19"/>
    </row>
    <row r="15" spans="1:22" x14ac:dyDescent="0.35">
      <c r="A15" s="19"/>
      <c r="B15" s="19"/>
      <c r="C15" s="30" t="s">
        <v>99</v>
      </c>
      <c r="D15" s="25" t="s">
        <v>94</v>
      </c>
      <c r="E15" s="48"/>
      <c r="F15" s="28"/>
      <c r="G15" s="28"/>
      <c r="H15" s="28">
        <v>5.24</v>
      </c>
      <c r="I15" s="28">
        <v>5.4</v>
      </c>
      <c r="J15" s="28">
        <v>6</v>
      </c>
      <c r="K15" s="281">
        <f>'Table 1'!F14</f>
        <v>6.33</v>
      </c>
      <c r="L15" s="79">
        <f t="shared" si="0"/>
        <v>3.0534351145038195E-2</v>
      </c>
      <c r="M15" s="79">
        <v>0.11111111111111104</v>
      </c>
      <c r="N15" s="280">
        <f t="shared" si="1"/>
        <v>5.5000000000000014E-2</v>
      </c>
      <c r="O15" s="19"/>
      <c r="P15" s="165"/>
      <c r="Q15" s="165"/>
      <c r="R15" s="165"/>
      <c r="S15" s="165"/>
      <c r="T15" s="165"/>
    </row>
    <row r="16" spans="1:22" x14ac:dyDescent="0.35">
      <c r="A16" s="19"/>
      <c r="B16" s="19"/>
      <c r="C16" s="30" t="s">
        <v>99</v>
      </c>
      <c r="D16" s="25" t="s">
        <v>96</v>
      </c>
      <c r="E16" s="48"/>
      <c r="F16" s="28"/>
      <c r="G16" s="28"/>
      <c r="H16" s="28">
        <v>5.8</v>
      </c>
      <c r="I16" s="28">
        <v>6</v>
      </c>
      <c r="J16" s="28">
        <v>7</v>
      </c>
      <c r="K16" s="281">
        <f>'Table 1'!F15</f>
        <v>7.5</v>
      </c>
      <c r="L16" s="79">
        <f t="shared" si="0"/>
        <v>3.4482758620689689E-2</v>
      </c>
      <c r="M16" s="79">
        <v>0.16666666666666666</v>
      </c>
      <c r="N16" s="280">
        <f t="shared" si="1"/>
        <v>7.1428571428571425E-2</v>
      </c>
      <c r="O16" s="19"/>
      <c r="P16" s="165"/>
      <c r="Q16" s="165"/>
      <c r="R16" s="165"/>
      <c r="S16" s="165"/>
      <c r="T16" s="165"/>
    </row>
    <row r="17" spans="1:20" x14ac:dyDescent="0.35">
      <c r="A17" s="19"/>
      <c r="B17" s="19"/>
      <c r="C17" s="30" t="s">
        <v>99</v>
      </c>
      <c r="D17" s="25" t="s">
        <v>97</v>
      </c>
      <c r="E17" s="48"/>
      <c r="F17" s="28"/>
      <c r="G17" s="28"/>
      <c r="H17" s="28">
        <v>5</v>
      </c>
      <c r="I17" s="28">
        <v>5.2</v>
      </c>
      <c r="J17" s="28">
        <v>5.8</v>
      </c>
      <c r="K17" s="281">
        <f>'Table 1'!F16</f>
        <v>6</v>
      </c>
      <c r="L17" s="79">
        <f t="shared" si="0"/>
        <v>4.0000000000000036E-2</v>
      </c>
      <c r="M17" s="79">
        <v>0.11538461538461531</v>
      </c>
      <c r="N17" s="280">
        <f t="shared" si="1"/>
        <v>3.4482758620689689E-2</v>
      </c>
      <c r="O17" s="19"/>
      <c r="P17" s="165"/>
      <c r="Q17" s="165"/>
      <c r="R17" s="165"/>
      <c r="S17" s="165"/>
      <c r="T17" s="165"/>
    </row>
    <row r="18" spans="1:20" x14ac:dyDescent="0.35">
      <c r="A18" s="19"/>
      <c r="B18" s="19"/>
      <c r="C18" s="30" t="s">
        <v>99</v>
      </c>
      <c r="D18" s="25" t="s">
        <v>98</v>
      </c>
      <c r="E18" s="48"/>
      <c r="F18" s="28"/>
      <c r="G18" s="28"/>
      <c r="H18" s="28">
        <v>5.25</v>
      </c>
      <c r="I18" s="28">
        <v>5.65</v>
      </c>
      <c r="J18" s="28">
        <v>6</v>
      </c>
      <c r="K18" s="281">
        <f>'Table 1'!F17</f>
        <v>6.67</v>
      </c>
      <c r="L18" s="80">
        <f t="shared" si="0"/>
        <v>7.6190476190476253E-2</v>
      </c>
      <c r="M18" s="80">
        <v>6.1946902654867193E-2</v>
      </c>
      <c r="N18" s="280">
        <f>(K18-J18)/J18</f>
        <v>0.11166666666666665</v>
      </c>
      <c r="O18" s="19"/>
      <c r="P18" s="165"/>
      <c r="Q18" s="165"/>
      <c r="R18" s="165"/>
      <c r="S18" s="165"/>
      <c r="T18" s="165"/>
    </row>
    <row r="19" spans="1:20" x14ac:dyDescent="0.35">
      <c r="A19" s="19"/>
      <c r="B19" s="19"/>
      <c r="C19" s="31" t="s">
        <v>100</v>
      </c>
      <c r="D19" s="24" t="s">
        <v>92</v>
      </c>
      <c r="E19" s="51">
        <v>2359</v>
      </c>
      <c r="F19" s="41">
        <v>3050</v>
      </c>
      <c r="G19" s="41">
        <v>2973</v>
      </c>
      <c r="H19" s="41">
        <v>2699</v>
      </c>
      <c r="I19" s="41">
        <v>2482</v>
      </c>
      <c r="J19" s="41">
        <v>1797</v>
      </c>
      <c r="K19" s="166">
        <f>'Table 1'!F18</f>
        <v>2199</v>
      </c>
      <c r="L19" s="20"/>
      <c r="M19" s="20"/>
      <c r="N19" s="39"/>
      <c r="O19" s="19"/>
      <c r="P19" s="165"/>
      <c r="Q19" s="165"/>
      <c r="R19" s="165"/>
      <c r="S19" s="165"/>
      <c r="T19" s="165"/>
    </row>
    <row r="20" spans="1:20" x14ac:dyDescent="0.35">
      <c r="A20" s="19"/>
      <c r="B20" s="19"/>
      <c r="C20" s="30" t="s">
        <v>100</v>
      </c>
      <c r="D20" s="25" t="s">
        <v>93</v>
      </c>
      <c r="E20" s="52">
        <v>1710</v>
      </c>
      <c r="F20" s="42">
        <v>1957</v>
      </c>
      <c r="G20" s="42">
        <v>1750</v>
      </c>
      <c r="H20" s="42">
        <v>1522</v>
      </c>
      <c r="I20" s="42">
        <v>1310</v>
      </c>
      <c r="J20" s="42">
        <v>833</v>
      </c>
      <c r="K20" s="282">
        <f>'Table 1'!F19</f>
        <v>1109</v>
      </c>
      <c r="L20" s="20"/>
      <c r="M20" s="20"/>
      <c r="N20" s="19"/>
      <c r="O20" s="19"/>
      <c r="P20" s="165"/>
      <c r="Q20" s="165"/>
      <c r="R20" s="165"/>
      <c r="S20" s="165"/>
      <c r="T20" s="165"/>
    </row>
    <row r="21" spans="1:20" x14ac:dyDescent="0.35">
      <c r="A21" s="19"/>
      <c r="B21" s="19"/>
      <c r="C21" s="30" t="s">
        <v>100</v>
      </c>
      <c r="D21" s="25" t="s">
        <v>94</v>
      </c>
      <c r="E21" s="52">
        <v>156</v>
      </c>
      <c r="F21" s="42">
        <v>399</v>
      </c>
      <c r="G21" s="42">
        <v>531</v>
      </c>
      <c r="H21" s="42">
        <v>447</v>
      </c>
      <c r="I21" s="42">
        <v>485</v>
      </c>
      <c r="J21" s="42">
        <v>350</v>
      </c>
      <c r="K21" s="282">
        <f>'Table 1'!F20</f>
        <v>292</v>
      </c>
      <c r="L21" s="20"/>
      <c r="M21" s="20"/>
      <c r="N21" s="19"/>
      <c r="O21" s="19"/>
      <c r="P21" s="165"/>
      <c r="Q21" s="165"/>
      <c r="R21" s="165"/>
      <c r="S21" s="165"/>
      <c r="T21" s="165"/>
    </row>
    <row r="22" spans="1:20" x14ac:dyDescent="0.35">
      <c r="A22" s="19"/>
      <c r="B22" s="19"/>
      <c r="C22" s="30" t="s">
        <v>100</v>
      </c>
      <c r="D22" s="25" t="s">
        <v>96</v>
      </c>
      <c r="E22" s="52">
        <v>79</v>
      </c>
      <c r="F22" s="42">
        <v>115</v>
      </c>
      <c r="G22" s="42">
        <v>132</v>
      </c>
      <c r="H22" s="42">
        <v>108</v>
      </c>
      <c r="I22" s="42">
        <v>96</v>
      </c>
      <c r="J22" s="42">
        <v>60</v>
      </c>
      <c r="K22" s="282">
        <f>'Table 1'!F21</f>
        <v>62</v>
      </c>
      <c r="L22" s="20"/>
      <c r="M22" s="20"/>
      <c r="N22" s="19"/>
      <c r="O22" s="19"/>
      <c r="P22" s="165"/>
      <c r="Q22" s="165"/>
      <c r="R22" s="165"/>
      <c r="S22" s="165"/>
      <c r="T22" s="165"/>
    </row>
    <row r="23" spans="1:20" x14ac:dyDescent="0.35">
      <c r="A23" s="19"/>
      <c r="B23" s="19"/>
      <c r="C23" s="30" t="s">
        <v>100</v>
      </c>
      <c r="D23" s="25" t="s">
        <v>97</v>
      </c>
      <c r="E23" s="52">
        <v>6838</v>
      </c>
      <c r="F23" s="42">
        <v>5333</v>
      </c>
      <c r="G23" s="42">
        <v>5047</v>
      </c>
      <c r="H23" s="42">
        <v>3481</v>
      </c>
      <c r="I23" s="42">
        <v>3333</v>
      </c>
      <c r="J23" s="42">
        <v>3054</v>
      </c>
      <c r="K23" s="282">
        <f>'Table 1'!F22</f>
        <v>2751</v>
      </c>
      <c r="L23" s="20"/>
      <c r="M23" s="20"/>
      <c r="N23" s="19"/>
      <c r="O23" s="19"/>
      <c r="P23" s="165"/>
      <c r="Q23" s="165"/>
      <c r="R23" s="165"/>
      <c r="S23" s="165"/>
      <c r="T23" s="165"/>
    </row>
    <row r="24" spans="1:20" x14ac:dyDescent="0.35">
      <c r="A24" s="19"/>
      <c r="B24" s="19"/>
      <c r="C24" s="30" t="s">
        <v>100</v>
      </c>
      <c r="D24" s="25" t="s">
        <v>98</v>
      </c>
      <c r="E24" s="52">
        <v>11323</v>
      </c>
      <c r="F24" s="42">
        <v>11129</v>
      </c>
      <c r="G24" s="42">
        <v>10649</v>
      </c>
      <c r="H24" s="42">
        <v>8485</v>
      </c>
      <c r="I24" s="42">
        <v>7912</v>
      </c>
      <c r="J24" s="42">
        <v>6241</v>
      </c>
      <c r="K24" s="282">
        <f>'Table 1'!F23</f>
        <v>6582</v>
      </c>
      <c r="L24" s="20"/>
      <c r="M24" s="20"/>
      <c r="N24" s="19"/>
      <c r="O24" s="19"/>
      <c r="P24" s="165"/>
      <c r="Q24" s="165"/>
      <c r="R24" s="165"/>
      <c r="S24" s="165"/>
      <c r="T24" s="165"/>
    </row>
    <row r="25" spans="1:20" x14ac:dyDescent="0.35">
      <c r="A25" s="19"/>
      <c r="B25" s="19"/>
      <c r="C25" s="19"/>
      <c r="D25" s="19"/>
      <c r="E25" s="19"/>
      <c r="F25" s="19"/>
      <c r="G25" s="19"/>
      <c r="H25" s="19"/>
      <c r="I25" s="19"/>
      <c r="J25" s="19"/>
      <c r="K25" s="28"/>
      <c r="L25" s="19"/>
      <c r="M25" s="19"/>
      <c r="N25" s="19"/>
      <c r="O25" s="165"/>
      <c r="P25" s="165"/>
      <c r="Q25" s="165"/>
      <c r="R25" s="165"/>
      <c r="S25" s="165"/>
      <c r="T25" s="165"/>
    </row>
    <row r="26" spans="1:20" x14ac:dyDescent="0.35">
      <c r="A26" s="19"/>
      <c r="B26" s="19"/>
      <c r="C26" s="19" t="s">
        <v>101</v>
      </c>
      <c r="D26" s="19"/>
      <c r="E26" s="19"/>
      <c r="F26" s="19"/>
      <c r="G26" s="19"/>
      <c r="H26" s="19"/>
      <c r="I26" s="19"/>
      <c r="J26" s="19"/>
      <c r="K26" s="19"/>
      <c r="L26" s="19"/>
      <c r="M26" s="19"/>
      <c r="N26" s="19"/>
      <c r="O26" s="165"/>
      <c r="P26" s="165"/>
      <c r="Q26" s="165"/>
      <c r="R26" s="165"/>
      <c r="S26" s="165"/>
      <c r="T26" s="165"/>
    </row>
    <row r="27" spans="1:20" x14ac:dyDescent="0.35">
      <c r="A27" s="19"/>
      <c r="B27" s="19"/>
      <c r="C27" s="19" t="s">
        <v>102</v>
      </c>
      <c r="D27" s="19"/>
      <c r="E27" s="19"/>
      <c r="F27" s="19"/>
      <c r="G27" s="19"/>
      <c r="H27" s="19"/>
      <c r="I27" s="19"/>
      <c r="J27" s="19"/>
      <c r="K27" s="19"/>
      <c r="L27" s="19"/>
      <c r="M27" s="19"/>
      <c r="N27" s="19"/>
      <c r="O27" s="165"/>
      <c r="P27" s="165"/>
      <c r="Q27" s="165"/>
      <c r="R27" s="165"/>
      <c r="S27" s="165"/>
      <c r="T27" s="165"/>
    </row>
    <row r="28" spans="1:20" x14ac:dyDescent="0.35">
      <c r="A28" s="19"/>
      <c r="B28" s="19"/>
      <c r="C28" s="19"/>
      <c r="D28" s="19"/>
      <c r="E28" s="19"/>
      <c r="F28" s="19"/>
      <c r="G28" s="19"/>
      <c r="H28" s="19"/>
      <c r="I28" s="19"/>
      <c r="J28" s="19"/>
      <c r="K28" s="19"/>
      <c r="L28" s="19"/>
      <c r="M28" s="19"/>
      <c r="N28" s="19"/>
      <c r="O28" s="165"/>
      <c r="P28" s="165"/>
      <c r="Q28" s="165"/>
      <c r="R28" s="165"/>
      <c r="S28" s="165"/>
      <c r="T28" s="165"/>
    </row>
    <row r="29" spans="1:20" x14ac:dyDescent="0.35">
      <c r="A29" s="19"/>
      <c r="B29" s="19"/>
      <c r="C29" s="16" t="s">
        <v>360</v>
      </c>
      <c r="D29" s="19"/>
      <c r="E29" s="19"/>
      <c r="F29" s="19"/>
      <c r="G29" s="19"/>
      <c r="H29" s="19"/>
      <c r="I29" s="19"/>
      <c r="J29" s="19"/>
      <c r="K29" s="19"/>
      <c r="L29" s="19"/>
      <c r="M29" s="19"/>
      <c r="N29" s="19"/>
      <c r="O29" s="165"/>
      <c r="P29" s="165"/>
      <c r="Q29" s="165"/>
      <c r="R29" s="165"/>
      <c r="S29" s="165"/>
      <c r="T29" s="165"/>
    </row>
    <row r="30" spans="1:20" x14ac:dyDescent="0.35">
      <c r="C30" s="19" t="s">
        <v>361</v>
      </c>
      <c r="D30" s="165"/>
      <c r="E30" s="165"/>
      <c r="F30" s="165"/>
      <c r="G30" s="165"/>
      <c r="H30" s="165"/>
      <c r="I30" s="165"/>
      <c r="J30" s="165"/>
      <c r="K30" s="19"/>
      <c r="L30" s="19"/>
      <c r="M30" s="19"/>
      <c r="N30" s="19"/>
      <c r="O30" s="165"/>
      <c r="P30" s="165"/>
      <c r="Q30" s="165"/>
      <c r="R30" s="165"/>
      <c r="S30" s="165"/>
      <c r="T30" s="165"/>
    </row>
    <row r="31" spans="1:20" x14ac:dyDescent="0.35">
      <c r="C31" s="19" t="s">
        <v>365</v>
      </c>
      <c r="K31" s="16"/>
      <c r="L31" s="16"/>
      <c r="M31" s="16"/>
      <c r="N31" s="16"/>
    </row>
    <row r="32" spans="1:20" x14ac:dyDescent="0.35">
      <c r="C32" s="19" t="s">
        <v>366</v>
      </c>
    </row>
    <row r="33" spans="3:3" x14ac:dyDescent="0.35">
      <c r="C33" s="19" t="s">
        <v>368</v>
      </c>
    </row>
    <row r="35" spans="3:3" x14ac:dyDescent="0.35">
      <c r="C35" s="15"/>
    </row>
  </sheetData>
  <mergeCells count="2">
    <mergeCell ref="E5:I5"/>
    <mergeCell ref="O5:T5"/>
  </mergeCells>
  <conditionalFormatting sqref="O7:T12">
    <cfRule type="cellIs" dxfId="86" priority="13" operator="between">
      <formula>0</formula>
      <formula>0.05</formula>
    </cfRule>
    <cfRule type="expression" dxfId="85" priority="14">
      <formula>"&lt;0.05"</formula>
    </cfRule>
  </conditionalFormatting>
  <conditionalFormatting sqref="V7:V13">
    <cfRule type="cellIs" dxfId="84" priority="1" operator="equal">
      <formula>"Err"</formula>
    </cfRule>
    <cfRule type="cellIs" dxfId="83" priority="2" operator="equal">
      <formula>"OK"</formula>
    </cfRule>
  </conditionalFormatting>
  <hyperlinks>
    <hyperlink ref="A1" location="Contents!A1" display="Contents" xr:uid="{00000000-0004-0000-0400-000000000000}"/>
  </hyperlinks>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V36"/>
  <sheetViews>
    <sheetView showGridLines="0" zoomScale="80" zoomScaleNormal="80" workbookViewId="0"/>
  </sheetViews>
  <sheetFormatPr defaultColWidth="11.453125" defaultRowHeight="14.5" x14ac:dyDescent="0.35"/>
  <cols>
    <col min="3" max="3" width="21.54296875" customWidth="1"/>
    <col min="4" max="4" width="29.81640625" customWidth="1"/>
    <col min="5" max="13" width="21.453125" customWidth="1"/>
    <col min="14" max="14" width="24.81640625" customWidth="1"/>
    <col min="15" max="16" width="20.453125" customWidth="1"/>
    <col min="17" max="20" width="21.1796875" customWidth="1"/>
  </cols>
  <sheetData>
    <row r="1" spans="1:22" x14ac:dyDescent="0.35">
      <c r="A1" s="20" t="s">
        <v>85</v>
      </c>
      <c r="B1" s="19"/>
      <c r="C1" s="19"/>
      <c r="D1" s="19"/>
      <c r="E1" s="19"/>
      <c r="F1" s="19"/>
      <c r="G1" s="19"/>
      <c r="H1" s="19"/>
      <c r="I1" s="19"/>
      <c r="J1" s="19"/>
      <c r="K1" s="19"/>
      <c r="L1" s="19"/>
      <c r="M1" s="19"/>
      <c r="N1" s="19"/>
      <c r="O1" s="19"/>
      <c r="P1" s="19"/>
    </row>
    <row r="2" spans="1:22" x14ac:dyDescent="0.35">
      <c r="A2" s="19"/>
      <c r="B2" s="19" t="s">
        <v>121</v>
      </c>
      <c r="C2" s="19"/>
      <c r="D2" s="19"/>
      <c r="E2" s="19"/>
      <c r="F2" s="19"/>
      <c r="G2" s="19"/>
      <c r="H2" s="19"/>
      <c r="I2" s="19"/>
      <c r="J2" s="19"/>
      <c r="K2" s="19"/>
      <c r="L2" s="19"/>
      <c r="M2" s="19"/>
      <c r="N2" s="19"/>
      <c r="O2" s="19"/>
      <c r="P2" s="19"/>
    </row>
    <row r="3" spans="1:22" x14ac:dyDescent="0.35">
      <c r="A3" s="19"/>
      <c r="B3" s="19" t="s">
        <v>122</v>
      </c>
      <c r="C3" s="19"/>
      <c r="D3" s="19"/>
      <c r="E3" s="19"/>
      <c r="F3" s="19"/>
      <c r="G3" s="19"/>
      <c r="H3" s="19"/>
      <c r="I3" s="19"/>
      <c r="J3" s="19"/>
      <c r="K3" s="16"/>
      <c r="L3" s="16"/>
      <c r="M3" s="16"/>
      <c r="N3" s="16"/>
      <c r="O3" s="19"/>
      <c r="P3" s="19"/>
    </row>
    <row r="4" spans="1:22" x14ac:dyDescent="0.35">
      <c r="K4" s="16"/>
      <c r="L4" s="16"/>
      <c r="M4" s="16"/>
      <c r="N4" s="16"/>
      <c r="O4" s="19"/>
      <c r="P4" s="19"/>
    </row>
    <row r="5" spans="1:22" ht="15" customHeight="1" x14ac:dyDescent="0.35">
      <c r="A5" s="19"/>
      <c r="B5" s="19"/>
      <c r="C5" s="19"/>
      <c r="D5" s="19"/>
      <c r="E5" s="316" t="s">
        <v>89</v>
      </c>
      <c r="F5" s="317"/>
      <c r="G5" s="317"/>
      <c r="H5" s="317"/>
      <c r="I5" s="317"/>
      <c r="J5" s="13"/>
      <c r="K5" s="271"/>
      <c r="L5" s="50"/>
      <c r="M5" s="50"/>
      <c r="N5" s="16"/>
      <c r="O5" s="313" t="s">
        <v>105</v>
      </c>
      <c r="P5" s="314"/>
      <c r="Q5" s="314"/>
      <c r="R5" s="314"/>
      <c r="S5" s="314"/>
      <c r="T5" s="314"/>
    </row>
    <row r="6" spans="1:22" ht="25.5" customHeight="1" x14ac:dyDescent="0.35">
      <c r="A6" s="19"/>
      <c r="B6" s="19"/>
      <c r="C6" s="19"/>
      <c r="D6" s="19"/>
      <c r="E6" s="46">
        <v>2018</v>
      </c>
      <c r="F6" s="13">
        <v>2019</v>
      </c>
      <c r="G6" s="13">
        <v>2021</v>
      </c>
      <c r="H6" s="13">
        <v>2022</v>
      </c>
      <c r="I6" s="13">
        <v>2023</v>
      </c>
      <c r="J6" s="13">
        <v>2024</v>
      </c>
      <c r="K6" s="34">
        <v>2025</v>
      </c>
      <c r="L6" s="45" t="s">
        <v>118</v>
      </c>
      <c r="M6" s="45" t="s">
        <v>119</v>
      </c>
      <c r="N6" s="45" t="s">
        <v>120</v>
      </c>
      <c r="O6" s="55" t="s">
        <v>109</v>
      </c>
      <c r="P6" s="47" t="s">
        <v>112</v>
      </c>
      <c r="Q6" s="47" t="s">
        <v>111</v>
      </c>
      <c r="R6" s="47" t="s">
        <v>112</v>
      </c>
      <c r="S6" s="47" t="s">
        <v>113</v>
      </c>
      <c r="T6" s="47" t="s">
        <v>114</v>
      </c>
    </row>
    <row r="7" spans="1:22" ht="15" customHeight="1" x14ac:dyDescent="0.35">
      <c r="A7" s="19"/>
      <c r="B7" s="19"/>
      <c r="C7" s="31" t="s">
        <v>91</v>
      </c>
      <c r="D7" s="24" t="s">
        <v>92</v>
      </c>
      <c r="E7" s="49">
        <v>5.48</v>
      </c>
      <c r="F7" s="40">
        <v>5.72</v>
      </c>
      <c r="G7" s="40">
        <v>6.1</v>
      </c>
      <c r="H7" s="40">
        <v>6.294159772150592</v>
      </c>
      <c r="I7" s="40">
        <v>6.7727081902308504</v>
      </c>
      <c r="J7" s="40">
        <v>7.3525117026277798</v>
      </c>
      <c r="K7" s="162">
        <f>'Table 1'!G6</f>
        <v>7.8601700000000001</v>
      </c>
      <c r="L7" s="79">
        <f t="shared" ref="L7:L18" si="0">(I7-H7)/H7</f>
        <v>7.6030548223078823E-2</v>
      </c>
      <c r="M7" s="79">
        <v>8.5608813507313766E-2</v>
      </c>
      <c r="N7" s="280">
        <f>(K7-J7)/J7</f>
        <v>6.9045561286326662E-2</v>
      </c>
      <c r="O7" s="37">
        <v>0</v>
      </c>
      <c r="P7" s="37">
        <v>0.21199999999999999</v>
      </c>
      <c r="Q7" s="53">
        <v>0</v>
      </c>
      <c r="R7" s="53">
        <v>0</v>
      </c>
      <c r="S7" s="53">
        <v>3.2318136989259598E-11</v>
      </c>
      <c r="T7" s="53">
        <v>5.1871979559318297E-4</v>
      </c>
      <c r="U7" s="165"/>
      <c r="V7" s="85"/>
    </row>
    <row r="8" spans="1:22" ht="15" customHeight="1" x14ac:dyDescent="0.35">
      <c r="A8" s="19"/>
      <c r="B8" s="19"/>
      <c r="C8" s="30" t="s">
        <v>91</v>
      </c>
      <c r="D8" s="25" t="s">
        <v>93</v>
      </c>
      <c r="E8" s="48">
        <v>4.8</v>
      </c>
      <c r="F8" s="28">
        <v>5.03</v>
      </c>
      <c r="G8" s="28">
        <v>5.36</v>
      </c>
      <c r="H8" s="28">
        <v>5.7549050487889222</v>
      </c>
      <c r="I8" s="28">
        <v>5.9708265734414177</v>
      </c>
      <c r="J8" s="28">
        <v>6.2341764429778266</v>
      </c>
      <c r="K8" s="281">
        <f>'Table 1'!G7</f>
        <v>6.7466699999999999</v>
      </c>
      <c r="L8" s="79">
        <f t="shared" si="0"/>
        <v>3.7519563367589284E-2</v>
      </c>
      <c r="M8" s="79">
        <v>4.410609926401219E-2</v>
      </c>
      <c r="N8" s="280">
        <f t="shared" ref="N8:N12" si="1">(K8-J8)/J8</f>
        <v>8.2207098517310312E-2</v>
      </c>
      <c r="O8" s="37">
        <v>1.9E-2</v>
      </c>
      <c r="P8" s="37">
        <v>6.0000000000000001E-3</v>
      </c>
      <c r="Q8" s="53">
        <v>3.0000000000000001E-3</v>
      </c>
      <c r="R8" s="53">
        <v>2E-3</v>
      </c>
      <c r="S8" s="53">
        <v>4.2723719520395499E-7</v>
      </c>
      <c r="T8" s="53">
        <v>4.4032152687370901E-3</v>
      </c>
      <c r="U8" s="165"/>
      <c r="V8" s="85"/>
    </row>
    <row r="9" spans="1:22" ht="15" customHeight="1" x14ac:dyDescent="0.35">
      <c r="A9" s="19"/>
      <c r="B9" s="19"/>
      <c r="C9" s="30" t="s">
        <v>91</v>
      </c>
      <c r="D9" s="25" t="s">
        <v>94</v>
      </c>
      <c r="E9" s="48">
        <v>4.82</v>
      </c>
      <c r="F9" s="28">
        <v>4.67</v>
      </c>
      <c r="G9" s="28">
        <v>5.01</v>
      </c>
      <c r="H9" s="28">
        <v>5.7080312221138705</v>
      </c>
      <c r="I9" s="28">
        <v>5.7818594681517288</v>
      </c>
      <c r="J9" s="28">
        <v>5.9586408551560508</v>
      </c>
      <c r="K9" s="281">
        <f>'Table 1'!G8</f>
        <v>6.1645899999999996</v>
      </c>
      <c r="L9" s="79">
        <f t="shared" si="0"/>
        <v>1.2934099896271643E-2</v>
      </c>
      <c r="M9" s="79">
        <v>3.0575178794657425E-2</v>
      </c>
      <c r="N9" s="280">
        <f t="shared" si="1"/>
        <v>3.4563107569361165E-2</v>
      </c>
      <c r="O9" s="37">
        <v>0.54500000000000004</v>
      </c>
      <c r="P9" s="37">
        <v>2E-3</v>
      </c>
      <c r="Q9" s="53">
        <v>0.16200000000000001</v>
      </c>
      <c r="R9" s="53">
        <v>0.499</v>
      </c>
      <c r="S9" s="53">
        <v>0.15674066872246001</v>
      </c>
      <c r="T9" s="53">
        <v>0.53808679521759395</v>
      </c>
      <c r="U9" s="165"/>
      <c r="V9" s="85"/>
    </row>
    <row r="10" spans="1:22" ht="15" customHeight="1" x14ac:dyDescent="0.35">
      <c r="A10" s="19"/>
      <c r="B10" s="19"/>
      <c r="C10" s="30" t="s">
        <v>91</v>
      </c>
      <c r="D10" s="25" t="s">
        <v>96</v>
      </c>
      <c r="E10" s="48">
        <v>5.09</v>
      </c>
      <c r="F10" s="28">
        <v>5.3</v>
      </c>
      <c r="G10" s="28">
        <v>5.92</v>
      </c>
      <c r="H10" s="28">
        <v>5.9529809496149051</v>
      </c>
      <c r="I10" s="28">
        <v>6.1961623720514902</v>
      </c>
      <c r="J10" s="28">
        <v>6.6699861610959381</v>
      </c>
      <c r="K10" s="281">
        <f>'Table 1'!G9</f>
        <v>6.8158899999999996</v>
      </c>
      <c r="L10" s="79">
        <f t="shared" si="0"/>
        <v>4.0850361271913091E-2</v>
      </c>
      <c r="M10" s="79">
        <v>7.6470524914209012E-2</v>
      </c>
      <c r="N10" s="280">
        <f t="shared" si="1"/>
        <v>2.1874683901906049E-2</v>
      </c>
      <c r="O10" s="37">
        <v>0.30399999999999999</v>
      </c>
      <c r="P10" s="37">
        <v>0.219</v>
      </c>
      <c r="Q10" s="53">
        <v>5.7000000000000002E-2</v>
      </c>
      <c r="R10" s="53">
        <v>0.13100000000000001</v>
      </c>
      <c r="S10" s="53">
        <v>0.62274891326284998</v>
      </c>
      <c r="T10" s="53">
        <v>0.63303509673233105</v>
      </c>
      <c r="U10" s="165"/>
      <c r="V10" s="85"/>
    </row>
    <row r="11" spans="1:22" ht="15" customHeight="1" x14ac:dyDescent="0.35">
      <c r="A11" s="19"/>
      <c r="B11" s="19"/>
      <c r="C11" s="30" t="s">
        <v>91</v>
      </c>
      <c r="D11" s="25" t="s">
        <v>97</v>
      </c>
      <c r="E11" s="48">
        <v>4.7300000000000004</v>
      </c>
      <c r="F11" s="28">
        <v>4.8</v>
      </c>
      <c r="G11" s="28">
        <v>5.09</v>
      </c>
      <c r="H11" s="28">
        <v>5.2247498547704518</v>
      </c>
      <c r="I11" s="28">
        <v>5.5039577902872052</v>
      </c>
      <c r="J11" s="28">
        <v>5.9039157152035893</v>
      </c>
      <c r="K11" s="281">
        <f>'Table 1'!G10</f>
        <v>6.2145000000000001</v>
      </c>
      <c r="L11" s="79">
        <f t="shared" si="0"/>
        <v>5.3439483856212347E-2</v>
      </c>
      <c r="M11" s="79">
        <v>7.2667331428701534E-2</v>
      </c>
      <c r="N11" s="280">
        <f t="shared" si="1"/>
        <v>5.2606490298735702E-2</v>
      </c>
      <c r="O11" s="37">
        <v>0</v>
      </c>
      <c r="P11" s="37">
        <v>0</v>
      </c>
      <c r="Q11" s="53">
        <v>0</v>
      </c>
      <c r="R11" s="53">
        <v>0</v>
      </c>
      <c r="S11" s="53">
        <v>4.8710324062171402E-12</v>
      </c>
      <c r="T11" s="53">
        <v>5.1850937707985698E-2</v>
      </c>
      <c r="U11" s="165"/>
      <c r="V11" s="85"/>
    </row>
    <row r="12" spans="1:22" ht="15" customHeight="1" x14ac:dyDescent="0.35">
      <c r="A12" s="19"/>
      <c r="B12" s="19"/>
      <c r="C12" s="30" t="s">
        <v>91</v>
      </c>
      <c r="D12" s="25" t="s">
        <v>98</v>
      </c>
      <c r="E12" s="48">
        <v>4.92</v>
      </c>
      <c r="F12" s="28">
        <v>5.04</v>
      </c>
      <c r="G12" s="28">
        <v>5.39</v>
      </c>
      <c r="H12" s="28">
        <v>5.595958198126648</v>
      </c>
      <c r="I12" s="28">
        <v>5.903073443154109</v>
      </c>
      <c r="J12" s="28">
        <v>6.3002910342642249</v>
      </c>
      <c r="K12" s="281">
        <f>'Table 1'!G11</f>
        <v>6.7806699999999998</v>
      </c>
      <c r="L12" s="79">
        <f t="shared" si="0"/>
        <v>5.4881618867394975E-2</v>
      </c>
      <c r="M12" s="79">
        <v>6.7289962582250382E-2</v>
      </c>
      <c r="N12" s="280">
        <f t="shared" si="1"/>
        <v>7.6247107176990209E-2</v>
      </c>
      <c r="O12" s="38">
        <v>0</v>
      </c>
      <c r="P12" s="38">
        <v>0</v>
      </c>
      <c r="Q12" s="54">
        <v>0</v>
      </c>
      <c r="R12" s="54">
        <v>0</v>
      </c>
      <c r="S12" s="167" t="s">
        <v>95</v>
      </c>
      <c r="T12" s="167" t="s">
        <v>95</v>
      </c>
      <c r="U12" s="165"/>
      <c r="V12" s="85"/>
    </row>
    <row r="13" spans="1:22" x14ac:dyDescent="0.35">
      <c r="A13" s="19"/>
      <c r="B13" s="19"/>
      <c r="C13" s="31" t="s">
        <v>99</v>
      </c>
      <c r="D13" s="24" t="s">
        <v>92</v>
      </c>
      <c r="E13" s="49"/>
      <c r="F13" s="40"/>
      <c r="G13" s="40"/>
      <c r="H13" s="40">
        <v>6</v>
      </c>
      <c r="I13" s="40">
        <v>6.4</v>
      </c>
      <c r="J13" s="40">
        <v>7</v>
      </c>
      <c r="K13" s="162">
        <f>'Table 1'!G12</f>
        <v>7.5</v>
      </c>
      <c r="L13" s="81">
        <f t="shared" si="0"/>
        <v>6.6666666666666721E-2</v>
      </c>
      <c r="M13" s="81">
        <v>9.3749999999999944E-2</v>
      </c>
      <c r="N13" s="164">
        <f>(K13-J13)/J13</f>
        <v>7.1428571428571425E-2</v>
      </c>
      <c r="O13" s="39"/>
      <c r="P13" s="19"/>
      <c r="Q13" s="19"/>
      <c r="R13" s="19"/>
      <c r="S13" s="19"/>
      <c r="T13" s="19"/>
      <c r="U13" s="165"/>
      <c r="V13" s="165"/>
    </row>
    <row r="14" spans="1:22" x14ac:dyDescent="0.35">
      <c r="A14" s="19"/>
      <c r="B14" s="19"/>
      <c r="C14" s="30" t="s">
        <v>99</v>
      </c>
      <c r="D14" s="25" t="s">
        <v>93</v>
      </c>
      <c r="E14" s="48"/>
      <c r="F14" s="28"/>
      <c r="G14" s="28"/>
      <c r="H14" s="28">
        <v>5</v>
      </c>
      <c r="I14" s="28">
        <v>5.5</v>
      </c>
      <c r="J14" s="28">
        <v>6</v>
      </c>
      <c r="K14" s="281">
        <f>'Table 1'!G13</f>
        <v>6.33</v>
      </c>
      <c r="L14" s="79">
        <f t="shared" si="0"/>
        <v>0.1</v>
      </c>
      <c r="M14" s="79">
        <v>9.0909090909090912E-2</v>
      </c>
      <c r="N14" s="280">
        <f t="shared" ref="N14:N18" si="2">(K14-J14)/J14</f>
        <v>5.5000000000000014E-2</v>
      </c>
      <c r="O14" s="19"/>
      <c r="P14" s="19"/>
      <c r="Q14" s="19"/>
      <c r="R14" s="19"/>
      <c r="S14" s="19"/>
      <c r="T14" s="19"/>
      <c r="U14" s="165"/>
      <c r="V14" s="165"/>
    </row>
    <row r="15" spans="1:22" x14ac:dyDescent="0.35">
      <c r="A15" s="19"/>
      <c r="B15" s="19"/>
      <c r="C15" s="30" t="s">
        <v>99</v>
      </c>
      <c r="D15" s="25" t="s">
        <v>94</v>
      </c>
      <c r="E15" s="48"/>
      <c r="F15" s="28"/>
      <c r="G15" s="28"/>
      <c r="H15" s="28">
        <v>5</v>
      </c>
      <c r="I15" s="28">
        <v>5</v>
      </c>
      <c r="J15" s="28">
        <v>5</v>
      </c>
      <c r="K15" s="281">
        <f>'Table 1'!G14</f>
        <v>5.5</v>
      </c>
      <c r="L15" s="79">
        <f t="shared" si="0"/>
        <v>0</v>
      </c>
      <c r="M15" s="79">
        <v>0</v>
      </c>
      <c r="N15" s="280">
        <f t="shared" si="2"/>
        <v>0.1</v>
      </c>
      <c r="O15" s="19"/>
      <c r="P15" s="19"/>
      <c r="Q15" s="19"/>
      <c r="R15" s="19"/>
      <c r="S15" s="19"/>
      <c r="T15" s="19"/>
      <c r="U15" s="165"/>
      <c r="V15" s="165"/>
    </row>
    <row r="16" spans="1:22" x14ac:dyDescent="0.35">
      <c r="A16" s="19"/>
      <c r="B16" s="19"/>
      <c r="C16" s="30" t="s">
        <v>99</v>
      </c>
      <c r="D16" s="25" t="s">
        <v>96</v>
      </c>
      <c r="E16" s="48"/>
      <c r="F16" s="28"/>
      <c r="G16" s="28"/>
      <c r="H16" s="28">
        <v>5.5</v>
      </c>
      <c r="I16" s="28">
        <v>5.75</v>
      </c>
      <c r="J16" s="28">
        <v>6.5</v>
      </c>
      <c r="K16" s="281">
        <f>'Table 1'!G15</f>
        <v>6.3</v>
      </c>
      <c r="L16" s="79">
        <f t="shared" si="0"/>
        <v>4.5454545454545456E-2</v>
      </c>
      <c r="M16" s="79">
        <v>0.13043478260869565</v>
      </c>
      <c r="N16" s="280">
        <f t="shared" si="2"/>
        <v>-3.0769230769230795E-2</v>
      </c>
      <c r="O16" s="19"/>
      <c r="P16" s="19"/>
      <c r="Q16" s="19"/>
      <c r="R16" s="19"/>
      <c r="S16" s="19"/>
      <c r="T16" s="19"/>
      <c r="U16" s="165"/>
      <c r="V16" s="165"/>
    </row>
    <row r="17" spans="1:22" x14ac:dyDescent="0.35">
      <c r="C17" s="30" t="s">
        <v>99</v>
      </c>
      <c r="D17" s="25" t="s">
        <v>97</v>
      </c>
      <c r="E17" s="48"/>
      <c r="F17" s="28"/>
      <c r="G17" s="28"/>
      <c r="H17" s="28">
        <v>5</v>
      </c>
      <c r="I17" s="28">
        <v>5</v>
      </c>
      <c r="J17" s="28">
        <v>5.5</v>
      </c>
      <c r="K17" s="281">
        <f>'Table 1'!G16</f>
        <v>6</v>
      </c>
      <c r="L17" s="79">
        <f t="shared" si="0"/>
        <v>0</v>
      </c>
      <c r="M17" s="79">
        <v>0.1</v>
      </c>
      <c r="N17" s="280">
        <f t="shared" si="2"/>
        <v>9.0909090909090912E-2</v>
      </c>
      <c r="O17" s="19"/>
      <c r="P17" s="19"/>
      <c r="Q17" s="19"/>
      <c r="R17" s="19"/>
      <c r="S17" s="19"/>
      <c r="T17" s="165"/>
      <c r="U17" s="165"/>
      <c r="V17" s="165"/>
    </row>
    <row r="18" spans="1:22" x14ac:dyDescent="0.35">
      <c r="C18" s="30" t="s">
        <v>99</v>
      </c>
      <c r="D18" s="25" t="s">
        <v>98</v>
      </c>
      <c r="E18" s="48"/>
      <c r="F18" s="28"/>
      <c r="G18" s="28"/>
      <c r="H18" s="28">
        <v>5</v>
      </c>
      <c r="I18" s="28">
        <v>5.5</v>
      </c>
      <c r="J18" s="28">
        <v>6</v>
      </c>
      <c r="K18" s="281">
        <f>'Table 1'!G17</f>
        <v>6.44</v>
      </c>
      <c r="L18" s="80">
        <f t="shared" si="0"/>
        <v>0.1</v>
      </c>
      <c r="M18" s="80">
        <v>9.0909090909090912E-2</v>
      </c>
      <c r="N18" s="280">
        <f t="shared" si="2"/>
        <v>7.3333333333333403E-2</v>
      </c>
      <c r="O18" s="19"/>
      <c r="P18" s="19"/>
      <c r="Q18" s="19"/>
      <c r="R18" s="19"/>
      <c r="S18" s="19"/>
      <c r="T18" s="165"/>
      <c r="U18" s="165"/>
      <c r="V18" s="165"/>
    </row>
    <row r="19" spans="1:22" x14ac:dyDescent="0.35">
      <c r="C19" s="31" t="s">
        <v>100</v>
      </c>
      <c r="D19" s="24" t="s">
        <v>92</v>
      </c>
      <c r="E19" s="51">
        <v>2550</v>
      </c>
      <c r="F19" s="41">
        <v>3376</v>
      </c>
      <c r="G19" s="41">
        <v>3245</v>
      </c>
      <c r="H19" s="41">
        <v>2810</v>
      </c>
      <c r="I19" s="41">
        <v>2560</v>
      </c>
      <c r="J19" s="41">
        <v>1823</v>
      </c>
      <c r="K19" s="166">
        <f>'Table 1'!G18</f>
        <v>2224</v>
      </c>
      <c r="L19" s="56"/>
      <c r="M19" s="56"/>
      <c r="N19" s="39"/>
      <c r="O19" s="19"/>
      <c r="P19" s="19"/>
      <c r="Q19" s="19"/>
      <c r="R19" s="19"/>
      <c r="S19" s="19"/>
      <c r="T19" s="165"/>
      <c r="U19" s="165"/>
      <c r="V19" s="165"/>
    </row>
    <row r="20" spans="1:22" x14ac:dyDescent="0.35">
      <c r="C20" s="30" t="s">
        <v>100</v>
      </c>
      <c r="D20" s="25" t="s">
        <v>93</v>
      </c>
      <c r="E20" s="52">
        <v>1857</v>
      </c>
      <c r="F20" s="42">
        <v>2141</v>
      </c>
      <c r="G20" s="42">
        <v>1884</v>
      </c>
      <c r="H20" s="42">
        <v>1610</v>
      </c>
      <c r="I20" s="42">
        <v>1385</v>
      </c>
      <c r="J20" s="42">
        <v>883</v>
      </c>
      <c r="K20" s="282">
        <f>'Table 1'!G19</f>
        <v>1153</v>
      </c>
      <c r="L20" s="56"/>
      <c r="M20" s="56"/>
      <c r="N20" s="19"/>
      <c r="O20" s="19"/>
      <c r="P20" s="19"/>
      <c r="Q20" s="19"/>
      <c r="R20" s="19"/>
      <c r="S20" s="19"/>
      <c r="T20" s="165"/>
      <c r="U20" s="165"/>
      <c r="V20" s="165"/>
    </row>
    <row r="21" spans="1:22" x14ac:dyDescent="0.35">
      <c r="C21" s="30" t="s">
        <v>100</v>
      </c>
      <c r="D21" s="25" t="s">
        <v>94</v>
      </c>
      <c r="E21" s="52">
        <v>598</v>
      </c>
      <c r="F21" s="42">
        <v>1259</v>
      </c>
      <c r="G21" s="42">
        <v>1602</v>
      </c>
      <c r="H21" s="42">
        <v>1337</v>
      </c>
      <c r="I21" s="42">
        <v>1442</v>
      </c>
      <c r="J21" s="42">
        <v>1064</v>
      </c>
      <c r="K21" s="282">
        <f>'Table 1'!G20</f>
        <v>866</v>
      </c>
      <c r="L21" s="56"/>
      <c r="M21" s="56"/>
      <c r="N21" s="19"/>
      <c r="O21" s="19"/>
      <c r="P21" s="19"/>
      <c r="Q21" s="19"/>
      <c r="R21" s="19"/>
      <c r="S21" s="19"/>
      <c r="T21" s="165"/>
      <c r="U21" s="165"/>
      <c r="V21" s="165"/>
    </row>
    <row r="22" spans="1:22" x14ac:dyDescent="0.35">
      <c r="C22" s="30" t="s">
        <v>100</v>
      </c>
      <c r="D22" s="25" t="s">
        <v>96</v>
      </c>
      <c r="E22" s="52">
        <v>97</v>
      </c>
      <c r="F22" s="42">
        <v>142</v>
      </c>
      <c r="G22" s="42">
        <v>155</v>
      </c>
      <c r="H22" s="42">
        <v>132</v>
      </c>
      <c r="I22" s="42">
        <v>111</v>
      </c>
      <c r="J22" s="42">
        <v>73</v>
      </c>
      <c r="K22" s="282">
        <f>'Table 1'!G21</f>
        <v>73</v>
      </c>
      <c r="L22" s="56"/>
      <c r="M22" s="56"/>
      <c r="N22" s="19"/>
      <c r="O22" s="19"/>
      <c r="P22" s="19"/>
      <c r="Q22" s="19"/>
      <c r="R22" s="19"/>
      <c r="S22" s="19"/>
      <c r="T22" s="165"/>
      <c r="U22" s="165"/>
      <c r="V22" s="165"/>
    </row>
    <row r="23" spans="1:22" x14ac:dyDescent="0.35">
      <c r="C23" s="30" t="s">
        <v>100</v>
      </c>
      <c r="D23" s="25" t="s">
        <v>97</v>
      </c>
      <c r="E23" s="52">
        <v>7203</v>
      </c>
      <c r="F23" s="42">
        <v>5624</v>
      </c>
      <c r="G23" s="42">
        <v>5457</v>
      </c>
      <c r="H23" s="42">
        <v>3647</v>
      </c>
      <c r="I23" s="42">
        <v>3541</v>
      </c>
      <c r="J23" s="42">
        <v>3068</v>
      </c>
      <c r="K23" s="282">
        <f>'Table 1'!G22</f>
        <v>2921</v>
      </c>
      <c r="L23" s="56"/>
      <c r="M23" s="56"/>
      <c r="N23" s="19"/>
      <c r="O23" s="19"/>
      <c r="P23" s="19"/>
      <c r="Q23" s="19"/>
      <c r="R23" s="19"/>
      <c r="S23" s="19"/>
      <c r="T23" s="165"/>
      <c r="U23" s="165"/>
      <c r="V23" s="165"/>
    </row>
    <row r="24" spans="1:22" x14ac:dyDescent="0.35">
      <c r="C24" s="30" t="s">
        <v>100</v>
      </c>
      <c r="D24" s="25" t="s">
        <v>98</v>
      </c>
      <c r="E24" s="52">
        <v>12514</v>
      </c>
      <c r="F24" s="42">
        <v>12849</v>
      </c>
      <c r="G24" s="42">
        <v>12583</v>
      </c>
      <c r="H24" s="42">
        <v>9778</v>
      </c>
      <c r="I24" s="42">
        <v>9249</v>
      </c>
      <c r="J24" s="42">
        <v>7059</v>
      </c>
      <c r="K24" s="282">
        <f>'Table 1'!G23</f>
        <v>7409</v>
      </c>
      <c r="L24" s="56"/>
      <c r="M24" s="56"/>
      <c r="N24" s="19"/>
      <c r="O24" s="19"/>
      <c r="P24" s="19"/>
      <c r="Q24" s="19"/>
      <c r="R24" s="19"/>
      <c r="S24" s="19"/>
      <c r="T24" s="165"/>
      <c r="U24" s="165"/>
      <c r="V24" s="165"/>
    </row>
    <row r="25" spans="1:22" x14ac:dyDescent="0.35">
      <c r="E25" s="165"/>
      <c r="F25" s="165"/>
      <c r="G25" s="165"/>
      <c r="H25" s="165"/>
      <c r="I25" s="165"/>
      <c r="J25" s="165"/>
      <c r="K25" s="19"/>
      <c r="L25" s="19"/>
      <c r="M25" s="19"/>
      <c r="N25" s="19"/>
      <c r="O25" s="19"/>
      <c r="P25" s="19"/>
      <c r="Q25" s="165"/>
      <c r="R25" s="165"/>
      <c r="S25" s="165"/>
      <c r="T25" s="165"/>
      <c r="U25" s="165"/>
      <c r="V25" s="165"/>
    </row>
    <row r="26" spans="1:22" x14ac:dyDescent="0.35">
      <c r="C26" s="19" t="s">
        <v>101</v>
      </c>
      <c r="D26" s="19"/>
      <c r="E26" s="19"/>
      <c r="F26" s="19"/>
      <c r="G26" s="19"/>
      <c r="H26" s="19"/>
      <c r="I26" s="19"/>
      <c r="J26" s="19"/>
      <c r="K26" s="16"/>
      <c r="L26" s="16"/>
      <c r="M26" s="16"/>
      <c r="N26" s="16"/>
      <c r="O26" s="19"/>
      <c r="P26" s="19"/>
    </row>
    <row r="27" spans="1:22" x14ac:dyDescent="0.35">
      <c r="C27" s="19" t="s">
        <v>102</v>
      </c>
      <c r="D27" s="19"/>
      <c r="E27" s="19"/>
      <c r="F27" s="19"/>
      <c r="G27" s="19"/>
      <c r="H27" s="19"/>
      <c r="I27" s="19"/>
      <c r="J27" s="19"/>
      <c r="K27" s="16"/>
      <c r="L27" s="16"/>
      <c r="M27" s="16"/>
      <c r="N27" s="16"/>
      <c r="O27" s="19"/>
      <c r="P27" s="19"/>
    </row>
    <row r="28" spans="1:22" x14ac:dyDescent="0.35">
      <c r="C28" s="19"/>
      <c r="D28" s="19"/>
      <c r="E28" s="19"/>
      <c r="F28" s="19"/>
      <c r="G28" s="19"/>
      <c r="H28" s="19"/>
      <c r="I28" s="19"/>
      <c r="J28" s="19"/>
      <c r="K28" s="16"/>
      <c r="L28" s="16"/>
      <c r="M28" s="16"/>
      <c r="N28" s="16"/>
      <c r="O28" s="19"/>
      <c r="P28" s="19"/>
      <c r="Q28" s="19"/>
      <c r="R28" s="19"/>
      <c r="S28" s="19"/>
    </row>
    <row r="29" spans="1:22" x14ac:dyDescent="0.35">
      <c r="A29" s="19"/>
      <c r="B29" s="19"/>
      <c r="C29" s="16" t="s">
        <v>360</v>
      </c>
      <c r="D29" s="19"/>
      <c r="E29" s="19"/>
      <c r="F29" s="19"/>
      <c r="G29" s="19"/>
      <c r="H29" s="19"/>
      <c r="I29" s="19"/>
      <c r="J29" s="19"/>
      <c r="K29" s="19"/>
      <c r="L29" s="19"/>
      <c r="M29" s="19"/>
      <c r="N29" s="19"/>
      <c r="O29" s="19"/>
      <c r="P29" s="19"/>
    </row>
    <row r="30" spans="1:22" x14ac:dyDescent="0.35">
      <c r="C30" s="19" t="s">
        <v>361</v>
      </c>
    </row>
    <row r="31" spans="1:22" x14ac:dyDescent="0.35">
      <c r="C31" s="19" t="s">
        <v>365</v>
      </c>
    </row>
    <row r="32" spans="1:22" x14ac:dyDescent="0.35">
      <c r="C32" s="19" t="s">
        <v>366</v>
      </c>
    </row>
    <row r="33" spans="3:19" x14ac:dyDescent="0.35">
      <c r="C33" s="19" t="s">
        <v>368</v>
      </c>
    </row>
    <row r="34" spans="3:19" x14ac:dyDescent="0.35">
      <c r="C34" s="15"/>
      <c r="J34" s="19"/>
      <c r="K34" s="19"/>
      <c r="L34" s="19"/>
      <c r="M34" s="19"/>
      <c r="O34" s="19"/>
      <c r="P34" s="19"/>
      <c r="R34" s="19"/>
      <c r="S34" s="19"/>
    </row>
    <row r="35" spans="3:19" x14ac:dyDescent="0.35">
      <c r="C35" s="15"/>
      <c r="J35" s="19"/>
      <c r="K35" s="19"/>
      <c r="L35" s="19"/>
      <c r="M35" s="19"/>
      <c r="O35" s="19"/>
      <c r="P35" s="19"/>
      <c r="R35" s="19"/>
      <c r="S35" s="19"/>
    </row>
    <row r="36" spans="3:19" x14ac:dyDescent="0.35">
      <c r="C36" s="29"/>
    </row>
  </sheetData>
  <mergeCells count="2">
    <mergeCell ref="E5:I5"/>
    <mergeCell ref="O5:T5"/>
  </mergeCells>
  <conditionalFormatting sqref="I7:K12">
    <cfRule type="expression" dxfId="82" priority="79">
      <formula>AND($P7&lt;0.1, #REF!&gt;0.087)</formula>
    </cfRule>
    <cfRule type="expression" dxfId="81" priority="80">
      <formula>AND($O7&lt;0.1,#REF!&gt;0 )</formula>
    </cfRule>
  </conditionalFormatting>
  <conditionalFormatting sqref="O7:P12">
    <cfRule type="cellIs" dxfId="80" priority="12" operator="between">
      <formula>0</formula>
      <formula>0.05</formula>
    </cfRule>
    <cfRule type="expression" dxfId="79" priority="13">
      <formula>"&lt;0.05"</formula>
    </cfRule>
  </conditionalFormatting>
  <conditionalFormatting sqref="Q7:T12">
    <cfRule type="cellIs" dxfId="78" priority="3" operator="lessThan">
      <formula>0.05</formula>
    </cfRule>
  </conditionalFormatting>
  <conditionalFormatting sqref="V7:V12">
    <cfRule type="cellIs" dxfId="77" priority="1" operator="equal">
      <formula>"Err"</formula>
    </cfRule>
    <cfRule type="cellIs" dxfId="76" priority="2" operator="equal">
      <formula>"OK"</formula>
    </cfRule>
  </conditionalFormatting>
  <hyperlinks>
    <hyperlink ref="A1" location="Contents!A1" display="Contents" xr:uid="{00000000-0004-0000-0500-000000000000}"/>
  </hyperlinks>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T110"/>
  <sheetViews>
    <sheetView showGridLines="0" zoomScale="90" zoomScaleNormal="90" workbookViewId="0"/>
  </sheetViews>
  <sheetFormatPr defaultColWidth="11.453125" defaultRowHeight="14.5" x14ac:dyDescent="0.35"/>
  <cols>
    <col min="3" max="3" width="21.453125" customWidth="1"/>
    <col min="4" max="4" width="29.81640625" customWidth="1"/>
    <col min="5" max="5" width="19.453125" customWidth="1"/>
    <col min="6" max="11" width="14.81640625" customWidth="1"/>
    <col min="12" max="14" width="19.453125" customWidth="1"/>
    <col min="15" max="17" width="21.81640625" customWidth="1"/>
  </cols>
  <sheetData>
    <row r="1" spans="1:20" x14ac:dyDescent="0.35">
      <c r="A1" s="63" t="s">
        <v>85</v>
      </c>
    </row>
    <row r="2" spans="1:20" x14ac:dyDescent="0.35">
      <c r="B2" s="19" t="s">
        <v>123</v>
      </c>
    </row>
    <row r="3" spans="1:20" x14ac:dyDescent="0.35">
      <c r="B3" s="19" t="s">
        <v>122</v>
      </c>
    </row>
    <row r="4" spans="1:20" x14ac:dyDescent="0.35">
      <c r="I4" s="33"/>
      <c r="J4" s="33"/>
      <c r="K4" s="33"/>
      <c r="O4" s="33"/>
      <c r="P4" s="33"/>
      <c r="Q4" s="33"/>
    </row>
    <row r="5" spans="1:20" ht="21.75" customHeight="1" x14ac:dyDescent="0.35">
      <c r="F5" s="318"/>
      <c r="G5" s="318"/>
      <c r="H5" s="318"/>
      <c r="I5" s="64"/>
      <c r="J5" s="64"/>
      <c r="K5" s="64"/>
      <c r="L5" s="35"/>
      <c r="M5" s="35"/>
      <c r="N5" s="35"/>
      <c r="O5" s="316" t="s">
        <v>105</v>
      </c>
      <c r="P5" s="317"/>
      <c r="Q5" s="317"/>
      <c r="R5" s="57"/>
    </row>
    <row r="6" spans="1:20" ht="25.5" customHeight="1" x14ac:dyDescent="0.35">
      <c r="C6" s="62"/>
      <c r="D6" s="62"/>
      <c r="E6" s="62"/>
      <c r="F6" s="283">
        <v>2019</v>
      </c>
      <c r="G6" s="33">
        <v>2021</v>
      </c>
      <c r="H6" s="33">
        <v>2022</v>
      </c>
      <c r="I6" s="65">
        <v>2023</v>
      </c>
      <c r="J6" s="65">
        <v>2024</v>
      </c>
      <c r="K6" s="65">
        <v>2025</v>
      </c>
      <c r="L6" s="67" t="s">
        <v>124</v>
      </c>
      <c r="M6" s="45" t="s">
        <v>125</v>
      </c>
      <c r="N6" s="45" t="s">
        <v>126</v>
      </c>
      <c r="O6" s="272" t="s">
        <v>109</v>
      </c>
      <c r="P6" s="45" t="s">
        <v>111</v>
      </c>
      <c r="Q6" s="45" t="s">
        <v>113</v>
      </c>
    </row>
    <row r="7" spans="1:20" ht="15" customHeight="1" x14ac:dyDescent="0.35">
      <c r="C7" s="19" t="s">
        <v>127</v>
      </c>
      <c r="D7" s="19" t="s">
        <v>94</v>
      </c>
      <c r="E7" s="59" t="s">
        <v>128</v>
      </c>
      <c r="F7" s="284">
        <v>0.23</v>
      </c>
      <c r="G7" s="61">
        <v>0.13</v>
      </c>
      <c r="H7" s="168">
        <v>0.21289166808128357</v>
      </c>
      <c r="I7" s="58">
        <v>0.30487000942230219</v>
      </c>
      <c r="J7" s="58">
        <v>0.34851250052452087</v>
      </c>
      <c r="K7" s="58">
        <v>0.30691000000000002</v>
      </c>
      <c r="L7" s="285">
        <f>I7-H7</f>
        <v>9.1978341341018621E-2</v>
      </c>
      <c r="M7" s="70">
        <v>4.3642491102218697E-2</v>
      </c>
      <c r="N7" s="70">
        <f>K7-J7</f>
        <v>-4.1602500524520858E-2</v>
      </c>
      <c r="O7" s="124">
        <v>0</v>
      </c>
      <c r="P7" s="66">
        <v>2.3E-2</v>
      </c>
      <c r="Q7" s="53">
        <v>5.5441873130534898E-2</v>
      </c>
      <c r="R7" s="165"/>
      <c r="S7" s="44"/>
      <c r="T7" s="44"/>
    </row>
    <row r="8" spans="1:20" ht="15" customHeight="1" x14ac:dyDescent="0.35">
      <c r="C8" s="19" t="s">
        <v>127</v>
      </c>
      <c r="D8" s="19" t="s">
        <v>94</v>
      </c>
      <c r="E8" s="59" t="s">
        <v>129</v>
      </c>
      <c r="F8" s="286">
        <v>0.34</v>
      </c>
      <c r="G8" s="60">
        <v>0.3</v>
      </c>
      <c r="H8" s="169">
        <v>0.46539917588233948</v>
      </c>
      <c r="I8" s="58">
        <v>0.58884644508361816</v>
      </c>
      <c r="J8" s="58">
        <v>0.77094966173171997</v>
      </c>
      <c r="K8" s="58">
        <v>0.68579999999999997</v>
      </c>
      <c r="L8" s="285">
        <f t="shared" ref="L8:L11" si="0">I8-H8</f>
        <v>0.12344726920127869</v>
      </c>
      <c r="M8" s="70">
        <v>0.18210321664810181</v>
      </c>
      <c r="N8" s="70">
        <f t="shared" ref="N8:N53" si="1">K8-J8</f>
        <v>-8.5149661731720006E-2</v>
      </c>
      <c r="O8" s="125">
        <v>0.36</v>
      </c>
      <c r="P8" s="53">
        <v>0.122</v>
      </c>
      <c r="Q8" s="53">
        <v>0.54241697832348801</v>
      </c>
      <c r="R8" s="165"/>
      <c r="S8" s="44"/>
      <c r="T8" s="44"/>
    </row>
    <row r="9" spans="1:20" ht="15" customHeight="1" x14ac:dyDescent="0.35">
      <c r="C9" s="19" t="s">
        <v>127</v>
      </c>
      <c r="D9" s="19" t="s">
        <v>94</v>
      </c>
      <c r="E9" s="59" t="s">
        <v>130</v>
      </c>
      <c r="F9" s="286">
        <v>0.27</v>
      </c>
      <c r="G9" s="60">
        <v>0.16</v>
      </c>
      <c r="H9" s="169">
        <v>0.28188720345497131</v>
      </c>
      <c r="I9" s="58">
        <v>0.36423254013061518</v>
      </c>
      <c r="J9" s="58">
        <v>0.45528078079223627</v>
      </c>
      <c r="K9" s="58">
        <v>0.41288000000000002</v>
      </c>
      <c r="L9" s="285">
        <f t="shared" si="0"/>
        <v>8.2345336675643865E-2</v>
      </c>
      <c r="M9" s="70">
        <v>9.1048240661621094E-2</v>
      </c>
      <c r="N9" s="70">
        <f t="shared" si="1"/>
        <v>-4.2400780792236248E-2</v>
      </c>
      <c r="O9" s="125">
        <v>8.0000000000000002E-3</v>
      </c>
      <c r="P9" s="53">
        <v>9.0000000000000011E-3</v>
      </c>
      <c r="Q9" s="53">
        <v>0.28794376533194899</v>
      </c>
      <c r="R9" s="165"/>
      <c r="S9" s="44"/>
      <c r="T9" s="44"/>
    </row>
    <row r="10" spans="1:20" ht="15" customHeight="1" x14ac:dyDescent="0.35">
      <c r="C10" s="19" t="s">
        <v>127</v>
      </c>
      <c r="D10" s="19" t="s">
        <v>94</v>
      </c>
      <c r="E10" s="59" t="s">
        <v>131</v>
      </c>
      <c r="F10" s="286">
        <v>0.22</v>
      </c>
      <c r="G10" s="60">
        <v>0.12</v>
      </c>
      <c r="H10" s="169">
        <v>0.20420542359352112</v>
      </c>
      <c r="I10" s="58">
        <v>0.29282912611961359</v>
      </c>
      <c r="J10" s="58">
        <v>0.33147633075714111</v>
      </c>
      <c r="K10" s="58">
        <v>0.29894999999999999</v>
      </c>
      <c r="L10" s="285">
        <f t="shared" si="0"/>
        <v>8.8623702526092474E-2</v>
      </c>
      <c r="M10" s="70">
        <v>3.8647204637527521E-2</v>
      </c>
      <c r="N10" s="70">
        <f t="shared" si="1"/>
        <v>-3.252633075714112E-2</v>
      </c>
      <c r="O10" s="125">
        <v>0</v>
      </c>
      <c r="P10" s="53">
        <v>4.2000000000000003E-2</v>
      </c>
      <c r="Q10" s="53">
        <v>0.13181002461236099</v>
      </c>
      <c r="R10" s="165"/>
      <c r="S10" s="44"/>
      <c r="T10" s="44"/>
    </row>
    <row r="11" spans="1:20" ht="15" customHeight="1" x14ac:dyDescent="0.35">
      <c r="C11" s="19" t="s">
        <v>127</v>
      </c>
      <c r="D11" s="19" t="s">
        <v>94</v>
      </c>
      <c r="E11" s="59" t="s">
        <v>132</v>
      </c>
      <c r="F11" s="286">
        <v>0.24</v>
      </c>
      <c r="G11" s="60">
        <v>0.11</v>
      </c>
      <c r="H11" s="169">
        <v>0.27439069747924805</v>
      </c>
      <c r="I11" s="58">
        <v>0.38690182566642761</v>
      </c>
      <c r="J11" s="58">
        <v>0.34809917211532593</v>
      </c>
      <c r="K11" s="170" t="s">
        <v>95</v>
      </c>
      <c r="L11" s="285">
        <f t="shared" si="0"/>
        <v>0.11251112818717957</v>
      </c>
      <c r="M11" s="70">
        <v>-3.8802653551101685E-2</v>
      </c>
      <c r="N11" s="171" t="s">
        <v>95</v>
      </c>
      <c r="O11" s="125">
        <v>2E-3</v>
      </c>
      <c r="P11" s="53">
        <v>0.35099999999999998</v>
      </c>
      <c r="Q11" s="172" t="s">
        <v>95</v>
      </c>
      <c r="R11" s="165"/>
      <c r="S11" s="44"/>
      <c r="T11" s="44"/>
    </row>
    <row r="12" spans="1:20" ht="15" customHeight="1" x14ac:dyDescent="0.35">
      <c r="C12" s="19" t="s">
        <v>127</v>
      </c>
      <c r="D12" s="19" t="s">
        <v>94</v>
      </c>
      <c r="E12" s="59" t="s">
        <v>100</v>
      </c>
      <c r="F12" s="52">
        <v>906</v>
      </c>
      <c r="G12" s="42">
        <v>1117</v>
      </c>
      <c r="H12" s="42">
        <v>1362</v>
      </c>
      <c r="I12" s="42">
        <v>1456</v>
      </c>
      <c r="J12" s="42">
        <v>1064</v>
      </c>
      <c r="K12" s="42">
        <v>869</v>
      </c>
      <c r="L12" s="285"/>
      <c r="M12" s="70"/>
      <c r="N12" s="70"/>
      <c r="O12" s="125"/>
      <c r="P12" s="53"/>
      <c r="Q12" s="70"/>
      <c r="R12" s="165"/>
      <c r="S12" s="44"/>
      <c r="T12" s="44"/>
    </row>
    <row r="13" spans="1:20" ht="15" customHeight="1" x14ac:dyDescent="0.35">
      <c r="E13" s="59"/>
      <c r="F13" s="287"/>
      <c r="G13" s="56"/>
      <c r="H13" s="56"/>
      <c r="I13" s="68"/>
      <c r="J13" s="68"/>
      <c r="K13" s="68"/>
      <c r="L13" s="285"/>
      <c r="M13" s="70"/>
      <c r="N13" s="70"/>
      <c r="O13" s="125"/>
      <c r="P13" s="53"/>
      <c r="Q13" s="70"/>
      <c r="R13" s="165"/>
      <c r="S13" s="44"/>
      <c r="T13" s="44"/>
    </row>
    <row r="14" spans="1:20" ht="15" customHeight="1" x14ac:dyDescent="0.35">
      <c r="C14" s="19" t="s">
        <v>127</v>
      </c>
      <c r="D14" s="19" t="s">
        <v>133</v>
      </c>
      <c r="E14" s="59" t="s">
        <v>128</v>
      </c>
      <c r="F14" s="286">
        <v>0.36</v>
      </c>
      <c r="G14" s="58">
        <v>0.19</v>
      </c>
      <c r="H14" s="169">
        <v>0.27194944024085999</v>
      </c>
      <c r="I14" s="58">
        <v>0.33136668801307678</v>
      </c>
      <c r="J14" s="58">
        <v>0.47418761253356928</v>
      </c>
      <c r="K14" s="58">
        <v>0.42959999999999998</v>
      </c>
      <c r="L14" s="285">
        <f>I14-H14</f>
        <v>5.9417247772216797E-2</v>
      </c>
      <c r="M14" s="70">
        <v>0.1428209245204925</v>
      </c>
      <c r="N14" s="70">
        <f t="shared" si="1"/>
        <v>-4.4587612533569299E-2</v>
      </c>
      <c r="O14" s="125">
        <v>0.315</v>
      </c>
      <c r="P14" s="53">
        <v>5.6000000000000001E-2</v>
      </c>
      <c r="Q14" s="53">
        <v>0.59363742193938795</v>
      </c>
      <c r="R14" s="165"/>
      <c r="S14" s="44"/>
      <c r="T14" s="44"/>
    </row>
    <row r="15" spans="1:20" ht="15" customHeight="1" x14ac:dyDescent="0.35">
      <c r="C15" s="19" t="s">
        <v>127</v>
      </c>
      <c r="D15" s="19" t="s">
        <v>133</v>
      </c>
      <c r="E15" s="59" t="s">
        <v>129</v>
      </c>
      <c r="F15" s="286"/>
      <c r="G15" s="58"/>
      <c r="H15" s="169">
        <v>0.59094381332397461</v>
      </c>
      <c r="I15" s="58">
        <v>0.65221577882766724</v>
      </c>
      <c r="J15" s="58">
        <v>0.76831936836242676</v>
      </c>
      <c r="K15" s="58">
        <v>0.69601999999999997</v>
      </c>
      <c r="L15" s="285">
        <f t="shared" ref="L15:L18" si="2">I15-H15</f>
        <v>6.1271965503692627E-2</v>
      </c>
      <c r="M15" s="70">
        <v>0.11610358953475952</v>
      </c>
      <c r="N15" s="70">
        <f t="shared" si="1"/>
        <v>-7.2299368362426786E-2</v>
      </c>
      <c r="O15" s="125">
        <v>0.78600000000000003</v>
      </c>
      <c r="P15" s="53">
        <v>0.66500000000000004</v>
      </c>
      <c r="Q15" s="53">
        <v>0.78971392125387696</v>
      </c>
      <c r="R15" s="165"/>
      <c r="S15" s="44"/>
      <c r="T15" s="44"/>
    </row>
    <row r="16" spans="1:20" ht="15" customHeight="1" x14ac:dyDescent="0.35">
      <c r="C16" s="19" t="s">
        <v>127</v>
      </c>
      <c r="D16" s="19" t="s">
        <v>133</v>
      </c>
      <c r="E16" s="59" t="s">
        <v>130</v>
      </c>
      <c r="F16" s="286">
        <v>0.34</v>
      </c>
      <c r="G16" s="58">
        <v>0.19</v>
      </c>
      <c r="H16" s="169">
        <v>0.28775015473365784</v>
      </c>
      <c r="I16" s="58">
        <v>0.30956175923347468</v>
      </c>
      <c r="J16" s="58">
        <v>0.50347453355789185</v>
      </c>
      <c r="K16" s="58">
        <v>0.45740999999999998</v>
      </c>
      <c r="L16" s="285">
        <f t="shared" si="2"/>
        <v>2.1811604499816839E-2</v>
      </c>
      <c r="M16" s="70">
        <v>0.19391277432441717</v>
      </c>
      <c r="N16" s="70">
        <f t="shared" si="1"/>
        <v>-4.6064533557891862E-2</v>
      </c>
      <c r="O16" s="125">
        <v>0.73799999999999999</v>
      </c>
      <c r="P16" s="53">
        <v>1.7999999999999999E-2</v>
      </c>
      <c r="Q16" s="53">
        <v>0.61772679617843596</v>
      </c>
      <c r="R16" s="165"/>
      <c r="S16" s="44"/>
      <c r="T16" s="44"/>
    </row>
    <row r="17" spans="3:20" ht="15" customHeight="1" x14ac:dyDescent="0.35">
      <c r="C17" s="19" t="s">
        <v>127</v>
      </c>
      <c r="D17" s="19" t="s">
        <v>133</v>
      </c>
      <c r="E17" s="59" t="s">
        <v>131</v>
      </c>
      <c r="F17" s="286">
        <v>0.34</v>
      </c>
      <c r="G17" s="58">
        <v>0.19</v>
      </c>
      <c r="H17" s="169">
        <v>0.2481750100851059</v>
      </c>
      <c r="I17" s="58">
        <v>0.31223613023757929</v>
      </c>
      <c r="J17" s="58">
        <v>0.45360490679740911</v>
      </c>
      <c r="K17" s="58">
        <v>0.38794000000000001</v>
      </c>
      <c r="L17" s="285">
        <f t="shared" si="2"/>
        <v>6.4061120152473394E-2</v>
      </c>
      <c r="M17" s="70">
        <v>0.14136877655982982</v>
      </c>
      <c r="N17" s="70">
        <f t="shared" si="1"/>
        <v>-6.5664906797409106E-2</v>
      </c>
      <c r="O17" s="125">
        <v>0.27500000000000002</v>
      </c>
      <c r="P17" s="53">
        <v>5.8000000000000003E-2</v>
      </c>
      <c r="Q17" s="53">
        <v>0.429459828167364</v>
      </c>
      <c r="R17" s="165"/>
      <c r="S17" s="44"/>
      <c r="T17" s="44"/>
    </row>
    <row r="18" spans="3:20" ht="15" customHeight="1" x14ac:dyDescent="0.35">
      <c r="C18" s="19" t="s">
        <v>127</v>
      </c>
      <c r="D18" s="19" t="s">
        <v>133</v>
      </c>
      <c r="E18" s="59" t="s">
        <v>132</v>
      </c>
      <c r="F18" s="286">
        <v>0.36</v>
      </c>
      <c r="G18" s="58">
        <v>0.15</v>
      </c>
      <c r="H18" s="169">
        <v>0.34464365243911743</v>
      </c>
      <c r="I18" s="58">
        <v>0.29647934436798101</v>
      </c>
      <c r="J18" s="58">
        <v>0.24150151014328</v>
      </c>
      <c r="K18" s="170" t="s">
        <v>95</v>
      </c>
      <c r="L18" s="285">
        <f t="shared" si="2"/>
        <v>-4.8164308071136419E-2</v>
      </c>
      <c r="M18" s="70">
        <v>-5.4977834224701011E-2</v>
      </c>
      <c r="N18" s="170" t="s">
        <v>95</v>
      </c>
      <c r="O18" s="125">
        <v>0.70000000000000007</v>
      </c>
      <c r="P18" s="53">
        <v>0.72399999999999998</v>
      </c>
      <c r="Q18" s="172" t="s">
        <v>95</v>
      </c>
      <c r="R18" s="165"/>
      <c r="S18" s="44"/>
      <c r="T18" s="44"/>
    </row>
    <row r="19" spans="3:20" ht="15" customHeight="1" x14ac:dyDescent="0.35">
      <c r="C19" s="19" t="s">
        <v>127</v>
      </c>
      <c r="D19" s="19" t="s">
        <v>133</v>
      </c>
      <c r="E19" s="59" t="s">
        <v>100</v>
      </c>
      <c r="F19" s="52">
        <v>150</v>
      </c>
      <c r="G19" s="42">
        <v>159</v>
      </c>
      <c r="H19" s="43">
        <v>134</v>
      </c>
      <c r="I19" s="42">
        <v>114</v>
      </c>
      <c r="J19" s="42">
        <v>74</v>
      </c>
      <c r="K19" s="42">
        <v>72</v>
      </c>
      <c r="L19" s="285"/>
      <c r="M19" s="70"/>
      <c r="N19" s="70"/>
      <c r="O19" s="125"/>
      <c r="P19" s="53"/>
      <c r="Q19" s="70"/>
      <c r="R19" s="165"/>
      <c r="S19" s="44"/>
      <c r="T19" s="44"/>
    </row>
    <row r="20" spans="3:20" ht="15" customHeight="1" x14ac:dyDescent="0.35">
      <c r="E20" s="59"/>
      <c r="F20" s="286"/>
      <c r="G20" s="58"/>
      <c r="H20" s="169"/>
      <c r="I20" s="68"/>
      <c r="J20" s="68"/>
      <c r="K20" s="68"/>
      <c r="L20" s="285"/>
      <c r="M20" s="70"/>
      <c r="N20" s="70"/>
      <c r="O20" s="125"/>
      <c r="P20" s="53"/>
      <c r="Q20" s="70"/>
      <c r="R20" s="165"/>
      <c r="S20" s="44"/>
      <c r="T20" s="44"/>
    </row>
    <row r="21" spans="3:20" ht="15" customHeight="1" x14ac:dyDescent="0.35">
      <c r="C21" s="19" t="s">
        <v>127</v>
      </c>
      <c r="D21" s="19" t="s">
        <v>134</v>
      </c>
      <c r="E21" s="59" t="s">
        <v>128</v>
      </c>
      <c r="F21" s="286">
        <v>0.24</v>
      </c>
      <c r="G21" s="58">
        <v>0.13</v>
      </c>
      <c r="H21" s="169">
        <v>0.21644538640975952</v>
      </c>
      <c r="I21" s="58">
        <v>0.30630776286125178</v>
      </c>
      <c r="J21" s="58">
        <v>0.35506996512413019</v>
      </c>
      <c r="K21" s="58">
        <v>0.31278</v>
      </c>
      <c r="L21" s="285">
        <f>I21-H21</f>
        <v>8.9862376451492254E-2</v>
      </c>
      <c r="M21" s="70">
        <v>4.8762202262878418E-2</v>
      </c>
      <c r="N21" s="70">
        <f t="shared" si="1"/>
        <v>-4.2289965124130191E-2</v>
      </c>
      <c r="O21" s="125">
        <v>0</v>
      </c>
      <c r="P21" s="53">
        <v>9.0000000000000011E-3</v>
      </c>
      <c r="Q21" s="53">
        <v>4.47489079737576E-2</v>
      </c>
      <c r="R21" s="165"/>
      <c r="S21" s="44"/>
      <c r="T21" s="44"/>
    </row>
    <row r="22" spans="3:20" ht="15" customHeight="1" x14ac:dyDescent="0.35">
      <c r="C22" s="19" t="s">
        <v>127</v>
      </c>
      <c r="D22" s="19" t="s">
        <v>134</v>
      </c>
      <c r="E22" s="59" t="s">
        <v>129</v>
      </c>
      <c r="F22" s="286">
        <v>0.42</v>
      </c>
      <c r="G22" s="58">
        <v>0.32</v>
      </c>
      <c r="H22" s="169">
        <v>0.49310556054115295</v>
      </c>
      <c r="I22" s="58">
        <v>0.59935718774795532</v>
      </c>
      <c r="J22" s="58">
        <v>0.77060246467590332</v>
      </c>
      <c r="K22" s="58">
        <v>0.68818999999999997</v>
      </c>
      <c r="L22" s="285">
        <f t="shared" ref="L22:L25" si="3">I22-H22</f>
        <v>0.10625162720680237</v>
      </c>
      <c r="M22" s="70">
        <v>0.171245276927948</v>
      </c>
      <c r="N22" s="70">
        <f t="shared" si="1"/>
        <v>-8.2412464675903352E-2</v>
      </c>
      <c r="O22" s="125">
        <v>0.35899999999999999</v>
      </c>
      <c r="P22" s="53">
        <v>0.107</v>
      </c>
      <c r="Q22" s="53">
        <v>0.49315519113943401</v>
      </c>
      <c r="R22" s="165"/>
      <c r="S22" s="44"/>
      <c r="T22" s="44"/>
    </row>
    <row r="23" spans="3:20" ht="15" customHeight="1" x14ac:dyDescent="0.35">
      <c r="C23" s="19" t="s">
        <v>127</v>
      </c>
      <c r="D23" s="19" t="s">
        <v>134</v>
      </c>
      <c r="E23" s="59" t="s">
        <v>130</v>
      </c>
      <c r="F23" s="286">
        <v>0.28000000000000003</v>
      </c>
      <c r="G23" s="58">
        <v>0.16</v>
      </c>
      <c r="H23" s="169">
        <v>0.28271195292472839</v>
      </c>
      <c r="I23" s="58">
        <v>0.35729730129241938</v>
      </c>
      <c r="J23" s="58">
        <v>0.46110087633132929</v>
      </c>
      <c r="K23" s="58">
        <v>0.41781000000000001</v>
      </c>
      <c r="L23" s="285">
        <f t="shared" si="3"/>
        <v>7.4585348367690985E-2</v>
      </c>
      <c r="M23" s="70">
        <v>0.10380357503890991</v>
      </c>
      <c r="N23" s="70">
        <f t="shared" si="1"/>
        <v>-4.3290876331329275E-2</v>
      </c>
      <c r="O23" s="125">
        <v>8.0000000000000002E-3</v>
      </c>
      <c r="P23" s="53">
        <v>1E-3</v>
      </c>
      <c r="Q23" s="53">
        <v>0.24027234679170301</v>
      </c>
      <c r="R23" s="165"/>
      <c r="S23" s="44"/>
      <c r="T23" s="44"/>
    </row>
    <row r="24" spans="3:20" ht="15" customHeight="1" x14ac:dyDescent="0.35">
      <c r="C24" s="19" t="s">
        <v>127</v>
      </c>
      <c r="D24" s="19" t="s">
        <v>134</v>
      </c>
      <c r="E24" s="59" t="s">
        <v>131</v>
      </c>
      <c r="F24" s="286">
        <v>0.23</v>
      </c>
      <c r="G24" s="58">
        <v>0.12</v>
      </c>
      <c r="H24" s="169">
        <v>0.20686803758144379</v>
      </c>
      <c r="I24" s="58">
        <v>0.2938697338104248</v>
      </c>
      <c r="J24" s="58">
        <v>0.33777853846549988</v>
      </c>
      <c r="K24" s="58">
        <v>0.30324000000000001</v>
      </c>
      <c r="L24" s="285">
        <f t="shared" si="3"/>
        <v>8.7001696228981018E-2</v>
      </c>
      <c r="M24" s="70">
        <v>4.3908804655075073E-2</v>
      </c>
      <c r="N24" s="70">
        <f t="shared" si="1"/>
        <v>-3.4538538465499868E-2</v>
      </c>
      <c r="O24" s="125">
        <v>0</v>
      </c>
      <c r="P24" s="53">
        <v>1.7000000000000001E-2</v>
      </c>
      <c r="Q24" s="53">
        <v>9.9014008529333494E-2</v>
      </c>
      <c r="R24" s="165"/>
      <c r="S24" s="44"/>
      <c r="T24" s="44"/>
    </row>
    <row r="25" spans="3:20" ht="15" customHeight="1" x14ac:dyDescent="0.35">
      <c r="C25" s="19" t="s">
        <v>127</v>
      </c>
      <c r="D25" s="19" t="s">
        <v>134</v>
      </c>
      <c r="E25" s="59" t="s">
        <v>132</v>
      </c>
      <c r="F25" s="286">
        <v>0.24</v>
      </c>
      <c r="G25" s="58">
        <v>0.12</v>
      </c>
      <c r="H25" s="169">
        <v>0.27836602926254272</v>
      </c>
      <c r="I25" s="58">
        <v>0.38174986839294428</v>
      </c>
      <c r="J25" s="58">
        <v>0.34387233853340149</v>
      </c>
      <c r="K25" s="170" t="s">
        <v>95</v>
      </c>
      <c r="L25" s="285">
        <f t="shared" si="3"/>
        <v>0.10338383913040156</v>
      </c>
      <c r="M25" s="70">
        <v>-3.7877529859542791E-2</v>
      </c>
      <c r="N25" s="170" t="s">
        <v>95</v>
      </c>
      <c r="O25" s="125">
        <v>4.0000000000000001E-3</v>
      </c>
      <c r="P25" s="53">
        <v>0.34699999999999998</v>
      </c>
      <c r="Q25" s="172" t="s">
        <v>95</v>
      </c>
      <c r="R25" s="165"/>
      <c r="S25" s="44"/>
      <c r="T25" s="44"/>
    </row>
    <row r="26" spans="3:20" ht="15" customHeight="1" x14ac:dyDescent="0.35">
      <c r="C26" s="19" t="s">
        <v>127</v>
      </c>
      <c r="D26" s="19" t="s">
        <v>134</v>
      </c>
      <c r="E26" s="59" t="s">
        <v>100</v>
      </c>
      <c r="F26" s="52">
        <v>1056</v>
      </c>
      <c r="G26" s="42">
        <v>1276</v>
      </c>
      <c r="H26" s="43">
        <v>1496</v>
      </c>
      <c r="I26" s="42">
        <v>1570</v>
      </c>
      <c r="J26" s="42">
        <v>1138</v>
      </c>
      <c r="K26" s="42">
        <v>941</v>
      </c>
      <c r="L26" s="285"/>
      <c r="M26" s="70"/>
      <c r="N26" s="70"/>
      <c r="O26" s="125"/>
      <c r="P26" s="53"/>
      <c r="Q26" s="70"/>
      <c r="R26" s="165"/>
      <c r="S26" s="44"/>
      <c r="T26" s="44"/>
    </row>
    <row r="27" spans="3:20" ht="15" customHeight="1" x14ac:dyDescent="0.35">
      <c r="E27" s="59"/>
      <c r="F27" s="286"/>
      <c r="G27" s="58"/>
      <c r="H27" s="169"/>
      <c r="I27" s="68"/>
      <c r="J27" s="68"/>
      <c r="K27" s="68"/>
      <c r="L27" s="285"/>
      <c r="M27" s="70"/>
      <c r="N27" s="70"/>
      <c r="O27" s="125"/>
      <c r="P27" s="53"/>
      <c r="Q27" s="70"/>
      <c r="R27" s="165"/>
      <c r="S27" s="44"/>
      <c r="T27" s="44"/>
    </row>
    <row r="28" spans="3:20" ht="15" customHeight="1" x14ac:dyDescent="0.35">
      <c r="C28" s="19" t="s">
        <v>135</v>
      </c>
      <c r="D28" s="19" t="s">
        <v>136</v>
      </c>
      <c r="E28" s="59" t="s">
        <v>128</v>
      </c>
      <c r="F28" s="286">
        <v>0.59</v>
      </c>
      <c r="G28" s="58">
        <v>0.47</v>
      </c>
      <c r="H28" s="169">
        <v>0.69949650764465332</v>
      </c>
      <c r="I28" s="58">
        <v>0.80118227005004883</v>
      </c>
      <c r="J28" s="58">
        <v>0.79903727769851685</v>
      </c>
      <c r="K28" s="58">
        <v>0.74563999999999997</v>
      </c>
      <c r="L28" s="285">
        <f>I28-H28</f>
        <v>0.10168576240539551</v>
      </c>
      <c r="M28" s="70">
        <v>-2.1449923515319824E-3</v>
      </c>
      <c r="N28" s="70">
        <f t="shared" si="1"/>
        <v>-5.3397277698516876E-2</v>
      </c>
      <c r="O28" s="125">
        <v>0</v>
      </c>
      <c r="P28" s="53">
        <v>0.86299999999999999</v>
      </c>
      <c r="Q28" s="53">
        <v>7.2450301053935903E-5</v>
      </c>
      <c r="R28" s="165"/>
      <c r="S28" s="44"/>
      <c r="T28" s="44"/>
    </row>
    <row r="29" spans="3:20" ht="15" customHeight="1" x14ac:dyDescent="0.35">
      <c r="C29" s="19" t="s">
        <v>135</v>
      </c>
      <c r="D29" s="19" t="s">
        <v>136</v>
      </c>
      <c r="E29" s="59" t="s">
        <v>129</v>
      </c>
      <c r="F29" s="286">
        <v>0.68</v>
      </c>
      <c r="G29" s="58">
        <v>0.55000000000000004</v>
      </c>
      <c r="H29" s="169">
        <v>0.78816282749176025</v>
      </c>
      <c r="I29" s="58">
        <v>0.86544132232666016</v>
      </c>
      <c r="J29" s="58">
        <v>0.85773360729217529</v>
      </c>
      <c r="K29" s="58">
        <v>0.80420000000000003</v>
      </c>
      <c r="L29" s="285">
        <f t="shared" ref="L29:L32" si="4">I29-H29</f>
        <v>7.7278494834899902E-2</v>
      </c>
      <c r="M29" s="70">
        <v>-7.7077150344848633E-3</v>
      </c>
      <c r="N29" s="70">
        <f t="shared" si="1"/>
        <v>-5.3533607292175267E-2</v>
      </c>
      <c r="O29" s="125">
        <v>0</v>
      </c>
      <c r="P29" s="53">
        <v>0.53800000000000003</v>
      </c>
      <c r="Q29" s="53">
        <v>9.4892621969381406E-5</v>
      </c>
      <c r="R29" s="165"/>
      <c r="S29" s="44"/>
      <c r="T29" s="44"/>
    </row>
    <row r="30" spans="3:20" ht="15" customHeight="1" x14ac:dyDescent="0.35">
      <c r="C30" s="19" t="s">
        <v>135</v>
      </c>
      <c r="D30" s="19" t="s">
        <v>136</v>
      </c>
      <c r="E30" s="59" t="s">
        <v>130</v>
      </c>
      <c r="F30" s="286">
        <v>0.61</v>
      </c>
      <c r="G30" s="58">
        <v>0.47</v>
      </c>
      <c r="H30" s="169">
        <v>0.70420396327972412</v>
      </c>
      <c r="I30" s="58">
        <v>0.80490416288375854</v>
      </c>
      <c r="J30" s="58">
        <v>0.78903526067733765</v>
      </c>
      <c r="K30" s="58">
        <v>0.74380999999999997</v>
      </c>
      <c r="L30" s="285">
        <f t="shared" si="4"/>
        <v>0.10070019960403442</v>
      </c>
      <c r="M30" s="70">
        <v>-1.5868902206420898E-2</v>
      </c>
      <c r="N30" s="70">
        <f t="shared" si="1"/>
        <v>-4.5225260677337675E-2</v>
      </c>
      <c r="O30" s="125">
        <v>0</v>
      </c>
      <c r="P30" s="53">
        <v>0.215</v>
      </c>
      <c r="Q30" s="53">
        <v>1.07253704217113E-3</v>
      </c>
      <c r="R30" s="165"/>
      <c r="S30" s="44"/>
      <c r="T30" s="44"/>
    </row>
    <row r="31" spans="3:20" ht="15" customHeight="1" x14ac:dyDescent="0.35">
      <c r="C31" s="19" t="s">
        <v>135</v>
      </c>
      <c r="D31" s="19" t="s">
        <v>136</v>
      </c>
      <c r="E31" s="59" t="s">
        <v>131</v>
      </c>
      <c r="F31" s="286">
        <v>0.57999999999999996</v>
      </c>
      <c r="G31" s="58">
        <v>0.46</v>
      </c>
      <c r="H31" s="169">
        <v>0.68945366144180298</v>
      </c>
      <c r="I31" s="58">
        <v>0.79097306728363037</v>
      </c>
      <c r="J31" s="58">
        <v>0.78014826774597168</v>
      </c>
      <c r="K31" s="58">
        <v>0.73031000000000001</v>
      </c>
      <c r="L31" s="285">
        <f t="shared" si="4"/>
        <v>0.10151940584182739</v>
      </c>
      <c r="M31" s="70">
        <v>-1.0824799537658691E-2</v>
      </c>
      <c r="N31" s="70">
        <f t="shared" si="1"/>
        <v>-4.9838267745971665E-2</v>
      </c>
      <c r="O31" s="125">
        <v>0</v>
      </c>
      <c r="P31" s="53">
        <v>0.40200000000000002</v>
      </c>
      <c r="Q31" s="53">
        <v>3.5682645544396003E-4</v>
      </c>
      <c r="R31" s="165"/>
      <c r="S31" s="44"/>
      <c r="T31" s="44"/>
    </row>
    <row r="32" spans="3:20" ht="15" customHeight="1" x14ac:dyDescent="0.35">
      <c r="C32" s="19" t="s">
        <v>135</v>
      </c>
      <c r="D32" s="19" t="s">
        <v>136</v>
      </c>
      <c r="E32" s="59" t="s">
        <v>132</v>
      </c>
      <c r="F32" s="286">
        <v>0.5</v>
      </c>
      <c r="G32" s="58">
        <v>0.36</v>
      </c>
      <c r="H32" s="169">
        <v>0.62098270654678345</v>
      </c>
      <c r="I32" s="58">
        <v>0.71258234977722168</v>
      </c>
      <c r="J32" s="58">
        <v>0.71277034282684326</v>
      </c>
      <c r="K32" s="58">
        <v>0.65864999999999996</v>
      </c>
      <c r="L32" s="285">
        <f t="shared" si="4"/>
        <v>9.1599643230438232E-2</v>
      </c>
      <c r="M32" s="70">
        <v>1.8799304962158203E-4</v>
      </c>
      <c r="N32" s="70">
        <f t="shared" si="1"/>
        <v>-5.4120342826843304E-2</v>
      </c>
      <c r="O32" s="125">
        <v>0</v>
      </c>
      <c r="P32" s="53">
        <v>0.99399999999999999</v>
      </c>
      <c r="Q32" s="53">
        <v>4.9966191996969E-2</v>
      </c>
      <c r="R32" s="165"/>
      <c r="S32" s="44"/>
      <c r="T32" s="44"/>
    </row>
    <row r="33" spans="3:20" ht="15" customHeight="1" x14ac:dyDescent="0.35">
      <c r="C33" s="19" t="s">
        <v>135</v>
      </c>
      <c r="D33" s="19" t="s">
        <v>136</v>
      </c>
      <c r="E33" s="59" t="s">
        <v>100</v>
      </c>
      <c r="F33" s="52">
        <v>1990</v>
      </c>
      <c r="G33" s="42">
        <v>1889</v>
      </c>
      <c r="H33" s="43">
        <v>2910</v>
      </c>
      <c r="I33" s="42">
        <v>2653</v>
      </c>
      <c r="J33" s="42">
        <v>1871</v>
      </c>
      <c r="K33" s="42">
        <v>2272</v>
      </c>
      <c r="L33" s="285"/>
      <c r="M33" s="70"/>
      <c r="N33" s="70"/>
      <c r="O33" s="125"/>
      <c r="P33" s="53"/>
      <c r="Q33" s="70"/>
      <c r="R33" s="165"/>
      <c r="S33" s="44"/>
      <c r="T33" s="44"/>
    </row>
    <row r="34" spans="3:20" ht="15" customHeight="1" x14ac:dyDescent="0.35">
      <c r="E34" s="59"/>
      <c r="F34" s="286"/>
      <c r="G34" s="58"/>
      <c r="H34" s="169"/>
      <c r="I34" s="68"/>
      <c r="J34" s="68"/>
      <c r="K34" s="68"/>
      <c r="L34" s="285"/>
      <c r="M34" s="70"/>
      <c r="N34" s="70"/>
      <c r="O34" s="125"/>
      <c r="P34" s="53"/>
      <c r="Q34" s="70"/>
      <c r="R34" s="165"/>
      <c r="S34" s="44"/>
      <c r="T34" s="44"/>
    </row>
    <row r="35" spans="3:20" ht="15" customHeight="1" x14ac:dyDescent="0.35">
      <c r="C35" s="19" t="s">
        <v>135</v>
      </c>
      <c r="D35" s="19" t="s">
        <v>137</v>
      </c>
      <c r="E35" s="59" t="s">
        <v>128</v>
      </c>
      <c r="F35" s="286">
        <v>0.45</v>
      </c>
      <c r="G35" s="58">
        <v>0.31</v>
      </c>
      <c r="H35" s="169">
        <v>0.52762246131896973</v>
      </c>
      <c r="I35" s="58">
        <v>0.67372936010360718</v>
      </c>
      <c r="J35" s="58">
        <v>0.61015409231185913</v>
      </c>
      <c r="K35" s="58">
        <v>0.58618999999999999</v>
      </c>
      <c r="L35" s="285">
        <f>I35-H35</f>
        <v>0.14610689878463745</v>
      </c>
      <c r="M35" s="70">
        <v>-6.3575267791748047E-2</v>
      </c>
      <c r="N35" s="70">
        <f t="shared" si="1"/>
        <v>-2.3964092311859142E-2</v>
      </c>
      <c r="O35" s="125">
        <v>0</v>
      </c>
      <c r="P35" s="53">
        <v>2E-3</v>
      </c>
      <c r="Q35" s="53">
        <v>0.27810292238808898</v>
      </c>
      <c r="R35" s="165"/>
      <c r="S35" s="44"/>
      <c r="T35" s="44"/>
    </row>
    <row r="36" spans="3:20" ht="15" customHeight="1" x14ac:dyDescent="0.35">
      <c r="C36" s="19" t="s">
        <v>135</v>
      </c>
      <c r="D36" s="19" t="s">
        <v>137</v>
      </c>
      <c r="E36" s="59" t="s">
        <v>129</v>
      </c>
      <c r="F36" s="286">
        <v>0.57999999999999996</v>
      </c>
      <c r="G36" s="58">
        <v>0.41</v>
      </c>
      <c r="H36" s="169">
        <v>0.68695807456970215</v>
      </c>
      <c r="I36" s="58">
        <v>0.84726428985595703</v>
      </c>
      <c r="J36" s="58">
        <v>0.81690579652786255</v>
      </c>
      <c r="K36" s="58">
        <v>0.71335000000000004</v>
      </c>
      <c r="L36" s="285">
        <f t="shared" ref="L36:L39" si="5">I36-H36</f>
        <v>0.16030621528625488</v>
      </c>
      <c r="M36" s="70">
        <v>-3.0358493328094482E-2</v>
      </c>
      <c r="N36" s="70">
        <f t="shared" si="1"/>
        <v>-0.10355579652786251</v>
      </c>
      <c r="O36" s="125">
        <v>0</v>
      </c>
      <c r="P36" s="53">
        <v>0.41499999999999998</v>
      </c>
      <c r="Q36" s="53">
        <v>1.09216016856806E-2</v>
      </c>
      <c r="R36" s="165"/>
      <c r="S36" s="44"/>
      <c r="T36" s="44"/>
    </row>
    <row r="37" spans="3:20" ht="15" customHeight="1" x14ac:dyDescent="0.35">
      <c r="C37" s="19" t="s">
        <v>135</v>
      </c>
      <c r="D37" s="19" t="s">
        <v>137</v>
      </c>
      <c r="E37" s="59" t="s">
        <v>130</v>
      </c>
      <c r="F37" s="286">
        <v>0.46</v>
      </c>
      <c r="G37" s="58">
        <v>0.31</v>
      </c>
      <c r="H37" s="169">
        <v>0.52498602867126465</v>
      </c>
      <c r="I37" s="58">
        <v>0.67560076713562012</v>
      </c>
      <c r="J37" s="58">
        <v>0.60730183124542236</v>
      </c>
      <c r="K37" s="58">
        <v>0.58225000000000005</v>
      </c>
      <c r="L37" s="285">
        <f t="shared" si="5"/>
        <v>0.15061473846435547</v>
      </c>
      <c r="M37" s="70">
        <v>-6.8298935890197754E-2</v>
      </c>
      <c r="N37" s="70">
        <f t="shared" si="1"/>
        <v>-2.5051831245422318E-2</v>
      </c>
      <c r="O37" s="125">
        <v>0</v>
      </c>
      <c r="P37" s="53">
        <v>2E-3</v>
      </c>
      <c r="Q37" s="53">
        <v>0.27200165583883001</v>
      </c>
      <c r="R37" s="165"/>
      <c r="S37" s="44"/>
      <c r="T37" s="44"/>
    </row>
    <row r="38" spans="3:20" ht="15" customHeight="1" x14ac:dyDescent="0.35">
      <c r="C38" s="19" t="s">
        <v>135</v>
      </c>
      <c r="D38" s="19" t="s">
        <v>137</v>
      </c>
      <c r="E38" s="59" t="s">
        <v>131</v>
      </c>
      <c r="F38" s="286">
        <v>0.44</v>
      </c>
      <c r="G38" s="58">
        <v>0.3</v>
      </c>
      <c r="H38" s="169">
        <v>0.51747190952301025</v>
      </c>
      <c r="I38" s="58">
        <v>0.6643715500831604</v>
      </c>
      <c r="J38" s="58">
        <v>0.59914922714233398</v>
      </c>
      <c r="K38" s="58">
        <v>0.57035999999999998</v>
      </c>
      <c r="L38" s="285">
        <f t="shared" si="5"/>
        <v>0.14689964056015015</v>
      </c>
      <c r="M38" s="70">
        <v>-6.5222322940826416E-2</v>
      </c>
      <c r="N38" s="70">
        <f t="shared" si="1"/>
        <v>-2.8789227142334006E-2</v>
      </c>
      <c r="O38" s="125">
        <v>0</v>
      </c>
      <c r="P38" s="53">
        <v>2E-3</v>
      </c>
      <c r="Q38" s="53">
        <v>0.19711478428256099</v>
      </c>
      <c r="R38" s="165"/>
      <c r="S38" s="44"/>
      <c r="T38" s="44"/>
    </row>
    <row r="39" spans="3:20" ht="15" customHeight="1" x14ac:dyDescent="0.35">
      <c r="C39" s="19" t="s">
        <v>135</v>
      </c>
      <c r="D39" s="19" t="s">
        <v>137</v>
      </c>
      <c r="E39" s="59" t="s">
        <v>132</v>
      </c>
      <c r="F39" s="286">
        <v>0.42</v>
      </c>
      <c r="G39" s="58">
        <v>0.28000000000000003</v>
      </c>
      <c r="H39" s="169">
        <v>0.52567267417907715</v>
      </c>
      <c r="I39" s="58">
        <v>0.65649569034576416</v>
      </c>
      <c r="J39" s="58">
        <v>0.56152212619781494</v>
      </c>
      <c r="K39" s="58">
        <v>0.56886999999999999</v>
      </c>
      <c r="L39" s="285">
        <f t="shared" si="5"/>
        <v>0.13082301616668701</v>
      </c>
      <c r="M39" s="70">
        <v>-9.4973564147949219E-2</v>
      </c>
      <c r="N39" s="70">
        <f t="shared" si="1"/>
        <v>7.3478738021850454E-3</v>
      </c>
      <c r="O39" s="125">
        <v>0</v>
      </c>
      <c r="P39" s="53">
        <v>1.9E-2</v>
      </c>
      <c r="Q39" s="53">
        <v>0.86660799205217098</v>
      </c>
      <c r="R39" s="165"/>
      <c r="S39" s="44"/>
      <c r="T39" s="44"/>
    </row>
    <row r="40" spans="3:20" ht="15" customHeight="1" x14ac:dyDescent="0.35">
      <c r="C40" s="19" t="s">
        <v>135</v>
      </c>
      <c r="D40" s="19" t="s">
        <v>137</v>
      </c>
      <c r="E40" s="59" t="s">
        <v>100</v>
      </c>
      <c r="F40" s="52">
        <v>1288</v>
      </c>
      <c r="G40" s="42">
        <v>1135</v>
      </c>
      <c r="H40" s="43">
        <v>1649</v>
      </c>
      <c r="I40" s="42">
        <v>1414</v>
      </c>
      <c r="J40" s="42">
        <v>893</v>
      </c>
      <c r="K40" s="42">
        <v>1163</v>
      </c>
      <c r="L40" s="285"/>
      <c r="M40" s="70"/>
      <c r="N40" s="70"/>
      <c r="O40" s="125"/>
      <c r="P40" s="53"/>
      <c r="Q40" s="70"/>
      <c r="R40" s="165"/>
      <c r="S40" s="44"/>
      <c r="T40" s="44"/>
    </row>
    <row r="41" spans="3:20" ht="15" customHeight="1" x14ac:dyDescent="0.35">
      <c r="E41" s="59"/>
      <c r="F41" s="286"/>
      <c r="G41" s="58"/>
      <c r="H41" s="169"/>
      <c r="I41" s="68"/>
      <c r="J41" s="68"/>
      <c r="K41" s="68"/>
      <c r="L41" s="285"/>
      <c r="M41" s="70"/>
      <c r="N41" s="70"/>
      <c r="O41" s="125"/>
      <c r="P41" s="53"/>
      <c r="Q41" s="70"/>
      <c r="R41" s="165"/>
      <c r="S41" s="44"/>
      <c r="T41" s="44"/>
    </row>
    <row r="42" spans="3:20" ht="15" customHeight="1" x14ac:dyDescent="0.35">
      <c r="C42" s="19" t="s">
        <v>135</v>
      </c>
      <c r="D42" s="19" t="s">
        <v>138</v>
      </c>
      <c r="E42" s="59" t="s">
        <v>128</v>
      </c>
      <c r="F42" s="286">
        <v>0.53</v>
      </c>
      <c r="G42" s="58">
        <v>0.41</v>
      </c>
      <c r="H42" s="169">
        <v>0.63552212715148926</v>
      </c>
      <c r="I42" s="58">
        <v>0.7532804012298584</v>
      </c>
      <c r="J42" s="58">
        <v>0.73568427562713623</v>
      </c>
      <c r="K42" s="58">
        <v>0.68962999999999997</v>
      </c>
      <c r="L42" s="285">
        <f>I42-H42</f>
        <v>0.11775827407836914</v>
      </c>
      <c r="M42" s="70">
        <v>-1.7596125602722168E-2</v>
      </c>
      <c r="N42" s="70">
        <f t="shared" si="1"/>
        <v>-4.6054275627136265E-2</v>
      </c>
      <c r="O42" s="125">
        <v>0</v>
      </c>
      <c r="P42" s="53">
        <v>9.9000000000000005E-2</v>
      </c>
      <c r="Q42" s="53">
        <v>5.8653785629349501E-5</v>
      </c>
      <c r="R42" s="165"/>
      <c r="S42" s="44"/>
      <c r="T42" s="44"/>
    </row>
    <row r="43" spans="3:20" ht="15" customHeight="1" x14ac:dyDescent="0.35">
      <c r="C43" s="19" t="s">
        <v>135</v>
      </c>
      <c r="D43" s="19" t="s">
        <v>138</v>
      </c>
      <c r="E43" s="59" t="s">
        <v>129</v>
      </c>
      <c r="F43" s="286">
        <v>0.66</v>
      </c>
      <c r="G43" s="58">
        <v>0.52</v>
      </c>
      <c r="H43" s="169">
        <v>0.76869696378707886</v>
      </c>
      <c r="I43" s="58">
        <v>0.85687351226806641</v>
      </c>
      <c r="J43" s="58">
        <v>0.84790003299713135</v>
      </c>
      <c r="K43" s="58">
        <v>0.78766000000000003</v>
      </c>
      <c r="L43" s="285">
        <f t="shared" ref="L43:L46" si="6">I43-H43</f>
        <v>8.8176548480987549E-2</v>
      </c>
      <c r="M43" s="70">
        <v>-8.9734792709350586E-3</v>
      </c>
      <c r="N43" s="70">
        <f t="shared" si="1"/>
        <v>-6.0240032997131321E-2</v>
      </c>
      <c r="O43" s="125">
        <v>0</v>
      </c>
      <c r="P43" s="53">
        <v>0.44400000000000001</v>
      </c>
      <c r="Q43" s="53">
        <v>2.5650232645807899E-6</v>
      </c>
      <c r="R43" s="165"/>
      <c r="S43" s="44"/>
      <c r="T43" s="44"/>
    </row>
    <row r="44" spans="3:20" ht="15" customHeight="1" x14ac:dyDescent="0.35">
      <c r="C44" s="19" t="s">
        <v>135</v>
      </c>
      <c r="D44" s="19" t="s">
        <v>138</v>
      </c>
      <c r="E44" s="59" t="s">
        <v>130</v>
      </c>
      <c r="F44" s="286">
        <v>0.55000000000000004</v>
      </c>
      <c r="G44" s="58">
        <v>0.41</v>
      </c>
      <c r="H44" s="169">
        <v>0.63918846845626831</v>
      </c>
      <c r="I44" s="58">
        <v>0.75673389434814453</v>
      </c>
      <c r="J44" s="58">
        <v>0.72994565963745117</v>
      </c>
      <c r="K44" s="58">
        <v>0.68767</v>
      </c>
      <c r="L44" s="285">
        <f t="shared" si="6"/>
        <v>0.11754542589187622</v>
      </c>
      <c r="M44" s="70">
        <v>-2.6788234710693359E-2</v>
      </c>
      <c r="N44" s="70">
        <f t="shared" si="1"/>
        <v>-4.2275659637451168E-2</v>
      </c>
      <c r="O44" s="125">
        <v>0</v>
      </c>
      <c r="P44" s="53">
        <v>1.4999999999999999E-2</v>
      </c>
      <c r="Q44" s="53">
        <v>3.2901171920188499E-4</v>
      </c>
      <c r="R44" s="165"/>
      <c r="S44" s="44"/>
      <c r="T44" s="44"/>
    </row>
    <row r="45" spans="3:20" ht="15" customHeight="1" x14ac:dyDescent="0.35">
      <c r="C45" s="19" t="s">
        <v>135</v>
      </c>
      <c r="D45" s="19" t="s">
        <v>138</v>
      </c>
      <c r="E45" s="59" t="s">
        <v>131</v>
      </c>
      <c r="F45" s="286">
        <v>0.52</v>
      </c>
      <c r="G45" s="58">
        <v>0.4</v>
      </c>
      <c r="H45" s="169">
        <v>0.6254960298538208</v>
      </c>
      <c r="I45" s="58">
        <v>0.74301868677139282</v>
      </c>
      <c r="J45" s="58">
        <v>0.71983790397644043</v>
      </c>
      <c r="K45" s="58">
        <v>0.67318</v>
      </c>
      <c r="L45" s="285">
        <f t="shared" si="6"/>
        <v>0.11752265691757202</v>
      </c>
      <c r="M45" s="70">
        <v>-2.3180782794952393E-2</v>
      </c>
      <c r="N45" s="70">
        <f t="shared" si="1"/>
        <v>-4.6657903976440429E-2</v>
      </c>
      <c r="O45" s="125">
        <v>0</v>
      </c>
      <c r="P45" s="53">
        <v>3.5000000000000003E-2</v>
      </c>
      <c r="Q45" s="53">
        <v>7.3341137769171005E-5</v>
      </c>
      <c r="R45" s="165"/>
      <c r="S45" s="44"/>
      <c r="T45" s="44"/>
    </row>
    <row r="46" spans="3:20" ht="15" customHeight="1" x14ac:dyDescent="0.35">
      <c r="C46" s="19" t="s">
        <v>135</v>
      </c>
      <c r="D46" s="19" t="s">
        <v>138</v>
      </c>
      <c r="E46" s="59" t="s">
        <v>132</v>
      </c>
      <c r="F46" s="286">
        <v>0.47</v>
      </c>
      <c r="G46" s="58">
        <v>0.33</v>
      </c>
      <c r="H46" s="169">
        <v>0.58790487051010132</v>
      </c>
      <c r="I46" s="58">
        <v>0.69114327430725098</v>
      </c>
      <c r="J46" s="58">
        <v>0.66587620973587036</v>
      </c>
      <c r="K46" s="58">
        <v>0.62658000000000003</v>
      </c>
      <c r="L46" s="285">
        <f t="shared" si="6"/>
        <v>0.10323840379714966</v>
      </c>
      <c r="M46" s="70">
        <v>-2.5267064571380615E-2</v>
      </c>
      <c r="N46" s="70">
        <f t="shared" si="1"/>
        <v>-3.9296209735870335E-2</v>
      </c>
      <c r="O46" s="125">
        <v>0</v>
      </c>
      <c r="P46" s="53">
        <v>0.22700000000000001</v>
      </c>
      <c r="Q46" s="53">
        <v>8.6975152902208197E-2</v>
      </c>
      <c r="R46" s="165"/>
      <c r="S46" s="44"/>
      <c r="T46" s="44"/>
    </row>
    <row r="47" spans="3:20" ht="15" customHeight="1" x14ac:dyDescent="0.35">
      <c r="C47" s="19" t="s">
        <v>135</v>
      </c>
      <c r="D47" s="19" t="s">
        <v>138</v>
      </c>
      <c r="E47" s="59" t="s">
        <v>100</v>
      </c>
      <c r="F47" s="52">
        <v>3396</v>
      </c>
      <c r="G47" s="42">
        <v>3124</v>
      </c>
      <c r="H47" s="43">
        <v>4812</v>
      </c>
      <c r="I47" s="42">
        <v>4287</v>
      </c>
      <c r="J47" s="42">
        <v>2921</v>
      </c>
      <c r="K47" s="42">
        <v>3615</v>
      </c>
      <c r="L47" s="285"/>
      <c r="M47" s="70"/>
      <c r="N47" s="70"/>
      <c r="O47" s="125"/>
      <c r="P47" s="53"/>
      <c r="Q47" s="70"/>
      <c r="R47" s="165"/>
      <c r="S47" s="44"/>
      <c r="T47" s="44"/>
    </row>
    <row r="48" spans="3:20" ht="15" customHeight="1" x14ac:dyDescent="0.35">
      <c r="E48" s="59"/>
      <c r="F48" s="286"/>
      <c r="G48" s="58"/>
      <c r="H48" s="169"/>
      <c r="I48" s="69"/>
      <c r="J48" s="69"/>
      <c r="K48" s="69"/>
      <c r="L48" s="285"/>
      <c r="M48" s="70"/>
      <c r="N48" s="70"/>
      <c r="O48" s="125"/>
      <c r="P48" s="53"/>
      <c r="Q48" s="70"/>
      <c r="R48" s="165"/>
      <c r="S48" s="44"/>
      <c r="T48" s="44"/>
    </row>
    <row r="49" spans="3:20" ht="15" customHeight="1" x14ac:dyDescent="0.35">
      <c r="C49" s="19" t="s">
        <v>97</v>
      </c>
      <c r="D49" s="19" t="s">
        <v>139</v>
      </c>
      <c r="E49" s="59" t="s">
        <v>128</v>
      </c>
      <c r="F49" s="286">
        <v>0.23</v>
      </c>
      <c r="G49" s="58">
        <v>0.18</v>
      </c>
      <c r="H49" s="169">
        <v>0.38239011168479919</v>
      </c>
      <c r="I49" s="58">
        <v>0.51963341236114502</v>
      </c>
      <c r="J49" s="58">
        <v>0.48107165098190308</v>
      </c>
      <c r="K49" s="58">
        <v>0.41170000000000001</v>
      </c>
      <c r="L49" s="285">
        <f>I49-H49</f>
        <v>0.13724330067634583</v>
      </c>
      <c r="M49" s="70">
        <v>-3.8561761379241943E-2</v>
      </c>
      <c r="N49" s="70">
        <f t="shared" si="1"/>
        <v>-6.9371650981903066E-2</v>
      </c>
      <c r="O49" s="125">
        <v>0</v>
      </c>
      <c r="P49" s="53">
        <v>1E-3</v>
      </c>
      <c r="Q49" s="53">
        <v>2.3489019033251898E-8</v>
      </c>
      <c r="R49" s="165"/>
      <c r="S49" s="44"/>
      <c r="T49" s="44"/>
    </row>
    <row r="50" spans="3:20" ht="15" customHeight="1" x14ac:dyDescent="0.35">
      <c r="C50" s="19" t="s">
        <v>97</v>
      </c>
      <c r="D50" s="19" t="s">
        <v>139</v>
      </c>
      <c r="E50" s="59" t="s">
        <v>129</v>
      </c>
      <c r="F50" s="286">
        <v>0.24</v>
      </c>
      <c r="G50" s="58">
        <v>0.17</v>
      </c>
      <c r="H50" s="169">
        <v>0.39133605360984802</v>
      </c>
      <c r="I50" s="58">
        <v>0.53044456243515015</v>
      </c>
      <c r="J50" s="58">
        <v>0.47599086165428162</v>
      </c>
      <c r="K50" s="58">
        <v>0.40948000000000001</v>
      </c>
      <c r="L50" s="285">
        <f t="shared" ref="L50:L53" si="7">I50-H50</f>
        <v>0.13910850882530212</v>
      </c>
      <c r="M50" s="70">
        <v>-5.445370078086853E-2</v>
      </c>
      <c r="N50" s="70">
        <f>K50-J50</f>
        <v>-6.6510861654281606E-2</v>
      </c>
      <c r="O50" s="125">
        <v>0</v>
      </c>
      <c r="P50" s="53">
        <v>0</v>
      </c>
      <c r="Q50" s="53">
        <v>2.6396379002312501E-6</v>
      </c>
      <c r="R50" s="165"/>
      <c r="S50" s="44"/>
      <c r="T50" s="44"/>
    </row>
    <row r="51" spans="3:20" ht="15" customHeight="1" x14ac:dyDescent="0.35">
      <c r="C51" s="19" t="s">
        <v>97</v>
      </c>
      <c r="D51" s="19" t="s">
        <v>139</v>
      </c>
      <c r="E51" s="59" t="s">
        <v>130</v>
      </c>
      <c r="F51" s="286">
        <v>0.21</v>
      </c>
      <c r="G51" s="58">
        <v>0.16</v>
      </c>
      <c r="H51" s="169">
        <v>0.37119632959365845</v>
      </c>
      <c r="I51" s="58">
        <v>0.50384527444839478</v>
      </c>
      <c r="J51" s="58">
        <v>0.45957788825035101</v>
      </c>
      <c r="K51" s="58">
        <v>0.40614</v>
      </c>
      <c r="L51" s="285">
        <f t="shared" si="7"/>
        <v>0.13264894485473633</v>
      </c>
      <c r="M51" s="70">
        <v>-4.4267386198043768E-2</v>
      </c>
      <c r="N51" s="70">
        <f t="shared" si="1"/>
        <v>-5.3437888250351007E-2</v>
      </c>
      <c r="O51" s="125">
        <v>0</v>
      </c>
      <c r="P51" s="53">
        <v>1E-3</v>
      </c>
      <c r="Q51" s="53">
        <v>1.19586399691991E-4</v>
      </c>
      <c r="R51" s="165"/>
      <c r="S51" s="44"/>
      <c r="T51" s="44"/>
    </row>
    <row r="52" spans="3:20" ht="15" customHeight="1" x14ac:dyDescent="0.35">
      <c r="C52" s="19" t="s">
        <v>97</v>
      </c>
      <c r="D52" s="19" t="s">
        <v>139</v>
      </c>
      <c r="E52" s="59" t="s">
        <v>131</v>
      </c>
      <c r="F52" s="286">
        <v>0.21</v>
      </c>
      <c r="G52" s="58">
        <v>0.16</v>
      </c>
      <c r="H52" s="169">
        <v>0.35647097229957581</v>
      </c>
      <c r="I52" s="58">
        <v>0.50059568881988525</v>
      </c>
      <c r="J52" s="58">
        <v>0.45976042747497559</v>
      </c>
      <c r="K52" s="58">
        <v>0.40109</v>
      </c>
      <c r="L52" s="285">
        <f t="shared" si="7"/>
        <v>0.14412471652030945</v>
      </c>
      <c r="M52" s="70">
        <v>-4.0835261344909668E-2</v>
      </c>
      <c r="N52" s="70">
        <f t="shared" si="1"/>
        <v>-5.8670427474975584E-2</v>
      </c>
      <c r="O52" s="125">
        <v>0</v>
      </c>
      <c r="P52" s="53">
        <v>2E-3</v>
      </c>
      <c r="Q52" s="53">
        <v>1.6642752272509101E-5</v>
      </c>
      <c r="R52" s="165"/>
      <c r="S52" s="44"/>
      <c r="T52" s="44"/>
    </row>
    <row r="53" spans="3:20" ht="15" customHeight="1" x14ac:dyDescent="0.35">
      <c r="C53" s="19" t="s">
        <v>97</v>
      </c>
      <c r="D53" s="19" t="s">
        <v>139</v>
      </c>
      <c r="E53" s="59" t="s">
        <v>132</v>
      </c>
      <c r="F53" s="286">
        <v>0.18</v>
      </c>
      <c r="G53" s="58">
        <v>0.14000000000000001</v>
      </c>
      <c r="H53" s="169">
        <v>0.30910307168960571</v>
      </c>
      <c r="I53" s="58">
        <v>0.41933688521385187</v>
      </c>
      <c r="J53" s="58">
        <v>0.36959394812583918</v>
      </c>
      <c r="K53" s="58">
        <v>0.30704999999999999</v>
      </c>
      <c r="L53" s="285">
        <f t="shared" si="7"/>
        <v>0.11023381352424616</v>
      </c>
      <c r="M53" s="70">
        <v>-4.9742937088012695E-2</v>
      </c>
      <c r="N53" s="70">
        <f t="shared" si="1"/>
        <v>-6.2543948125839188E-2</v>
      </c>
      <c r="O53" s="125">
        <v>0</v>
      </c>
      <c r="P53" s="53">
        <v>0</v>
      </c>
      <c r="Q53" s="53">
        <v>2.4348250526709198E-5</v>
      </c>
      <c r="R53" s="165"/>
      <c r="S53" s="44"/>
      <c r="T53" s="44"/>
    </row>
    <row r="54" spans="3:20" ht="15" customHeight="1" x14ac:dyDescent="0.35">
      <c r="C54" s="19" t="s">
        <v>97</v>
      </c>
      <c r="D54" s="19" t="s">
        <v>139</v>
      </c>
      <c r="E54" s="59" t="s">
        <v>100</v>
      </c>
      <c r="F54" s="52">
        <v>790</v>
      </c>
      <c r="G54" s="42">
        <v>759</v>
      </c>
      <c r="H54" s="43">
        <v>4538</v>
      </c>
      <c r="I54" s="42">
        <v>4281</v>
      </c>
      <c r="J54" s="42">
        <v>3762</v>
      </c>
      <c r="K54" s="42">
        <v>3529</v>
      </c>
      <c r="L54" s="285"/>
      <c r="M54" s="70"/>
      <c r="N54" s="70"/>
      <c r="O54" s="125"/>
      <c r="P54" s="53"/>
      <c r="Q54" s="70"/>
      <c r="R54" s="165"/>
      <c r="T54" s="44"/>
    </row>
    <row r="55" spans="3:20" x14ac:dyDescent="0.35">
      <c r="F55" s="20"/>
      <c r="G55" s="20"/>
      <c r="H55" s="20"/>
      <c r="I55" s="69"/>
      <c r="J55" s="69"/>
      <c r="K55" s="69"/>
      <c r="L55" s="33"/>
      <c r="M55" s="33"/>
      <c r="N55" s="33"/>
      <c r="O55" s="33"/>
      <c r="P55" s="33"/>
      <c r="Q55" s="33"/>
      <c r="R55" s="165"/>
    </row>
    <row r="56" spans="3:20" x14ac:dyDescent="0.35">
      <c r="F56" s="20"/>
      <c r="G56" s="20"/>
      <c r="H56" s="20"/>
      <c r="I56" s="56"/>
      <c r="J56" s="56"/>
      <c r="K56" s="56"/>
      <c r="L56" s="165"/>
      <c r="M56" s="165"/>
      <c r="N56" s="165"/>
      <c r="O56" s="33"/>
      <c r="P56" s="33"/>
      <c r="Q56" s="165"/>
      <c r="R56" s="165"/>
    </row>
    <row r="57" spans="3:20" x14ac:dyDescent="0.35">
      <c r="C57" s="19" t="s">
        <v>140</v>
      </c>
      <c r="F57" s="165"/>
      <c r="G57" s="165"/>
      <c r="H57" s="165"/>
      <c r="I57" s="33"/>
      <c r="J57" s="33"/>
      <c r="K57" s="33"/>
      <c r="L57" s="165"/>
      <c r="M57" s="165"/>
      <c r="N57" s="165"/>
      <c r="O57" s="33"/>
      <c r="P57" s="33"/>
      <c r="Q57" s="165"/>
      <c r="R57" s="165"/>
    </row>
    <row r="58" spans="3:20" x14ac:dyDescent="0.35">
      <c r="C58" s="19" t="s">
        <v>141</v>
      </c>
      <c r="F58" s="20"/>
      <c r="G58" s="20"/>
      <c r="H58" s="20"/>
      <c r="I58" s="69"/>
      <c r="J58" s="69"/>
      <c r="K58" s="69"/>
      <c r="L58" s="33"/>
      <c r="M58" s="33"/>
      <c r="N58" s="33"/>
      <c r="O58" s="33"/>
      <c r="P58" s="33"/>
      <c r="Q58" s="33"/>
      <c r="R58" s="165"/>
    </row>
    <row r="59" spans="3:20" x14ac:dyDescent="0.35">
      <c r="F59" s="20"/>
      <c r="G59" s="20"/>
      <c r="H59" s="20"/>
      <c r="I59" s="69"/>
      <c r="J59" s="69"/>
      <c r="K59" s="69"/>
      <c r="L59" s="33"/>
      <c r="M59" s="33"/>
      <c r="N59" s="33"/>
      <c r="O59" s="33"/>
      <c r="P59" s="33"/>
      <c r="Q59" s="33"/>
      <c r="R59" s="165"/>
    </row>
    <row r="60" spans="3:20" x14ac:dyDescent="0.35">
      <c r="C60" s="16" t="s">
        <v>369</v>
      </c>
      <c r="F60" s="20"/>
      <c r="G60" s="20"/>
      <c r="H60" s="20"/>
      <c r="I60" s="56"/>
      <c r="J60" s="165"/>
      <c r="K60" s="165"/>
      <c r="L60" s="33"/>
      <c r="M60" s="33"/>
      <c r="N60" s="33"/>
      <c r="O60" s="19"/>
      <c r="P60" s="19"/>
      <c r="Q60" s="19"/>
      <c r="R60" s="165"/>
    </row>
    <row r="61" spans="3:20" x14ac:dyDescent="0.35">
      <c r="C61" s="19" t="s">
        <v>361</v>
      </c>
      <c r="F61" s="165"/>
      <c r="G61" s="165"/>
      <c r="H61" s="165"/>
      <c r="I61" s="56"/>
      <c r="J61" s="165"/>
      <c r="K61" s="165"/>
      <c r="L61" s="33"/>
      <c r="M61" s="33"/>
      <c r="N61" s="33"/>
      <c r="O61" s="19"/>
      <c r="P61" s="19"/>
      <c r="Q61" s="19"/>
      <c r="R61" s="165"/>
    </row>
    <row r="62" spans="3:20" x14ac:dyDescent="0.35">
      <c r="C62" s="19" t="s">
        <v>363</v>
      </c>
      <c r="F62" s="165"/>
      <c r="G62" s="165"/>
      <c r="H62" s="165"/>
      <c r="I62" s="56"/>
      <c r="J62" s="165"/>
      <c r="K62" s="165"/>
      <c r="L62" s="33"/>
      <c r="M62" s="33"/>
      <c r="N62" s="33"/>
      <c r="O62" s="19"/>
      <c r="P62" s="19"/>
      <c r="Q62" s="19"/>
      <c r="R62" s="165"/>
    </row>
    <row r="63" spans="3:20" x14ac:dyDescent="0.35">
      <c r="C63" t="s">
        <v>370</v>
      </c>
      <c r="I63" s="26"/>
      <c r="L63" s="33"/>
      <c r="M63" s="33"/>
      <c r="N63" s="33"/>
      <c r="O63" s="19"/>
      <c r="P63" s="19"/>
      <c r="Q63" s="19"/>
    </row>
    <row r="64" spans="3:20" x14ac:dyDescent="0.35">
      <c r="L64" s="33"/>
      <c r="M64" s="33"/>
      <c r="N64" s="33"/>
      <c r="O64" s="19"/>
      <c r="P64" s="19"/>
      <c r="Q64" s="19"/>
    </row>
    <row r="65" spans="3:17" x14ac:dyDescent="0.35">
      <c r="D65" s="15"/>
      <c r="L65" s="33"/>
      <c r="M65" s="33"/>
      <c r="N65" s="33"/>
      <c r="O65" s="19"/>
      <c r="P65" s="19"/>
      <c r="Q65" s="19"/>
    </row>
    <row r="66" spans="3:17" x14ac:dyDescent="0.35">
      <c r="L66" s="33"/>
      <c r="M66" s="33"/>
      <c r="N66" s="33"/>
      <c r="O66" s="19"/>
      <c r="P66" s="19"/>
      <c r="Q66" s="19"/>
    </row>
    <row r="67" spans="3:17" x14ac:dyDescent="0.35">
      <c r="L67" s="33"/>
      <c r="M67" s="33"/>
      <c r="N67" s="33"/>
      <c r="O67" s="19"/>
      <c r="P67" s="19"/>
      <c r="Q67" s="19"/>
    </row>
    <row r="68" spans="3:17" x14ac:dyDescent="0.35">
      <c r="C68" s="15"/>
      <c r="L68" s="33"/>
      <c r="M68" s="33"/>
      <c r="N68" s="33"/>
      <c r="O68" s="19"/>
      <c r="P68" s="19"/>
      <c r="Q68" s="19"/>
    </row>
    <row r="69" spans="3:17" x14ac:dyDescent="0.35">
      <c r="C69" s="15"/>
      <c r="L69" s="33"/>
      <c r="M69" s="33"/>
      <c r="N69" s="33"/>
      <c r="O69" s="19"/>
      <c r="P69" s="19"/>
      <c r="Q69" s="19"/>
    </row>
    <row r="70" spans="3:17" x14ac:dyDescent="0.35">
      <c r="C70" s="15"/>
      <c r="L70" s="33"/>
      <c r="M70" s="33"/>
      <c r="N70" s="33"/>
      <c r="O70" s="19"/>
      <c r="P70" s="19"/>
      <c r="Q70" s="19"/>
    </row>
    <row r="71" spans="3:17" x14ac:dyDescent="0.35">
      <c r="C71" s="29"/>
      <c r="L71" s="33"/>
      <c r="M71" s="33"/>
      <c r="N71" s="33"/>
      <c r="O71" s="19"/>
      <c r="P71" s="19"/>
      <c r="Q71" s="19"/>
    </row>
    <row r="72" spans="3:17" x14ac:dyDescent="0.35">
      <c r="C72" s="29"/>
      <c r="L72" s="33"/>
      <c r="M72" s="33"/>
      <c r="N72" s="33"/>
      <c r="O72" s="19"/>
      <c r="P72" s="19"/>
      <c r="Q72" s="19"/>
    </row>
    <row r="73" spans="3:17" x14ac:dyDescent="0.35">
      <c r="L73" s="33"/>
      <c r="M73" s="33"/>
      <c r="N73" s="33"/>
      <c r="O73" s="19"/>
      <c r="P73" s="19"/>
      <c r="Q73" s="19"/>
    </row>
    <row r="74" spans="3:17" x14ac:dyDescent="0.35">
      <c r="L74" s="33"/>
      <c r="M74" s="33"/>
      <c r="N74" s="33"/>
      <c r="O74" s="19"/>
      <c r="P74" s="19"/>
      <c r="Q74" s="19"/>
    </row>
    <row r="75" spans="3:17" x14ac:dyDescent="0.35">
      <c r="L75" s="33"/>
      <c r="M75" s="33"/>
      <c r="N75" s="33"/>
      <c r="O75" s="19"/>
      <c r="P75" s="19"/>
      <c r="Q75" s="19"/>
    </row>
    <row r="76" spans="3:17" x14ac:dyDescent="0.35">
      <c r="C76" s="15"/>
      <c r="L76" s="33"/>
      <c r="M76" s="33"/>
      <c r="N76" s="33"/>
      <c r="O76" s="19"/>
      <c r="P76" s="19"/>
      <c r="Q76" s="19"/>
    </row>
    <row r="77" spans="3:17" x14ac:dyDescent="0.35">
      <c r="C77" s="15"/>
      <c r="L77" s="33"/>
      <c r="M77" s="33"/>
      <c r="N77" s="33"/>
      <c r="O77" s="19"/>
      <c r="P77" s="19"/>
      <c r="Q77" s="19"/>
    </row>
    <row r="78" spans="3:17" x14ac:dyDescent="0.35">
      <c r="L78" s="33"/>
      <c r="M78" s="33"/>
      <c r="N78" s="33"/>
      <c r="O78" s="19"/>
      <c r="P78" s="19"/>
      <c r="Q78" s="19"/>
    </row>
    <row r="79" spans="3:17" x14ac:dyDescent="0.35">
      <c r="L79" s="33"/>
      <c r="M79" s="33"/>
      <c r="N79" s="33"/>
      <c r="O79" s="19"/>
      <c r="P79" s="19"/>
      <c r="Q79" s="19"/>
    </row>
    <row r="80" spans="3:17" x14ac:dyDescent="0.35">
      <c r="L80" s="33"/>
      <c r="M80" s="33"/>
      <c r="N80" s="33"/>
      <c r="O80" s="19"/>
      <c r="P80" s="19"/>
      <c r="Q80" s="19"/>
    </row>
    <row r="81" spans="12:17" x14ac:dyDescent="0.35">
      <c r="L81" s="33"/>
      <c r="M81" s="33"/>
      <c r="N81" s="33"/>
      <c r="O81" s="19"/>
      <c r="P81" s="19"/>
      <c r="Q81" s="19"/>
    </row>
    <row r="82" spans="12:17" x14ac:dyDescent="0.35">
      <c r="L82" s="33"/>
      <c r="M82" s="33"/>
      <c r="N82" s="33"/>
      <c r="O82" s="19"/>
      <c r="P82" s="19"/>
      <c r="Q82" s="19"/>
    </row>
    <row r="83" spans="12:17" x14ac:dyDescent="0.35">
      <c r="L83" s="33"/>
      <c r="M83" s="33"/>
      <c r="N83" s="33"/>
      <c r="O83" s="19"/>
      <c r="P83" s="19"/>
      <c r="Q83" s="19"/>
    </row>
    <row r="84" spans="12:17" x14ac:dyDescent="0.35">
      <c r="L84" s="33"/>
      <c r="M84" s="33"/>
      <c r="N84" s="33"/>
      <c r="O84" s="19"/>
      <c r="P84" s="19"/>
      <c r="Q84" s="19"/>
    </row>
    <row r="85" spans="12:17" x14ac:dyDescent="0.35">
      <c r="L85" s="33"/>
      <c r="M85" s="33"/>
      <c r="N85" s="33"/>
      <c r="O85" s="19"/>
      <c r="P85" s="19"/>
      <c r="Q85" s="19"/>
    </row>
    <row r="86" spans="12:17" x14ac:dyDescent="0.35">
      <c r="L86" s="33"/>
      <c r="M86" s="33"/>
      <c r="N86" s="33"/>
      <c r="O86" s="19"/>
      <c r="P86" s="19"/>
      <c r="Q86" s="19"/>
    </row>
    <row r="87" spans="12:17" x14ac:dyDescent="0.35">
      <c r="L87" s="33"/>
      <c r="M87" s="33"/>
      <c r="N87" s="33"/>
      <c r="O87" s="19"/>
      <c r="P87" s="19"/>
      <c r="Q87" s="19"/>
    </row>
    <row r="88" spans="12:17" x14ac:dyDescent="0.35">
      <c r="L88" s="33"/>
      <c r="M88" s="33"/>
      <c r="N88" s="33"/>
      <c r="O88" s="19"/>
      <c r="P88" s="19"/>
      <c r="Q88" s="19"/>
    </row>
    <row r="89" spans="12:17" x14ac:dyDescent="0.35">
      <c r="L89" s="33"/>
      <c r="M89" s="33"/>
      <c r="N89" s="33"/>
      <c r="O89" s="19"/>
      <c r="P89" s="19"/>
      <c r="Q89" s="19"/>
    </row>
    <row r="90" spans="12:17" x14ac:dyDescent="0.35">
      <c r="L90" s="33"/>
      <c r="M90" s="33"/>
      <c r="N90" s="33"/>
      <c r="O90" s="19"/>
      <c r="P90" s="19"/>
      <c r="Q90" s="19"/>
    </row>
    <row r="91" spans="12:17" x14ac:dyDescent="0.35">
      <c r="L91" s="33"/>
      <c r="M91" s="33"/>
      <c r="N91" s="33"/>
      <c r="O91" s="19"/>
      <c r="P91" s="19"/>
      <c r="Q91" s="19"/>
    </row>
    <row r="92" spans="12:17" x14ac:dyDescent="0.35">
      <c r="L92" s="33"/>
      <c r="M92" s="33"/>
      <c r="N92" s="33"/>
      <c r="O92" s="19"/>
      <c r="P92" s="19"/>
      <c r="Q92" s="19"/>
    </row>
    <row r="93" spans="12:17" x14ac:dyDescent="0.35">
      <c r="O93" s="19"/>
      <c r="P93" s="19"/>
      <c r="Q93" s="19"/>
    </row>
    <row r="94" spans="12:17" x14ac:dyDescent="0.35">
      <c r="O94" s="19"/>
      <c r="P94" s="19"/>
      <c r="Q94" s="19"/>
    </row>
    <row r="95" spans="12:17" x14ac:dyDescent="0.35">
      <c r="O95" s="19"/>
      <c r="P95" s="19"/>
      <c r="Q95" s="19"/>
    </row>
    <row r="96" spans="12:17" x14ac:dyDescent="0.35">
      <c r="O96" s="19"/>
      <c r="P96" s="19"/>
      <c r="Q96" s="19"/>
    </row>
    <row r="97" spans="15:17" x14ac:dyDescent="0.35">
      <c r="O97" s="19"/>
      <c r="P97" s="19"/>
      <c r="Q97" s="19"/>
    </row>
    <row r="98" spans="15:17" x14ac:dyDescent="0.35">
      <c r="O98" s="19"/>
      <c r="P98" s="19"/>
      <c r="Q98" s="19"/>
    </row>
    <row r="99" spans="15:17" x14ac:dyDescent="0.35">
      <c r="O99" s="19"/>
      <c r="P99" s="19"/>
      <c r="Q99" s="19"/>
    </row>
    <row r="100" spans="15:17" x14ac:dyDescent="0.35">
      <c r="O100" s="19"/>
      <c r="P100" s="19"/>
      <c r="Q100" s="19"/>
    </row>
    <row r="101" spans="15:17" x14ac:dyDescent="0.35">
      <c r="O101" s="19"/>
      <c r="P101" s="19"/>
      <c r="Q101" s="19"/>
    </row>
    <row r="102" spans="15:17" x14ac:dyDescent="0.35">
      <c r="O102" s="19"/>
      <c r="P102" s="19"/>
      <c r="Q102" s="19"/>
    </row>
    <row r="103" spans="15:17" x14ac:dyDescent="0.35">
      <c r="O103" s="19"/>
      <c r="P103" s="19"/>
      <c r="Q103" s="19"/>
    </row>
    <row r="104" spans="15:17" x14ac:dyDescent="0.35">
      <c r="O104" s="19"/>
      <c r="P104" s="19"/>
      <c r="Q104" s="19"/>
    </row>
    <row r="105" spans="15:17" x14ac:dyDescent="0.35">
      <c r="O105" s="19"/>
      <c r="P105" s="19"/>
      <c r="Q105" s="19"/>
    </row>
    <row r="106" spans="15:17" x14ac:dyDescent="0.35">
      <c r="O106" s="19"/>
      <c r="P106" s="19"/>
      <c r="Q106" s="19"/>
    </row>
    <row r="107" spans="15:17" x14ac:dyDescent="0.35">
      <c r="O107" s="19"/>
      <c r="P107" s="19"/>
      <c r="Q107" s="19"/>
    </row>
    <row r="108" spans="15:17" x14ac:dyDescent="0.35">
      <c r="O108" s="19"/>
      <c r="P108" s="19"/>
      <c r="Q108" s="19"/>
    </row>
    <row r="109" spans="15:17" x14ac:dyDescent="0.35">
      <c r="O109" s="19"/>
      <c r="P109" s="19"/>
      <c r="Q109" s="19"/>
    </row>
    <row r="110" spans="15:17" x14ac:dyDescent="0.35">
      <c r="O110" s="19"/>
      <c r="P110" s="19"/>
      <c r="Q110" s="19"/>
    </row>
  </sheetData>
  <mergeCells count="2">
    <mergeCell ref="F5:H5"/>
    <mergeCell ref="O5:Q5"/>
  </mergeCells>
  <conditionalFormatting sqref="O7:P54">
    <cfRule type="cellIs" dxfId="75" priority="26" operator="between">
      <formula>0</formula>
      <formula>0.05</formula>
    </cfRule>
  </conditionalFormatting>
  <conditionalFormatting sqref="Q7:Q11">
    <cfRule type="cellIs" dxfId="74" priority="10" operator="lessThan">
      <formula>0.05</formula>
    </cfRule>
  </conditionalFormatting>
  <conditionalFormatting sqref="Q14:Q18">
    <cfRule type="cellIs" dxfId="73" priority="2" operator="lessThan">
      <formula>0.05</formula>
    </cfRule>
  </conditionalFormatting>
  <conditionalFormatting sqref="Q21:Q25">
    <cfRule type="cellIs" dxfId="72" priority="1" operator="lessThan">
      <formula>0.05</formula>
    </cfRule>
  </conditionalFormatting>
  <conditionalFormatting sqref="Q28:Q32">
    <cfRule type="cellIs" dxfId="71" priority="6" operator="lessThan">
      <formula>0.05</formula>
    </cfRule>
  </conditionalFormatting>
  <conditionalFormatting sqref="Q35:Q39">
    <cfRule type="cellIs" dxfId="70" priority="5" operator="lessThan">
      <formula>0.05</formula>
    </cfRule>
  </conditionalFormatting>
  <conditionalFormatting sqref="Q42:Q46">
    <cfRule type="cellIs" dxfId="69" priority="4" operator="lessThan">
      <formula>0.05</formula>
    </cfRule>
  </conditionalFormatting>
  <conditionalFormatting sqref="Q49:Q53">
    <cfRule type="cellIs" dxfId="68" priority="3" operator="lessThan">
      <formula>0.05</formula>
    </cfRule>
  </conditionalFormatting>
  <conditionalFormatting sqref="S7:S53">
    <cfRule type="cellIs" dxfId="67" priority="13" operator="equal">
      <formula>"Err"</formula>
    </cfRule>
    <cfRule type="cellIs" dxfId="66" priority="14" operator="equal">
      <formula>"OK"</formula>
    </cfRule>
  </conditionalFormatting>
  <conditionalFormatting sqref="T7:T54">
    <cfRule type="cellIs" dxfId="65" priority="11" operator="equal">
      <formula>"Err"</formula>
    </cfRule>
    <cfRule type="cellIs" dxfId="64" priority="12" operator="equal">
      <formula>"OK"</formula>
    </cfRule>
  </conditionalFormatting>
  <hyperlinks>
    <hyperlink ref="A1" location="Contents!A1" display="Contents" xr:uid="{00000000-0004-0000-0600-000000000000}"/>
  </hyperlinks>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I41"/>
  <sheetViews>
    <sheetView showGridLines="0" zoomScale="106" zoomScaleNormal="106" workbookViewId="0"/>
  </sheetViews>
  <sheetFormatPr defaultColWidth="11.453125" defaultRowHeight="14.5" x14ac:dyDescent="0.35"/>
  <cols>
    <col min="3" max="3" width="21.54296875" customWidth="1"/>
    <col min="4" max="4" width="31.1796875" customWidth="1"/>
    <col min="5" max="5" width="20.453125" customWidth="1"/>
    <col min="6" max="8" width="21.453125" customWidth="1"/>
  </cols>
  <sheetData>
    <row r="1" spans="1:9" x14ac:dyDescent="0.35">
      <c r="A1" s="20" t="s">
        <v>85</v>
      </c>
      <c r="B1" s="19"/>
      <c r="C1" s="19"/>
      <c r="D1" s="19"/>
      <c r="E1" s="19"/>
      <c r="F1" s="19"/>
      <c r="G1" s="19"/>
      <c r="H1" s="19"/>
    </row>
    <row r="2" spans="1:9" x14ac:dyDescent="0.35">
      <c r="A2" s="19"/>
      <c r="B2" s="19" t="s">
        <v>142</v>
      </c>
      <c r="C2" s="19"/>
      <c r="D2" s="19"/>
      <c r="E2" s="19"/>
      <c r="F2" s="19"/>
      <c r="G2" s="19"/>
      <c r="H2" s="19"/>
    </row>
    <row r="3" spans="1:9" x14ac:dyDescent="0.35">
      <c r="A3" s="19"/>
      <c r="B3" s="59" t="s">
        <v>122</v>
      </c>
      <c r="C3" s="19"/>
      <c r="D3" s="19"/>
      <c r="E3" s="19"/>
      <c r="F3" s="19"/>
      <c r="G3" s="19"/>
      <c r="H3" s="19"/>
    </row>
    <row r="5" spans="1:9" ht="25.5" customHeight="1" x14ac:dyDescent="0.35">
      <c r="A5" s="19"/>
      <c r="B5" s="19"/>
      <c r="C5" s="13"/>
      <c r="D5" s="13"/>
      <c r="E5" s="46" t="s">
        <v>87</v>
      </c>
      <c r="F5" s="13" t="s">
        <v>88</v>
      </c>
      <c r="G5" s="13" t="s">
        <v>89</v>
      </c>
      <c r="H5" s="13" t="s">
        <v>90</v>
      </c>
      <c r="I5" s="19"/>
    </row>
    <row r="6" spans="1:9" ht="12.75" customHeight="1" x14ac:dyDescent="0.35">
      <c r="A6" s="19"/>
      <c r="B6" s="19"/>
      <c r="C6" s="31" t="s">
        <v>91</v>
      </c>
      <c r="D6" s="31" t="s">
        <v>143</v>
      </c>
      <c r="E6" s="226">
        <v>6.8280599999999998</v>
      </c>
      <c r="F6" s="173">
        <v>6.3795799999999998</v>
      </c>
      <c r="G6" s="173">
        <v>6.0583999999999998</v>
      </c>
      <c r="H6" s="173">
        <v>5.9030399999999998</v>
      </c>
      <c r="I6" s="324"/>
    </row>
    <row r="7" spans="1:9" ht="12.75" customHeight="1" x14ac:dyDescent="0.35">
      <c r="A7" s="19"/>
      <c r="B7" s="19"/>
      <c r="C7" s="30" t="s">
        <v>91</v>
      </c>
      <c r="D7" s="30" t="s">
        <v>144</v>
      </c>
      <c r="E7" s="227">
        <v>6.4395899999999999</v>
      </c>
      <c r="F7" s="111">
        <v>6.2725299999999997</v>
      </c>
      <c r="G7" s="111">
        <v>6.0174300000000001</v>
      </c>
      <c r="H7" s="111">
        <v>5.8593000000000002</v>
      </c>
      <c r="I7" s="324"/>
    </row>
    <row r="8" spans="1:9" ht="12.75" customHeight="1" x14ac:dyDescent="0.35">
      <c r="A8" s="19"/>
      <c r="B8" s="19"/>
      <c r="C8" s="30" t="s">
        <v>91</v>
      </c>
      <c r="D8" s="30" t="s">
        <v>145</v>
      </c>
      <c r="E8" s="227">
        <v>6.1870399999999997</v>
      </c>
      <c r="F8" s="111">
        <v>6.1383000000000001</v>
      </c>
      <c r="G8" s="111">
        <v>5.8205099999999996</v>
      </c>
      <c r="H8" s="111">
        <v>5.4882900000000001</v>
      </c>
      <c r="I8" s="324"/>
    </row>
    <row r="9" spans="1:9" ht="12.75" customHeight="1" x14ac:dyDescent="0.35">
      <c r="A9" s="19"/>
      <c r="B9" s="19"/>
      <c r="C9" s="30" t="s">
        <v>91</v>
      </c>
      <c r="D9" s="30" t="s">
        <v>146</v>
      </c>
      <c r="E9" s="227">
        <v>6.6345200000000002</v>
      </c>
      <c r="F9" s="111">
        <v>6.6602100000000002</v>
      </c>
      <c r="G9" s="111">
        <v>6.4214200000000003</v>
      </c>
      <c r="H9" s="111">
        <v>5.8769299999999998</v>
      </c>
      <c r="I9" s="324"/>
    </row>
    <row r="10" spans="1:9" ht="12.75" customHeight="1" x14ac:dyDescent="0.35">
      <c r="A10" s="19"/>
      <c r="B10" s="19"/>
      <c r="C10" s="30" t="s">
        <v>91</v>
      </c>
      <c r="D10" s="30" t="s">
        <v>147</v>
      </c>
      <c r="E10" s="227">
        <v>6.5705099999999996</v>
      </c>
      <c r="F10" s="111">
        <v>6.4390000000000001</v>
      </c>
      <c r="G10" s="111">
        <v>6.1437499999999998</v>
      </c>
      <c r="H10" s="111">
        <v>5.7047400000000001</v>
      </c>
      <c r="I10" s="324"/>
    </row>
    <row r="11" spans="1:9" ht="12.75" customHeight="1" x14ac:dyDescent="0.35">
      <c r="A11" s="19"/>
      <c r="B11" s="19"/>
      <c r="C11" s="30" t="s">
        <v>91</v>
      </c>
      <c r="D11" s="30" t="s">
        <v>148</v>
      </c>
      <c r="E11" s="227">
        <v>7.2013699999999998</v>
      </c>
      <c r="F11" s="111">
        <v>7.0849399999999996</v>
      </c>
      <c r="G11" s="111">
        <v>6.7418300000000002</v>
      </c>
      <c r="H11" s="111">
        <v>6.3942199999999998</v>
      </c>
      <c r="I11" s="324"/>
    </row>
    <row r="12" spans="1:9" ht="12.75" customHeight="1" x14ac:dyDescent="0.35">
      <c r="A12" s="19"/>
      <c r="B12" s="19"/>
      <c r="C12" s="30" t="s">
        <v>91</v>
      </c>
      <c r="D12" s="30" t="s">
        <v>149</v>
      </c>
      <c r="E12" s="227">
        <v>8.94679</v>
      </c>
      <c r="F12" s="111">
        <v>8.9198599999999999</v>
      </c>
      <c r="G12" s="111">
        <v>8.5977099999999993</v>
      </c>
      <c r="H12" s="111">
        <v>8.2724600000000006</v>
      </c>
      <c r="I12" s="324"/>
    </row>
    <row r="13" spans="1:9" ht="12.75" customHeight="1" x14ac:dyDescent="0.35">
      <c r="A13" s="19"/>
      <c r="B13" s="19"/>
      <c r="C13" s="30" t="s">
        <v>91</v>
      </c>
      <c r="D13" s="30" t="s">
        <v>150</v>
      </c>
      <c r="E13" s="227">
        <v>7.2281599999999999</v>
      </c>
      <c r="F13" s="111">
        <v>7.2818300000000002</v>
      </c>
      <c r="G13" s="111">
        <v>7.0325100000000003</v>
      </c>
      <c r="H13" s="111">
        <v>6.6486200000000002</v>
      </c>
      <c r="I13" s="324"/>
    </row>
    <row r="14" spans="1:9" ht="12.75" customHeight="1" x14ac:dyDescent="0.35">
      <c r="A14" s="19"/>
      <c r="B14" s="19"/>
      <c r="C14" s="71" t="s">
        <v>91</v>
      </c>
      <c r="D14" s="71" t="s">
        <v>151</v>
      </c>
      <c r="E14" s="227">
        <v>6.84558</v>
      </c>
      <c r="F14" s="111">
        <v>6.6953100000000001</v>
      </c>
      <c r="G14" s="111">
        <v>6.3659100000000004</v>
      </c>
      <c r="H14" s="111">
        <v>6.0744300000000004</v>
      </c>
      <c r="I14" s="324"/>
    </row>
    <row r="15" spans="1:9" ht="12.75" customHeight="1" x14ac:dyDescent="0.35">
      <c r="A15" s="19"/>
      <c r="B15" s="19"/>
      <c r="C15" s="30" t="s">
        <v>99</v>
      </c>
      <c r="D15" s="30" t="s">
        <v>143</v>
      </c>
      <c r="E15" s="226">
        <v>6</v>
      </c>
      <c r="F15" s="173">
        <v>6</v>
      </c>
      <c r="G15" s="173">
        <v>5.5</v>
      </c>
      <c r="H15" s="173">
        <v>5</v>
      </c>
      <c r="I15" s="324"/>
    </row>
    <row r="16" spans="1:9" x14ac:dyDescent="0.35">
      <c r="A16" s="19"/>
      <c r="B16" s="19"/>
      <c r="C16" s="30" t="s">
        <v>99</v>
      </c>
      <c r="D16" s="30" t="s">
        <v>144</v>
      </c>
      <c r="E16" s="227">
        <v>6</v>
      </c>
      <c r="F16" s="111">
        <v>6</v>
      </c>
      <c r="G16" s="111">
        <v>5.6</v>
      </c>
      <c r="H16" s="111">
        <v>5.23</v>
      </c>
      <c r="I16" s="324"/>
    </row>
    <row r="17" spans="3:9" x14ac:dyDescent="0.35">
      <c r="C17" s="30" t="s">
        <v>99</v>
      </c>
      <c r="D17" s="30" t="s">
        <v>145</v>
      </c>
      <c r="E17" s="227">
        <v>6</v>
      </c>
      <c r="F17" s="111">
        <v>5.9</v>
      </c>
      <c r="G17" s="111">
        <v>5.5</v>
      </c>
      <c r="H17" s="111">
        <v>5</v>
      </c>
      <c r="I17" s="324"/>
    </row>
    <row r="18" spans="3:9" x14ac:dyDescent="0.35">
      <c r="C18" s="30" t="s">
        <v>99</v>
      </c>
      <c r="D18" s="30" t="s">
        <v>146</v>
      </c>
      <c r="E18" s="227">
        <v>6.2</v>
      </c>
      <c r="F18" s="111">
        <v>6.31</v>
      </c>
      <c r="G18" s="111">
        <v>6</v>
      </c>
      <c r="H18" s="111">
        <v>5.5</v>
      </c>
      <c r="I18" s="324"/>
    </row>
    <row r="19" spans="3:9" x14ac:dyDescent="0.35">
      <c r="C19" s="30" t="s">
        <v>99</v>
      </c>
      <c r="D19" s="30" t="s">
        <v>147</v>
      </c>
      <c r="E19" s="227">
        <v>6</v>
      </c>
      <c r="F19" s="111">
        <v>6</v>
      </c>
      <c r="G19" s="111">
        <v>5.93</v>
      </c>
      <c r="H19" s="111">
        <v>5.0999999999999996</v>
      </c>
      <c r="I19" s="324"/>
    </row>
    <row r="20" spans="3:9" x14ac:dyDescent="0.35">
      <c r="C20" s="30" t="s">
        <v>99</v>
      </c>
      <c r="D20" s="30" t="s">
        <v>148</v>
      </c>
      <c r="E20" s="227">
        <v>7</v>
      </c>
      <c r="F20" s="111">
        <v>7</v>
      </c>
      <c r="G20" s="111">
        <v>6.5</v>
      </c>
      <c r="H20" s="111">
        <v>6</v>
      </c>
      <c r="I20" s="324"/>
    </row>
    <row r="21" spans="3:9" x14ac:dyDescent="0.35">
      <c r="C21" s="30" t="s">
        <v>99</v>
      </c>
      <c r="D21" s="30" t="s">
        <v>149</v>
      </c>
      <c r="E21" s="227">
        <v>8.5</v>
      </c>
      <c r="F21" s="111">
        <v>8.25</v>
      </c>
      <c r="G21" s="111">
        <v>8</v>
      </c>
      <c r="H21" s="111">
        <v>8</v>
      </c>
      <c r="I21" s="324"/>
    </row>
    <row r="22" spans="3:9" x14ac:dyDescent="0.35">
      <c r="C22" s="30" t="s">
        <v>99</v>
      </c>
      <c r="D22" s="30" t="s">
        <v>150</v>
      </c>
      <c r="E22" s="227">
        <v>7</v>
      </c>
      <c r="F22" s="111">
        <v>7</v>
      </c>
      <c r="G22" s="111">
        <v>6.57</v>
      </c>
      <c r="H22" s="111">
        <v>6.5</v>
      </c>
      <c r="I22" s="324"/>
    </row>
    <row r="23" spans="3:9" x14ac:dyDescent="0.35">
      <c r="C23" s="30" t="s">
        <v>99</v>
      </c>
      <c r="D23" s="71" t="s">
        <v>151</v>
      </c>
      <c r="E23" s="227">
        <v>6.5</v>
      </c>
      <c r="F23" s="111">
        <v>6.5</v>
      </c>
      <c r="G23" s="111">
        <v>6</v>
      </c>
      <c r="H23" s="111">
        <v>6</v>
      </c>
      <c r="I23" s="324"/>
    </row>
    <row r="24" spans="3:9" x14ac:dyDescent="0.35">
      <c r="C24" s="31" t="s">
        <v>100</v>
      </c>
      <c r="D24" s="30" t="s">
        <v>143</v>
      </c>
      <c r="E24" s="234">
        <v>182</v>
      </c>
      <c r="F24" s="174">
        <v>221</v>
      </c>
      <c r="G24" s="174">
        <v>258</v>
      </c>
      <c r="H24" s="174">
        <v>151</v>
      </c>
      <c r="I24" s="324"/>
    </row>
    <row r="25" spans="3:9" x14ac:dyDescent="0.35">
      <c r="C25" s="30" t="s">
        <v>100</v>
      </c>
      <c r="D25" s="30" t="s">
        <v>144</v>
      </c>
      <c r="E25" s="268">
        <v>548</v>
      </c>
      <c r="F25" s="175">
        <v>730</v>
      </c>
      <c r="G25" s="175">
        <v>829</v>
      </c>
      <c r="H25" s="175">
        <v>333</v>
      </c>
      <c r="I25" s="324"/>
    </row>
    <row r="26" spans="3:9" x14ac:dyDescent="0.35">
      <c r="C26" s="30" t="s">
        <v>100</v>
      </c>
      <c r="D26" s="30" t="s">
        <v>145</v>
      </c>
      <c r="E26" s="268">
        <v>472</v>
      </c>
      <c r="F26" s="175">
        <v>579</v>
      </c>
      <c r="G26" s="175">
        <v>682</v>
      </c>
      <c r="H26" s="175">
        <v>347</v>
      </c>
      <c r="I26" s="324"/>
    </row>
    <row r="27" spans="3:9" x14ac:dyDescent="0.35">
      <c r="C27" s="30" t="s">
        <v>100</v>
      </c>
      <c r="D27" s="30" t="s">
        <v>146</v>
      </c>
      <c r="E27" s="268">
        <v>467</v>
      </c>
      <c r="F27" s="175">
        <v>576</v>
      </c>
      <c r="G27" s="175">
        <v>650</v>
      </c>
      <c r="H27" s="175">
        <v>269</v>
      </c>
      <c r="I27" s="324"/>
    </row>
    <row r="28" spans="3:9" x14ac:dyDescent="0.35">
      <c r="C28" s="30" t="s">
        <v>100</v>
      </c>
      <c r="D28" s="30" t="s">
        <v>147</v>
      </c>
      <c r="E28" s="268">
        <v>411</v>
      </c>
      <c r="F28" s="175">
        <v>531</v>
      </c>
      <c r="G28" s="175">
        <v>642</v>
      </c>
      <c r="H28" s="175">
        <v>299</v>
      </c>
      <c r="I28" s="324"/>
    </row>
    <row r="29" spans="3:9" x14ac:dyDescent="0.35">
      <c r="C29" s="30" t="s">
        <v>100</v>
      </c>
      <c r="D29" s="30" t="s">
        <v>148</v>
      </c>
      <c r="E29" s="268">
        <v>601</v>
      </c>
      <c r="F29" s="175">
        <v>889</v>
      </c>
      <c r="G29" s="175">
        <v>1006</v>
      </c>
      <c r="H29" s="175">
        <v>440</v>
      </c>
      <c r="I29" s="324"/>
    </row>
    <row r="30" spans="3:9" x14ac:dyDescent="0.35">
      <c r="C30" s="30" t="s">
        <v>100</v>
      </c>
      <c r="D30" s="30" t="s">
        <v>149</v>
      </c>
      <c r="E30" s="268">
        <v>782</v>
      </c>
      <c r="F30" s="175">
        <v>948</v>
      </c>
      <c r="G30" s="175">
        <v>1057</v>
      </c>
      <c r="H30" s="175">
        <v>422</v>
      </c>
      <c r="I30" s="324"/>
    </row>
    <row r="31" spans="3:9" x14ac:dyDescent="0.35">
      <c r="C31" s="30" t="s">
        <v>100</v>
      </c>
      <c r="D31" s="30" t="s">
        <v>150</v>
      </c>
      <c r="E31" s="268">
        <v>928</v>
      </c>
      <c r="F31" s="175">
        <v>1390</v>
      </c>
      <c r="G31" s="175">
        <v>1511</v>
      </c>
      <c r="H31" s="175">
        <v>608</v>
      </c>
      <c r="I31" s="324"/>
    </row>
    <row r="32" spans="3:9" x14ac:dyDescent="0.35">
      <c r="C32" s="30" t="s">
        <v>100</v>
      </c>
      <c r="D32" s="30" t="s">
        <v>151</v>
      </c>
      <c r="E32" s="268">
        <v>493</v>
      </c>
      <c r="F32" s="175">
        <v>718</v>
      </c>
      <c r="G32" s="175">
        <v>774</v>
      </c>
      <c r="H32" s="175">
        <v>296</v>
      </c>
      <c r="I32" s="324"/>
    </row>
    <row r="33" spans="3:8" x14ac:dyDescent="0.35">
      <c r="E33" s="56"/>
      <c r="F33" s="56"/>
      <c r="G33" s="56"/>
      <c r="H33" s="56"/>
    </row>
    <row r="34" spans="3:8" x14ac:dyDescent="0.35">
      <c r="C34" s="30"/>
      <c r="D34" s="30"/>
      <c r="E34" s="72"/>
      <c r="F34" s="72"/>
      <c r="G34" s="72"/>
      <c r="H34" s="72"/>
    </row>
    <row r="35" spans="3:8" x14ac:dyDescent="0.35">
      <c r="C35" s="19" t="s">
        <v>101</v>
      </c>
    </row>
    <row r="36" spans="3:8" x14ac:dyDescent="0.35">
      <c r="C36" s="19" t="s">
        <v>102</v>
      </c>
    </row>
    <row r="37" spans="3:8" x14ac:dyDescent="0.35">
      <c r="C37" s="19"/>
    </row>
    <row r="38" spans="3:8" x14ac:dyDescent="0.35">
      <c r="C38" s="16" t="s">
        <v>369</v>
      </c>
    </row>
    <row r="39" spans="3:8" x14ac:dyDescent="0.35">
      <c r="C39" s="19" t="s">
        <v>373</v>
      </c>
    </row>
    <row r="40" spans="3:8" x14ac:dyDescent="0.35">
      <c r="C40" s="19" t="s">
        <v>364</v>
      </c>
    </row>
    <row r="41" spans="3:8" x14ac:dyDescent="0.35">
      <c r="C41" s="19"/>
    </row>
  </sheetData>
  <conditionalFormatting sqref="E6:H14">
    <cfRule type="duplicateValues" dxfId="63" priority="63"/>
  </conditionalFormatting>
  <hyperlinks>
    <hyperlink ref="A1" location="Contents!A1" display="Contents" xr:uid="{00000000-0004-0000-0700-000000000000}"/>
  </hyperlinks>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pageSetUpPr autoPageBreaks="0"/>
  </sheetPr>
  <dimension ref="A1:S64"/>
  <sheetViews>
    <sheetView showGridLines="0" zoomScale="80" zoomScaleNormal="80" zoomScaleSheetLayoutView="96" workbookViewId="0"/>
  </sheetViews>
  <sheetFormatPr defaultColWidth="11.453125" defaultRowHeight="14.5" x14ac:dyDescent="0.35"/>
  <cols>
    <col min="3" max="3" width="21.453125" customWidth="1"/>
    <col min="4" max="4" width="25.81640625" customWidth="1"/>
    <col min="5" max="11" width="21.453125" customWidth="1"/>
    <col min="12" max="13" width="28" customWidth="1"/>
    <col min="14" max="14" width="27.54296875" customWidth="1"/>
    <col min="15" max="15" width="22.81640625" customWidth="1"/>
    <col min="16" max="18" width="21.1796875" customWidth="1"/>
  </cols>
  <sheetData>
    <row r="1" spans="1:19" x14ac:dyDescent="0.35">
      <c r="A1" s="20" t="s">
        <v>85</v>
      </c>
      <c r="B1" s="19"/>
      <c r="C1" s="19"/>
      <c r="D1" s="19"/>
      <c r="E1" s="33"/>
      <c r="F1" s="33"/>
      <c r="G1" s="33"/>
      <c r="H1" s="33"/>
      <c r="I1" s="33"/>
      <c r="J1" s="33"/>
      <c r="K1" s="33"/>
      <c r="L1" s="33"/>
      <c r="M1" s="33"/>
    </row>
    <row r="2" spans="1:19" x14ac:dyDescent="0.35">
      <c r="A2" s="19"/>
      <c r="B2" s="19" t="s">
        <v>152</v>
      </c>
      <c r="C2" s="19"/>
      <c r="D2" s="19"/>
      <c r="E2" s="33"/>
      <c r="F2" s="33"/>
      <c r="G2" s="33"/>
      <c r="H2" s="33"/>
      <c r="I2" s="33"/>
      <c r="J2" s="33"/>
      <c r="K2" s="33"/>
      <c r="L2" s="33"/>
      <c r="M2" s="33"/>
    </row>
    <row r="3" spans="1:19" x14ac:dyDescent="0.35">
      <c r="A3" s="19"/>
      <c r="B3" s="19" t="s">
        <v>122</v>
      </c>
      <c r="C3" s="19"/>
      <c r="D3" s="19"/>
      <c r="E3" s="33"/>
      <c r="F3" s="33"/>
      <c r="G3" s="33"/>
      <c r="H3" s="33"/>
      <c r="I3" s="33"/>
      <c r="J3" s="33"/>
      <c r="K3" s="33"/>
      <c r="L3" s="33"/>
      <c r="M3" s="33"/>
    </row>
    <row r="4" spans="1:19" x14ac:dyDescent="0.35">
      <c r="E4" s="33"/>
      <c r="F4" s="33"/>
      <c r="G4" s="33"/>
      <c r="H4" s="33"/>
      <c r="I4" s="33"/>
      <c r="N4" s="33"/>
      <c r="P4" s="19"/>
      <c r="Q4" s="33"/>
      <c r="R4" s="19"/>
    </row>
    <row r="5" spans="1:19" x14ac:dyDescent="0.35">
      <c r="A5" s="19"/>
      <c r="B5" s="19"/>
      <c r="C5" s="19"/>
      <c r="D5" s="19"/>
      <c r="E5" s="316" t="s">
        <v>87</v>
      </c>
      <c r="F5" s="317"/>
      <c r="G5" s="317"/>
      <c r="H5" s="317"/>
      <c r="I5" s="317"/>
      <c r="J5" s="317"/>
      <c r="K5" s="319"/>
      <c r="L5" s="317" t="s">
        <v>104</v>
      </c>
      <c r="M5" s="317"/>
      <c r="N5" s="319"/>
      <c r="O5" s="313" t="s">
        <v>105</v>
      </c>
      <c r="P5" s="314"/>
      <c r="Q5" s="314"/>
      <c r="R5" s="314"/>
    </row>
    <row r="6" spans="1:19" ht="33" customHeight="1" x14ac:dyDescent="0.35">
      <c r="A6" s="19"/>
      <c r="B6" s="19"/>
      <c r="C6" s="13"/>
      <c r="D6" s="13"/>
      <c r="E6" s="55">
        <v>2018</v>
      </c>
      <c r="F6" s="47">
        <v>2019</v>
      </c>
      <c r="G6" s="47">
        <v>2021</v>
      </c>
      <c r="H6" s="47">
        <v>2022</v>
      </c>
      <c r="I6" s="47">
        <v>2023</v>
      </c>
      <c r="J6" s="13">
        <v>2024</v>
      </c>
      <c r="K6" s="262">
        <v>2025</v>
      </c>
      <c r="L6" s="55" t="s">
        <v>106</v>
      </c>
      <c r="M6" s="13" t="s">
        <v>107</v>
      </c>
      <c r="N6" s="13" t="s">
        <v>108</v>
      </c>
      <c r="O6" s="46" t="s">
        <v>109</v>
      </c>
      <c r="P6" s="13" t="s">
        <v>110</v>
      </c>
      <c r="Q6" s="47" t="s">
        <v>111</v>
      </c>
      <c r="R6" s="47" t="s">
        <v>112</v>
      </c>
    </row>
    <row r="7" spans="1:19" ht="12.65" customHeight="1" x14ac:dyDescent="0.35">
      <c r="A7" s="19"/>
      <c r="B7" s="19"/>
      <c r="C7" s="31" t="s">
        <v>91</v>
      </c>
      <c r="D7" s="31" t="s">
        <v>143</v>
      </c>
      <c r="E7" s="288">
        <v>4.24</v>
      </c>
      <c r="F7" s="75">
        <v>4.75</v>
      </c>
      <c r="G7" s="75">
        <v>5.1100000000000003</v>
      </c>
      <c r="H7" s="75">
        <v>5.0192615595093537</v>
      </c>
      <c r="I7" s="75">
        <v>5.3197225866827642</v>
      </c>
      <c r="J7" s="75">
        <v>5.9542396521460761</v>
      </c>
      <c r="K7" s="176">
        <f>'Table 6'!E6</f>
        <v>6.8280599999999998</v>
      </c>
      <c r="L7" s="79">
        <f t="shared" ref="L7:L24" si="0">(I7-H7)/H7</f>
        <v>5.9861599880995514E-2</v>
      </c>
      <c r="M7" s="81">
        <v>0.11927634479507317</v>
      </c>
      <c r="N7" s="164">
        <f>(K7-J7)/J7</f>
        <v>0.146755992184321</v>
      </c>
      <c r="O7" s="66">
        <v>7.2999999999999995E-2</v>
      </c>
      <c r="P7" s="66">
        <v>0.59399999999999997</v>
      </c>
      <c r="Q7" s="66">
        <v>0</v>
      </c>
      <c r="R7" s="66">
        <v>3.0000000000000001E-3</v>
      </c>
      <c r="S7" s="165"/>
    </row>
    <row r="8" spans="1:19" ht="12.65" customHeight="1" x14ac:dyDescent="0.35">
      <c r="A8" s="19"/>
      <c r="B8" s="19"/>
      <c r="C8" s="30" t="s">
        <v>91</v>
      </c>
      <c r="D8" s="30" t="s">
        <v>144</v>
      </c>
      <c r="E8" s="289">
        <v>4.6500000000000004</v>
      </c>
      <c r="F8" s="76">
        <v>4.6900000000000004</v>
      </c>
      <c r="G8" s="76">
        <v>5.38</v>
      </c>
      <c r="H8" s="76">
        <v>5.0773299157321112</v>
      </c>
      <c r="I8" s="76">
        <v>5.2696158414776786</v>
      </c>
      <c r="J8" s="76">
        <v>5.7417190697021407</v>
      </c>
      <c r="K8" s="228">
        <f>'Table 6'!E7</f>
        <v>6.4395899999999999</v>
      </c>
      <c r="L8" s="79">
        <f t="shared" si="0"/>
        <v>3.7871465698884221E-2</v>
      </c>
      <c r="M8" s="79">
        <v>8.9589685932794177E-2</v>
      </c>
      <c r="N8" s="280">
        <f t="shared" ref="N8:N24" si="1">(K8-J8)/J8</f>
        <v>0.12154390032427381</v>
      </c>
      <c r="O8" s="53">
        <v>0.13200000000000001</v>
      </c>
      <c r="P8" s="53">
        <v>5.8999999999999997E-2</v>
      </c>
      <c r="Q8" s="53">
        <v>0</v>
      </c>
      <c r="R8" s="53">
        <v>0</v>
      </c>
      <c r="S8" s="165"/>
    </row>
    <row r="9" spans="1:19" ht="12.65" customHeight="1" x14ac:dyDescent="0.35">
      <c r="A9" s="19"/>
      <c r="B9" s="19"/>
      <c r="C9" s="30" t="s">
        <v>91</v>
      </c>
      <c r="D9" s="30" t="s">
        <v>145</v>
      </c>
      <c r="E9" s="289">
        <v>4.4000000000000004</v>
      </c>
      <c r="F9" s="76">
        <v>4.55</v>
      </c>
      <c r="G9" s="76">
        <v>4.7300000000000004</v>
      </c>
      <c r="H9" s="76">
        <v>4.849290302451756</v>
      </c>
      <c r="I9" s="76">
        <v>5.1532570110126841</v>
      </c>
      <c r="J9" s="76">
        <v>5.6057956442903576</v>
      </c>
      <c r="K9" s="228">
        <f>'Table 6'!E8</f>
        <v>6.1870399999999997</v>
      </c>
      <c r="L9" s="79">
        <f t="shared" si="0"/>
        <v>6.2682720481231122E-2</v>
      </c>
      <c r="M9" s="79">
        <v>8.7816041837343484E-2</v>
      </c>
      <c r="N9" s="280">
        <f t="shared" si="1"/>
        <v>0.10368632618665896</v>
      </c>
      <c r="O9" s="53">
        <v>0</v>
      </c>
      <c r="P9" s="53">
        <v>0.04</v>
      </c>
      <c r="Q9" s="53">
        <v>0</v>
      </c>
      <c r="R9" s="53">
        <v>0</v>
      </c>
      <c r="S9" s="165"/>
    </row>
    <row r="10" spans="1:19" ht="12.65" customHeight="1" x14ac:dyDescent="0.35">
      <c r="A10" s="19"/>
      <c r="B10" s="19"/>
      <c r="C10" s="30" t="s">
        <v>91</v>
      </c>
      <c r="D10" s="30" t="s">
        <v>146</v>
      </c>
      <c r="E10" s="289">
        <v>4.67</v>
      </c>
      <c r="F10" s="76">
        <v>4.62</v>
      </c>
      <c r="G10" s="76">
        <v>5.09</v>
      </c>
      <c r="H10" s="76">
        <v>5.3253091604686746</v>
      </c>
      <c r="I10" s="76">
        <v>5.744563924659559</v>
      </c>
      <c r="J10" s="76">
        <v>5.9768936482727124</v>
      </c>
      <c r="K10" s="228">
        <f>'Table 6'!E9</f>
        <v>6.6345200000000002</v>
      </c>
      <c r="L10" s="79">
        <f t="shared" si="0"/>
        <v>7.8728718194078742E-2</v>
      </c>
      <c r="M10" s="79">
        <v>4.0443404697062708E-2</v>
      </c>
      <c r="N10" s="280">
        <f t="shared" si="1"/>
        <v>0.11002811668187169</v>
      </c>
      <c r="O10" s="53">
        <v>0.03</v>
      </c>
      <c r="P10" s="53">
        <v>0.307</v>
      </c>
      <c r="Q10" s="53">
        <v>0.17</v>
      </c>
      <c r="R10" s="53">
        <v>2.3E-2</v>
      </c>
      <c r="S10" s="165"/>
    </row>
    <row r="11" spans="1:19" ht="12.65" customHeight="1" x14ac:dyDescent="0.35">
      <c r="A11" s="19"/>
      <c r="B11" s="19"/>
      <c r="C11" s="30" t="s">
        <v>91</v>
      </c>
      <c r="D11" s="30" t="s">
        <v>147</v>
      </c>
      <c r="E11" s="289">
        <v>4.38</v>
      </c>
      <c r="F11" s="76">
        <v>4.46</v>
      </c>
      <c r="G11" s="76">
        <v>4.92</v>
      </c>
      <c r="H11" s="76">
        <v>5.082824444610563</v>
      </c>
      <c r="I11" s="76">
        <v>5.3760100344865096</v>
      </c>
      <c r="J11" s="76">
        <v>5.9152448555333876</v>
      </c>
      <c r="K11" s="228">
        <f>'Table 6'!E10</f>
        <v>6.5705099999999996</v>
      </c>
      <c r="L11" s="79">
        <f t="shared" si="0"/>
        <v>5.7681628211027056E-2</v>
      </c>
      <c r="M11" s="79">
        <v>0.10030390895622335</v>
      </c>
      <c r="N11" s="280">
        <f t="shared" si="1"/>
        <v>0.11077565856866387</v>
      </c>
      <c r="O11" s="53">
        <v>1.6E-2</v>
      </c>
      <c r="P11" s="53">
        <v>7.5999999999999998E-2</v>
      </c>
      <c r="Q11" s="53">
        <v>0</v>
      </c>
      <c r="R11" s="53">
        <v>0</v>
      </c>
      <c r="S11" s="165"/>
    </row>
    <row r="12" spans="1:19" ht="12.65" customHeight="1" x14ac:dyDescent="0.35">
      <c r="A12" s="19"/>
      <c r="B12" s="19"/>
      <c r="C12" s="30" t="s">
        <v>91</v>
      </c>
      <c r="D12" s="30" t="s">
        <v>148</v>
      </c>
      <c r="E12" s="289">
        <v>5.01</v>
      </c>
      <c r="F12" s="76">
        <v>5.15</v>
      </c>
      <c r="G12" s="76">
        <v>5.41</v>
      </c>
      <c r="H12" s="76">
        <v>5.6533001529445217</v>
      </c>
      <c r="I12" s="76">
        <v>6.0323115586405676</v>
      </c>
      <c r="J12" s="76">
        <v>6.5961462924974192</v>
      </c>
      <c r="K12" s="228">
        <f>'Table 6'!E11</f>
        <v>7.2013699999999998</v>
      </c>
      <c r="L12" s="79">
        <f t="shared" si="0"/>
        <v>6.7042505340643863E-2</v>
      </c>
      <c r="M12" s="79">
        <v>9.3469100257135354E-2</v>
      </c>
      <c r="N12" s="280">
        <f t="shared" si="1"/>
        <v>9.1754136531352157E-2</v>
      </c>
      <c r="O12" s="53">
        <v>0</v>
      </c>
      <c r="P12" s="53">
        <v>6.3E-2</v>
      </c>
      <c r="Q12" s="53">
        <v>0</v>
      </c>
      <c r="R12" s="53">
        <v>0</v>
      </c>
      <c r="S12" s="165"/>
    </row>
    <row r="13" spans="1:19" ht="12.65" customHeight="1" x14ac:dyDescent="0.35">
      <c r="A13" s="19"/>
      <c r="B13" s="19"/>
      <c r="C13" s="30" t="s">
        <v>91</v>
      </c>
      <c r="D13" s="30" t="s">
        <v>149</v>
      </c>
      <c r="E13" s="289">
        <v>6.51</v>
      </c>
      <c r="F13" s="76">
        <v>6.67</v>
      </c>
      <c r="G13" s="76">
        <v>7.08</v>
      </c>
      <c r="H13" s="76">
        <v>7.3063913543878289</v>
      </c>
      <c r="I13" s="76">
        <v>7.8352524697526604</v>
      </c>
      <c r="J13" s="76">
        <v>8.5647912265757302</v>
      </c>
      <c r="K13" s="228">
        <f>'Table 6'!E12</f>
        <v>8.94679</v>
      </c>
      <c r="L13" s="79">
        <f t="shared" si="0"/>
        <v>7.2383354478709347E-2</v>
      </c>
      <c r="M13" s="79">
        <v>9.3109795713589752E-2</v>
      </c>
      <c r="N13" s="280">
        <f t="shared" si="1"/>
        <v>4.4601060705246852E-2</v>
      </c>
      <c r="O13" s="53">
        <v>0</v>
      </c>
      <c r="P13" s="53">
        <v>0.21299999999999999</v>
      </c>
      <c r="Q13" s="53">
        <v>0</v>
      </c>
      <c r="R13" s="53">
        <v>0</v>
      </c>
      <c r="S13" s="165"/>
    </row>
    <row r="14" spans="1:19" ht="12.65" customHeight="1" x14ac:dyDescent="0.35">
      <c r="A14" s="19"/>
      <c r="B14" s="19"/>
      <c r="C14" s="30" t="s">
        <v>91</v>
      </c>
      <c r="D14" s="30" t="s">
        <v>150</v>
      </c>
      <c r="E14" s="289">
        <v>5.22</v>
      </c>
      <c r="F14" s="76">
        <v>5.34</v>
      </c>
      <c r="G14" s="76">
        <v>5.68</v>
      </c>
      <c r="H14" s="76">
        <v>5.8935785372741041</v>
      </c>
      <c r="I14" s="76">
        <v>6.245310602807808</v>
      </c>
      <c r="J14" s="76">
        <v>6.7921071026840476</v>
      </c>
      <c r="K14" s="228">
        <f>'Table 6'!E13</f>
        <v>7.2281599999999999</v>
      </c>
      <c r="L14" s="79">
        <f t="shared" si="0"/>
        <v>5.9680559664924214E-2</v>
      </c>
      <c r="M14" s="79">
        <v>8.7553131405571277E-2</v>
      </c>
      <c r="N14" s="280">
        <f t="shared" si="1"/>
        <v>6.419994424758653E-2</v>
      </c>
      <c r="O14" s="53">
        <v>0</v>
      </c>
      <c r="P14" s="53">
        <v>4.0000000000000001E-3</v>
      </c>
      <c r="Q14" s="53">
        <v>0</v>
      </c>
      <c r="R14" s="53">
        <v>0</v>
      </c>
      <c r="S14" s="165"/>
    </row>
    <row r="15" spans="1:19" ht="12.65" customHeight="1" x14ac:dyDescent="0.35">
      <c r="A15" s="19"/>
      <c r="B15" s="19"/>
      <c r="C15" s="30" t="s">
        <v>91</v>
      </c>
      <c r="D15" s="30" t="s">
        <v>151</v>
      </c>
      <c r="E15" s="77">
        <v>4.66</v>
      </c>
      <c r="F15" s="78">
        <v>4.75</v>
      </c>
      <c r="G15" s="78">
        <v>5.0599999999999996</v>
      </c>
      <c r="H15" s="78">
        <v>5.2992703898928513</v>
      </c>
      <c r="I15" s="78">
        <v>5.7275169149167997</v>
      </c>
      <c r="J15" s="76">
        <v>6.4123589694095662</v>
      </c>
      <c r="K15" s="228">
        <f>'Table 6'!E14</f>
        <v>6.84558</v>
      </c>
      <c r="L15" s="80">
        <f t="shared" si="0"/>
        <v>8.0812355950119277E-2</v>
      </c>
      <c r="M15" s="80">
        <v>0.11957049881584064</v>
      </c>
      <c r="N15" s="280">
        <f t="shared" si="1"/>
        <v>6.7560321038970736E-2</v>
      </c>
      <c r="O15" s="53">
        <v>0</v>
      </c>
      <c r="P15" s="54">
        <v>0.18</v>
      </c>
      <c r="Q15" s="54">
        <v>0</v>
      </c>
      <c r="R15" s="54">
        <v>0</v>
      </c>
      <c r="S15" s="165"/>
    </row>
    <row r="16" spans="1:19" ht="12.65" customHeight="1" x14ac:dyDescent="0.35">
      <c r="A16" s="19"/>
      <c r="B16" s="19"/>
      <c r="C16" s="31" t="s">
        <v>99</v>
      </c>
      <c r="D16" s="31" t="s">
        <v>143</v>
      </c>
      <c r="E16" s="288"/>
      <c r="F16" s="75"/>
      <c r="G16" s="75">
        <v>4.5</v>
      </c>
      <c r="H16" s="75">
        <v>4.5</v>
      </c>
      <c r="I16" s="75">
        <v>5</v>
      </c>
      <c r="J16" s="75">
        <v>5.5</v>
      </c>
      <c r="K16" s="176">
        <f>'Table 6'!E15</f>
        <v>6</v>
      </c>
      <c r="L16" s="81">
        <f t="shared" si="0"/>
        <v>0.1111111111111111</v>
      </c>
      <c r="M16" s="79">
        <v>0.1</v>
      </c>
      <c r="N16" s="164">
        <f t="shared" si="1"/>
        <v>9.0909090909090912E-2</v>
      </c>
      <c r="O16" s="32"/>
      <c r="P16" s="165"/>
      <c r="Q16" s="33"/>
      <c r="R16" s="33"/>
      <c r="S16" s="165"/>
    </row>
    <row r="17" spans="3:19" ht="12.65" customHeight="1" x14ac:dyDescent="0.35">
      <c r="C17" s="30" t="s">
        <v>99</v>
      </c>
      <c r="D17" s="30" t="s">
        <v>144</v>
      </c>
      <c r="E17" s="289"/>
      <c r="F17" s="76"/>
      <c r="G17" s="76">
        <v>4.5</v>
      </c>
      <c r="H17" s="76">
        <v>4.8</v>
      </c>
      <c r="I17" s="76">
        <v>5</v>
      </c>
      <c r="J17" s="76">
        <v>5.5</v>
      </c>
      <c r="K17" s="228">
        <f>'Table 6'!E16</f>
        <v>6</v>
      </c>
      <c r="L17" s="79">
        <f t="shared" si="0"/>
        <v>4.1666666666666706E-2</v>
      </c>
      <c r="M17" s="79">
        <v>0.1</v>
      </c>
      <c r="N17" s="280">
        <f t="shared" si="1"/>
        <v>9.0909090909090912E-2</v>
      </c>
      <c r="O17" s="33"/>
      <c r="P17" s="165"/>
      <c r="Q17" s="165"/>
      <c r="R17" s="165"/>
      <c r="S17" s="165"/>
    </row>
    <row r="18" spans="3:19" ht="12.65" customHeight="1" x14ac:dyDescent="0.35">
      <c r="C18" s="30" t="s">
        <v>99</v>
      </c>
      <c r="D18" s="30" t="s">
        <v>145</v>
      </c>
      <c r="E18" s="289"/>
      <c r="F18" s="76"/>
      <c r="G18" s="76">
        <v>4.5</v>
      </c>
      <c r="H18" s="76">
        <v>4.5</v>
      </c>
      <c r="I18" s="76">
        <v>5</v>
      </c>
      <c r="J18" s="76">
        <v>5.25</v>
      </c>
      <c r="K18" s="228">
        <f>'Table 6'!E17</f>
        <v>6</v>
      </c>
      <c r="L18" s="79">
        <f t="shared" si="0"/>
        <v>0.1111111111111111</v>
      </c>
      <c r="M18" s="79">
        <v>0.05</v>
      </c>
      <c r="N18" s="280">
        <f t="shared" si="1"/>
        <v>0.14285714285714285</v>
      </c>
      <c r="O18" s="33"/>
      <c r="P18" s="165"/>
      <c r="Q18" s="165"/>
      <c r="R18" s="165"/>
      <c r="S18" s="165"/>
    </row>
    <row r="19" spans="3:19" ht="12.65" customHeight="1" x14ac:dyDescent="0.35">
      <c r="C19" s="30" t="s">
        <v>99</v>
      </c>
      <c r="D19" s="30" t="s">
        <v>146</v>
      </c>
      <c r="E19" s="289"/>
      <c r="F19" s="76"/>
      <c r="G19" s="76">
        <v>4.5</v>
      </c>
      <c r="H19" s="76">
        <v>5</v>
      </c>
      <c r="I19" s="76">
        <v>5</v>
      </c>
      <c r="J19" s="76">
        <v>5.5</v>
      </c>
      <c r="K19" s="228">
        <f>'Table 6'!E18</f>
        <v>6.2</v>
      </c>
      <c r="L19" s="79">
        <f t="shared" si="0"/>
        <v>0</v>
      </c>
      <c r="M19" s="79">
        <v>0.1</v>
      </c>
      <c r="N19" s="280">
        <f t="shared" si="1"/>
        <v>0.12727272727272732</v>
      </c>
      <c r="O19" s="33"/>
      <c r="P19" s="165"/>
      <c r="Q19" s="165"/>
      <c r="R19" s="165"/>
      <c r="S19" s="165"/>
    </row>
    <row r="20" spans="3:19" ht="12.65" customHeight="1" x14ac:dyDescent="0.35">
      <c r="C20" s="30" t="s">
        <v>99</v>
      </c>
      <c r="D20" s="30" t="s">
        <v>147</v>
      </c>
      <c r="E20" s="289"/>
      <c r="F20" s="76"/>
      <c r="G20" s="76">
        <v>4.5</v>
      </c>
      <c r="H20" s="76">
        <v>4.75</v>
      </c>
      <c r="I20" s="76">
        <v>5</v>
      </c>
      <c r="J20" s="76">
        <v>5.5</v>
      </c>
      <c r="K20" s="228">
        <f>'Table 6'!E19</f>
        <v>6</v>
      </c>
      <c r="L20" s="79">
        <f t="shared" si="0"/>
        <v>5.2631578947368418E-2</v>
      </c>
      <c r="M20" s="79">
        <v>0.1</v>
      </c>
      <c r="N20" s="280">
        <f t="shared" si="1"/>
        <v>9.0909090909090912E-2</v>
      </c>
      <c r="O20" s="33"/>
      <c r="P20" s="165"/>
      <c r="Q20" s="165"/>
      <c r="R20" s="165"/>
      <c r="S20" s="165"/>
    </row>
    <row r="21" spans="3:19" ht="12.65" customHeight="1" x14ac:dyDescent="0.35">
      <c r="C21" s="30" t="s">
        <v>99</v>
      </c>
      <c r="D21" s="30" t="s">
        <v>148</v>
      </c>
      <c r="E21" s="289"/>
      <c r="F21" s="76"/>
      <c r="G21" s="76">
        <v>5</v>
      </c>
      <c r="H21" s="76">
        <v>5.5</v>
      </c>
      <c r="I21" s="76">
        <v>6</v>
      </c>
      <c r="J21" s="76">
        <v>6.5</v>
      </c>
      <c r="K21" s="228">
        <f>'Table 6'!E20</f>
        <v>7</v>
      </c>
      <c r="L21" s="79">
        <f t="shared" si="0"/>
        <v>9.0909090909090912E-2</v>
      </c>
      <c r="M21" s="79">
        <v>8.3333333333333329E-2</v>
      </c>
      <c r="N21" s="280">
        <f t="shared" si="1"/>
        <v>7.6923076923076927E-2</v>
      </c>
      <c r="O21" s="33"/>
      <c r="P21" s="165"/>
      <c r="Q21" s="165"/>
      <c r="R21" s="165"/>
      <c r="S21" s="165"/>
    </row>
    <row r="22" spans="3:19" ht="12.65" customHeight="1" x14ac:dyDescent="0.35">
      <c r="C22" s="30" t="s">
        <v>99</v>
      </c>
      <c r="D22" s="30" t="s">
        <v>149</v>
      </c>
      <c r="E22" s="289"/>
      <c r="F22" s="76"/>
      <c r="G22" s="76">
        <v>6.8</v>
      </c>
      <c r="H22" s="76">
        <v>7</v>
      </c>
      <c r="I22" s="76">
        <v>7.5</v>
      </c>
      <c r="J22" s="76">
        <v>8</v>
      </c>
      <c r="K22" s="228">
        <f>'Table 6'!E21</f>
        <v>8.5</v>
      </c>
      <c r="L22" s="79">
        <f t="shared" si="0"/>
        <v>7.1428571428571425E-2</v>
      </c>
      <c r="M22" s="79">
        <v>6.6666666666666666E-2</v>
      </c>
      <c r="N22" s="280">
        <f t="shared" si="1"/>
        <v>6.25E-2</v>
      </c>
      <c r="O22" s="33"/>
      <c r="P22" s="165"/>
      <c r="Q22" s="165"/>
      <c r="R22" s="165"/>
      <c r="S22" s="165"/>
    </row>
    <row r="23" spans="3:19" ht="12.65" customHeight="1" x14ac:dyDescent="0.35">
      <c r="C23" s="30" t="s">
        <v>99</v>
      </c>
      <c r="D23" s="30" t="s">
        <v>150</v>
      </c>
      <c r="E23" s="289"/>
      <c r="F23" s="76"/>
      <c r="G23" s="76">
        <v>5.5</v>
      </c>
      <c r="H23" s="76">
        <v>5.6</v>
      </c>
      <c r="I23" s="76">
        <v>6</v>
      </c>
      <c r="J23" s="76">
        <v>6.5</v>
      </c>
      <c r="K23" s="228">
        <f>'Table 6'!E22</f>
        <v>7</v>
      </c>
      <c r="L23" s="79">
        <f t="shared" si="0"/>
        <v>7.1428571428571494E-2</v>
      </c>
      <c r="M23" s="79">
        <v>8.3333333333333329E-2</v>
      </c>
      <c r="N23" s="280">
        <f t="shared" si="1"/>
        <v>7.6923076923076927E-2</v>
      </c>
      <c r="O23" s="33"/>
      <c r="P23" s="165"/>
      <c r="Q23" s="165"/>
      <c r="R23" s="165"/>
      <c r="S23" s="165"/>
    </row>
    <row r="24" spans="3:19" ht="12.65" customHeight="1" x14ac:dyDescent="0.35">
      <c r="C24" s="30" t="s">
        <v>99</v>
      </c>
      <c r="D24" s="30" t="s">
        <v>151</v>
      </c>
      <c r="E24" s="77"/>
      <c r="F24" s="78"/>
      <c r="G24" s="78">
        <v>5</v>
      </c>
      <c r="H24" s="78">
        <v>5</v>
      </c>
      <c r="I24" s="78">
        <v>5.5</v>
      </c>
      <c r="J24" s="76">
        <v>6</v>
      </c>
      <c r="K24" s="228">
        <f>'Table 6'!E23</f>
        <v>6.5</v>
      </c>
      <c r="L24" s="80">
        <f t="shared" si="0"/>
        <v>0.1</v>
      </c>
      <c r="M24" s="80">
        <v>9.0909090909090912E-2</v>
      </c>
      <c r="N24" s="280">
        <f t="shared" si="1"/>
        <v>8.3333333333333329E-2</v>
      </c>
      <c r="O24" s="33"/>
      <c r="P24" s="165"/>
      <c r="Q24" s="165"/>
      <c r="R24" s="165"/>
      <c r="S24" s="165"/>
    </row>
    <row r="25" spans="3:19" ht="12.65" customHeight="1" x14ac:dyDescent="0.35">
      <c r="C25" s="31" t="s">
        <v>100</v>
      </c>
      <c r="D25" s="31" t="s">
        <v>143</v>
      </c>
      <c r="E25" s="290">
        <v>339</v>
      </c>
      <c r="F25" s="82">
        <v>361</v>
      </c>
      <c r="G25" s="82">
        <v>290</v>
      </c>
      <c r="H25" s="82">
        <v>266</v>
      </c>
      <c r="I25" s="82">
        <v>228</v>
      </c>
      <c r="J25" s="83">
        <v>128</v>
      </c>
      <c r="K25" s="177">
        <f>'Table 6'!E24</f>
        <v>182</v>
      </c>
      <c r="L25" s="178"/>
      <c r="M25" s="178"/>
      <c r="N25" s="32"/>
      <c r="O25" s="33"/>
      <c r="P25" s="165"/>
      <c r="Q25" s="165"/>
      <c r="R25" s="165"/>
      <c r="S25" s="165"/>
    </row>
    <row r="26" spans="3:19" x14ac:dyDescent="0.35">
      <c r="C26" s="30" t="s">
        <v>100</v>
      </c>
      <c r="D26" s="30" t="s">
        <v>144</v>
      </c>
      <c r="E26" s="290">
        <v>1081</v>
      </c>
      <c r="F26" s="82">
        <v>1053</v>
      </c>
      <c r="G26" s="82">
        <v>926</v>
      </c>
      <c r="H26" s="82">
        <v>745</v>
      </c>
      <c r="I26" s="84">
        <v>652</v>
      </c>
      <c r="J26" s="84">
        <v>488</v>
      </c>
      <c r="K26" s="291">
        <f>'Table 6'!E25</f>
        <v>548</v>
      </c>
      <c r="L26" s="178"/>
      <c r="M26" s="178"/>
      <c r="N26" s="33"/>
      <c r="O26" s="33"/>
      <c r="P26" s="165"/>
      <c r="Q26" s="165"/>
      <c r="R26" s="165"/>
      <c r="S26" s="165"/>
    </row>
    <row r="27" spans="3:19" x14ac:dyDescent="0.35">
      <c r="C27" s="30" t="s">
        <v>100</v>
      </c>
      <c r="D27" s="30" t="s">
        <v>145</v>
      </c>
      <c r="E27" s="290">
        <v>977</v>
      </c>
      <c r="F27" s="82">
        <v>913</v>
      </c>
      <c r="G27" s="82">
        <v>810</v>
      </c>
      <c r="H27" s="82">
        <v>661</v>
      </c>
      <c r="I27" s="84">
        <v>577</v>
      </c>
      <c r="J27" s="84">
        <v>457</v>
      </c>
      <c r="K27" s="291">
        <f>'Table 6'!E26</f>
        <v>472</v>
      </c>
      <c r="L27" s="178"/>
      <c r="M27" s="178"/>
      <c r="N27" s="33"/>
      <c r="O27" s="165"/>
      <c r="P27" s="165"/>
      <c r="Q27" s="165"/>
      <c r="R27" s="165"/>
      <c r="S27" s="165"/>
    </row>
    <row r="28" spans="3:19" x14ac:dyDescent="0.35">
      <c r="C28" s="30" t="s">
        <v>100</v>
      </c>
      <c r="D28" s="30" t="s">
        <v>146</v>
      </c>
      <c r="E28" s="290">
        <v>898</v>
      </c>
      <c r="F28" s="82">
        <v>804</v>
      </c>
      <c r="G28" s="82">
        <v>742</v>
      </c>
      <c r="H28" s="82">
        <v>574</v>
      </c>
      <c r="I28" s="84">
        <v>584</v>
      </c>
      <c r="J28" s="84">
        <v>364</v>
      </c>
      <c r="K28" s="291">
        <f>'Table 6'!E27</f>
        <v>467</v>
      </c>
      <c r="L28" s="178"/>
      <c r="M28" s="178"/>
      <c r="N28" s="33"/>
      <c r="O28" s="165"/>
      <c r="P28" s="165"/>
      <c r="Q28" s="165"/>
      <c r="R28" s="165"/>
      <c r="S28" s="165"/>
    </row>
    <row r="29" spans="3:19" x14ac:dyDescent="0.35">
      <c r="C29" s="30" t="s">
        <v>100</v>
      </c>
      <c r="D29" s="30" t="s">
        <v>147</v>
      </c>
      <c r="E29" s="290">
        <v>801</v>
      </c>
      <c r="F29" s="82">
        <v>560</v>
      </c>
      <c r="G29" s="82">
        <v>613</v>
      </c>
      <c r="H29" s="82">
        <v>525</v>
      </c>
      <c r="I29" s="84">
        <v>522</v>
      </c>
      <c r="J29" s="84">
        <v>418</v>
      </c>
      <c r="K29" s="291">
        <f>'Table 6'!E28</f>
        <v>411</v>
      </c>
      <c r="L29" s="178"/>
      <c r="M29" s="178"/>
      <c r="N29" s="33"/>
      <c r="O29" s="165"/>
      <c r="P29" s="165"/>
      <c r="Q29" s="165"/>
      <c r="R29" s="165"/>
      <c r="S29" s="165"/>
    </row>
    <row r="30" spans="3:19" x14ac:dyDescent="0.35">
      <c r="C30" s="30" t="s">
        <v>100</v>
      </c>
      <c r="D30" s="30" t="s">
        <v>148</v>
      </c>
      <c r="E30" s="290">
        <v>961</v>
      </c>
      <c r="F30" s="82">
        <v>835</v>
      </c>
      <c r="G30" s="82">
        <v>817</v>
      </c>
      <c r="H30" s="82">
        <v>595</v>
      </c>
      <c r="I30" s="84">
        <v>636</v>
      </c>
      <c r="J30" s="84">
        <v>654</v>
      </c>
      <c r="K30" s="291">
        <f>'Table 6'!E29</f>
        <v>601</v>
      </c>
      <c r="L30" s="178"/>
      <c r="M30" s="178"/>
      <c r="N30" s="33"/>
      <c r="O30" s="165"/>
      <c r="P30" s="165"/>
      <c r="Q30" s="165"/>
      <c r="R30" s="165"/>
      <c r="S30" s="165"/>
    </row>
    <row r="31" spans="3:19" x14ac:dyDescent="0.35">
      <c r="C31" s="30" t="s">
        <v>100</v>
      </c>
      <c r="D31" s="30" t="s">
        <v>149</v>
      </c>
      <c r="E31" s="290">
        <v>1274</v>
      </c>
      <c r="F31" s="82">
        <v>1288</v>
      </c>
      <c r="G31" s="82">
        <v>1075</v>
      </c>
      <c r="H31" s="82">
        <v>923</v>
      </c>
      <c r="I31" s="84">
        <v>823</v>
      </c>
      <c r="J31" s="84">
        <v>608</v>
      </c>
      <c r="K31" s="291">
        <f>'Table 6'!E30</f>
        <v>782</v>
      </c>
      <c r="L31" s="178"/>
      <c r="M31" s="178"/>
      <c r="N31" s="257"/>
      <c r="O31" s="165"/>
      <c r="P31" s="165"/>
      <c r="Q31" s="165"/>
      <c r="R31" s="165"/>
      <c r="S31" s="165"/>
    </row>
    <row r="32" spans="3:19" x14ac:dyDescent="0.35">
      <c r="C32" s="30" t="s">
        <v>100</v>
      </c>
      <c r="D32" s="30" t="s">
        <v>150</v>
      </c>
      <c r="E32" s="290">
        <v>1360</v>
      </c>
      <c r="F32" s="82">
        <v>1267</v>
      </c>
      <c r="G32" s="82">
        <v>1188</v>
      </c>
      <c r="H32" s="82">
        <v>931</v>
      </c>
      <c r="I32" s="84">
        <v>906</v>
      </c>
      <c r="J32" s="84">
        <v>998</v>
      </c>
      <c r="K32" s="291">
        <f>'Table 6'!E31</f>
        <v>928</v>
      </c>
      <c r="L32" s="178"/>
      <c r="M32" s="178"/>
      <c r="N32" s="33"/>
      <c r="O32" s="165"/>
      <c r="P32" s="165"/>
      <c r="Q32" s="165"/>
      <c r="R32" s="165"/>
      <c r="S32" s="165"/>
    </row>
    <row r="33" spans="3:19" x14ac:dyDescent="0.35">
      <c r="C33" s="30" t="s">
        <v>100</v>
      </c>
      <c r="D33" s="30" t="s">
        <v>151</v>
      </c>
      <c r="E33" s="290">
        <v>1208</v>
      </c>
      <c r="F33" s="82">
        <v>1009</v>
      </c>
      <c r="G33" s="82">
        <v>971</v>
      </c>
      <c r="H33" s="82">
        <v>695</v>
      </c>
      <c r="I33" s="84">
        <v>720</v>
      </c>
      <c r="J33" s="84">
        <v>513</v>
      </c>
      <c r="K33" s="291">
        <f>'Table 6'!E32</f>
        <v>493</v>
      </c>
      <c r="L33" s="178"/>
      <c r="M33" s="178"/>
      <c r="N33" s="33"/>
      <c r="O33" s="165"/>
      <c r="P33" s="165"/>
      <c r="Q33" s="165"/>
      <c r="R33" s="165"/>
      <c r="S33" s="165"/>
    </row>
    <row r="34" spans="3:19" x14ac:dyDescent="0.35">
      <c r="C34" s="30"/>
      <c r="D34" s="30"/>
      <c r="E34" s="73"/>
      <c r="F34" s="73"/>
      <c r="G34" s="73"/>
      <c r="H34" s="74"/>
      <c r="I34" s="72"/>
      <c r="J34" s="72"/>
      <c r="K34" s="178"/>
      <c r="L34" s="178"/>
      <c r="M34" s="178"/>
      <c r="N34" s="33"/>
      <c r="O34" s="33"/>
      <c r="P34" s="33"/>
      <c r="Q34" s="33"/>
      <c r="R34" s="33"/>
      <c r="S34" s="165"/>
    </row>
    <row r="35" spans="3:19" x14ac:dyDescent="0.35">
      <c r="C35" s="19"/>
      <c r="D35" s="19"/>
      <c r="E35" s="33"/>
      <c r="F35" s="33"/>
      <c r="G35" s="33"/>
      <c r="H35" s="33"/>
      <c r="I35" s="33"/>
      <c r="J35" s="33"/>
      <c r="K35" s="33"/>
      <c r="L35" s="33"/>
      <c r="M35" s="33"/>
    </row>
    <row r="36" spans="3:19" x14ac:dyDescent="0.35">
      <c r="C36" s="19" t="s">
        <v>101</v>
      </c>
    </row>
    <row r="37" spans="3:19" x14ac:dyDescent="0.35">
      <c r="C37" s="19" t="s">
        <v>102</v>
      </c>
    </row>
    <row r="38" spans="3:19" x14ac:dyDescent="0.35">
      <c r="C38" s="19"/>
      <c r="E38" s="33"/>
      <c r="F38" s="33"/>
      <c r="G38" s="33"/>
      <c r="H38" s="33"/>
      <c r="I38" s="33"/>
      <c r="J38" s="33"/>
      <c r="K38" s="33"/>
      <c r="L38" s="33"/>
      <c r="M38" s="33"/>
      <c r="N38" s="33"/>
    </row>
    <row r="39" spans="3:19" x14ac:dyDescent="0.35">
      <c r="C39" s="16" t="s">
        <v>369</v>
      </c>
      <c r="K39" s="33"/>
      <c r="L39" s="33"/>
      <c r="O39" s="19"/>
      <c r="P39" s="19"/>
      <c r="Q39" s="19"/>
      <c r="R39" s="19"/>
    </row>
    <row r="40" spans="3:19" x14ac:dyDescent="0.35">
      <c r="C40" s="19" t="s">
        <v>371</v>
      </c>
      <c r="K40" s="33"/>
      <c r="L40" s="33"/>
      <c r="O40" s="19"/>
      <c r="P40" s="19"/>
      <c r="Q40" s="19"/>
      <c r="R40" s="19"/>
    </row>
    <row r="41" spans="3:19" x14ac:dyDescent="0.35">
      <c r="C41" s="19" t="s">
        <v>366</v>
      </c>
      <c r="K41" s="33"/>
      <c r="L41" s="33"/>
      <c r="O41" s="19"/>
      <c r="P41" s="19"/>
      <c r="Q41" s="19"/>
      <c r="R41" s="19"/>
    </row>
    <row r="42" spans="3:19" x14ac:dyDescent="0.35">
      <c r="C42" s="19" t="s">
        <v>372</v>
      </c>
      <c r="K42" s="33"/>
      <c r="L42" s="33"/>
      <c r="O42" s="19"/>
      <c r="P42" s="19"/>
      <c r="Q42" s="19"/>
      <c r="R42" s="19"/>
    </row>
    <row r="43" spans="3:19" x14ac:dyDescent="0.35">
      <c r="K43" s="33"/>
      <c r="L43" s="33"/>
      <c r="O43" s="19"/>
      <c r="P43" s="19"/>
      <c r="Q43" s="19"/>
      <c r="R43" s="19"/>
    </row>
    <row r="44" spans="3:19" x14ac:dyDescent="0.35">
      <c r="K44" s="33"/>
      <c r="L44" s="33"/>
      <c r="O44" s="19"/>
      <c r="P44" s="19"/>
      <c r="Q44" s="19"/>
      <c r="R44" s="19"/>
    </row>
    <row r="45" spans="3:19" x14ac:dyDescent="0.35">
      <c r="K45" s="33"/>
      <c r="L45" s="33"/>
      <c r="O45" s="19"/>
      <c r="P45" s="19"/>
      <c r="Q45" s="19"/>
      <c r="R45" s="19"/>
    </row>
    <row r="46" spans="3:19" x14ac:dyDescent="0.35">
      <c r="K46" s="33"/>
      <c r="L46" s="33"/>
      <c r="O46" s="19"/>
      <c r="P46" s="19"/>
      <c r="Q46" s="19"/>
      <c r="R46" s="19"/>
    </row>
    <row r="47" spans="3:19" x14ac:dyDescent="0.35">
      <c r="K47" s="33"/>
      <c r="L47" s="33"/>
      <c r="O47" s="19"/>
      <c r="P47" s="19"/>
      <c r="Q47" s="19"/>
      <c r="R47" s="19"/>
    </row>
    <row r="48" spans="3:19" x14ac:dyDescent="0.35">
      <c r="K48" s="33"/>
      <c r="L48" s="33"/>
      <c r="O48" s="19"/>
      <c r="P48" s="19"/>
      <c r="Q48" s="19"/>
      <c r="R48" s="19"/>
    </row>
    <row r="49" spans="11:18" x14ac:dyDescent="0.35">
      <c r="K49" s="33"/>
      <c r="L49" s="33"/>
      <c r="O49" s="19"/>
      <c r="P49" s="19"/>
      <c r="Q49" s="19"/>
      <c r="R49" s="19"/>
    </row>
    <row r="50" spans="11:18" x14ac:dyDescent="0.35">
      <c r="K50" s="33"/>
      <c r="L50" s="33"/>
      <c r="O50" s="19"/>
      <c r="P50" s="19"/>
      <c r="Q50" s="19"/>
      <c r="R50" s="19"/>
    </row>
    <row r="51" spans="11:18" x14ac:dyDescent="0.35">
      <c r="K51" s="33"/>
      <c r="L51" s="33"/>
      <c r="O51" s="19"/>
      <c r="P51" s="19"/>
      <c r="Q51" s="19"/>
      <c r="R51" s="19"/>
    </row>
    <row r="52" spans="11:18" x14ac:dyDescent="0.35">
      <c r="K52" s="33"/>
      <c r="L52" s="33"/>
      <c r="O52" s="19"/>
      <c r="P52" s="19"/>
      <c r="Q52" s="19"/>
      <c r="R52" s="19"/>
    </row>
    <row r="53" spans="11:18" x14ac:dyDescent="0.35">
      <c r="K53" s="33"/>
      <c r="L53" s="33"/>
      <c r="O53" s="19"/>
      <c r="P53" s="19"/>
      <c r="Q53" s="19"/>
      <c r="R53" s="19"/>
    </row>
    <row r="54" spans="11:18" x14ac:dyDescent="0.35">
      <c r="K54" s="33"/>
      <c r="L54" s="33"/>
      <c r="O54" s="19"/>
      <c r="P54" s="19"/>
      <c r="Q54" s="19"/>
      <c r="R54" s="19"/>
    </row>
    <row r="55" spans="11:18" x14ac:dyDescent="0.35">
      <c r="K55" s="33"/>
      <c r="L55" s="33"/>
      <c r="O55" s="19"/>
      <c r="P55" s="19"/>
      <c r="Q55" s="19"/>
      <c r="R55" s="19"/>
    </row>
    <row r="56" spans="11:18" x14ac:dyDescent="0.35">
      <c r="K56" s="33"/>
      <c r="L56" s="33"/>
      <c r="O56" s="19"/>
      <c r="P56" s="19"/>
      <c r="Q56" s="19"/>
      <c r="R56" s="19"/>
    </row>
    <row r="57" spans="11:18" x14ac:dyDescent="0.35">
      <c r="K57" s="33"/>
      <c r="L57" s="33"/>
      <c r="O57" s="19"/>
      <c r="P57" s="19"/>
      <c r="Q57" s="19"/>
      <c r="R57" s="19"/>
    </row>
    <row r="58" spans="11:18" x14ac:dyDescent="0.35">
      <c r="K58" s="33"/>
      <c r="L58" s="33"/>
      <c r="O58" s="19"/>
      <c r="P58" s="19"/>
      <c r="Q58" s="19"/>
      <c r="R58" s="19"/>
    </row>
    <row r="59" spans="11:18" x14ac:dyDescent="0.35">
      <c r="K59" s="33"/>
      <c r="L59" s="33"/>
      <c r="O59" s="19"/>
      <c r="P59" s="19"/>
      <c r="Q59" s="19"/>
      <c r="R59" s="19"/>
    </row>
    <row r="60" spans="11:18" x14ac:dyDescent="0.35">
      <c r="K60" s="33"/>
      <c r="L60" s="33"/>
      <c r="O60" s="19"/>
      <c r="P60" s="19"/>
      <c r="Q60" s="19"/>
      <c r="R60" s="19"/>
    </row>
    <row r="61" spans="11:18" x14ac:dyDescent="0.35">
      <c r="K61" s="33"/>
      <c r="L61" s="33"/>
      <c r="O61" s="19"/>
      <c r="P61" s="19"/>
      <c r="Q61" s="19"/>
      <c r="R61" s="19"/>
    </row>
    <row r="62" spans="11:18" x14ac:dyDescent="0.35">
      <c r="K62" s="33"/>
      <c r="L62" s="33"/>
      <c r="O62" s="19"/>
      <c r="P62" s="19"/>
      <c r="Q62" s="19"/>
      <c r="R62" s="19"/>
    </row>
    <row r="63" spans="11:18" x14ac:dyDescent="0.35">
      <c r="K63" s="33"/>
      <c r="L63" s="33"/>
      <c r="O63" s="19"/>
      <c r="P63" s="19"/>
      <c r="Q63" s="19"/>
      <c r="R63" s="19"/>
    </row>
    <row r="64" spans="11:18" x14ac:dyDescent="0.35">
      <c r="K64" s="33"/>
      <c r="L64" s="33"/>
      <c r="O64" s="19"/>
      <c r="P64" s="19"/>
      <c r="Q64" s="19"/>
      <c r="R64" s="19"/>
    </row>
  </sheetData>
  <mergeCells count="3">
    <mergeCell ref="E5:K5"/>
    <mergeCell ref="O5:R5"/>
    <mergeCell ref="L5:N5"/>
  </mergeCells>
  <conditionalFormatting sqref="O7:R15">
    <cfRule type="cellIs" dxfId="62" priority="3" operator="between">
      <formula>0</formula>
      <formula>0.05</formula>
    </cfRule>
  </conditionalFormatting>
  <hyperlinks>
    <hyperlink ref="A1" location="Contents!A1" display="Contents" xr:uid="{00000000-0004-0000-0800-000000000000}"/>
  </hyperlinks>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0B5139606F1B46B2F681C5C4336B25" ma:contentTypeVersion="3" ma:contentTypeDescription="Create a new document." ma:contentTypeScope="" ma:versionID="80669cd0dbea47f9ac4562b5c921b2e6">
  <xsd:schema xmlns:xsd="http://www.w3.org/2001/XMLSchema" xmlns:xs="http://www.w3.org/2001/XMLSchema" xmlns:p="http://schemas.microsoft.com/office/2006/metadata/properties" xmlns:ns2="d2ad1efd-bbd1-4b7b-806e-d5700165789d" targetNamespace="http://schemas.microsoft.com/office/2006/metadata/properties" ma:root="true" ma:fieldsID="f8ffeae4210a8bbb7621fdff1282e456" ns2:_="">
    <xsd:import namespace="d2ad1efd-bbd1-4b7b-806e-d5700165789d"/>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ad1efd-bbd1-4b7b-806e-d570016578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8212A10-0FD4-4D3F-B144-D37389DB5C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ad1efd-bbd1-4b7b-806e-d570016578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706C93-94A6-4BFB-BAF2-D7977BD18653}">
  <ds:schemaRefs>
    <ds:schemaRef ds:uri="http://purl.org/dc/dcmitype/"/>
    <ds:schemaRef ds:uri="http://purl.org/dc/terms/"/>
    <ds:schemaRef ds:uri="http://schemas.microsoft.com/office/2006/documentManagement/types"/>
    <ds:schemaRef ds:uri="http://schemas.microsoft.com/office/2006/metadata/properties"/>
    <ds:schemaRef ds:uri="http://www.w3.org/XML/1998/namespace"/>
    <ds:schemaRef ds:uri="http://purl.org/dc/elements/1.1/"/>
    <ds:schemaRef ds:uri="d2ad1efd-bbd1-4b7b-806e-d5700165789d"/>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BAA543FB-371B-483C-B99C-C69C75FAB109}">
  <ds:schemaRefs>
    <ds:schemaRef ds:uri="http://schemas.microsoft.com/sharepoint/v3/contenttype/forms"/>
  </ds:schemaRefs>
</ds:datastoreItem>
</file>

<file path=docMetadata/LabelInfo.xml><?xml version="1.0" encoding="utf-8"?>
<clbl:labelList xmlns:clbl="http://schemas.microsoft.com/office/2020/mipLabelMetadata">
  <clbl:label id="{fad277c9-c60a-4da1-b5f3-b3b8b34a82f9}" enabled="0" method="" siteId="{fad277c9-c60a-4da1-b5f3-b3b8b34a82f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1</vt:i4>
      </vt:variant>
    </vt:vector>
  </HeadingPairs>
  <TitlesOfParts>
    <vt:vector size="23" baseType="lpstr">
      <vt:lpstr>Contents</vt:lpstr>
      <vt:lpstr>Notes and defintions</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Table 16</vt:lpstr>
      <vt:lpstr>Table 17</vt:lpstr>
      <vt:lpstr>Table 18</vt:lpstr>
      <vt:lpstr>Table 19</vt:lpstr>
      <vt:lpstr>Table 20</vt:lpstr>
      <vt:lpstr>'Notes and defintions'!_ftnref1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Su-Min Lee</dc:creator>
  <cp:keywords/>
  <dc:description/>
  <cp:lastModifiedBy>CANLIN, John</cp:lastModifiedBy>
  <cp:revision/>
  <dcterms:created xsi:type="dcterms:W3CDTF">2022-07-29T09:09:44Z</dcterms:created>
  <dcterms:modified xsi:type="dcterms:W3CDTF">2025-12-09T23:07:26Z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0x0101000D0B5139606F1B46B2F681C5C4336B25</vt:lpwstr>
  </property>
</Properties>
</file>