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showObjects="none" defaultThemeVersion="166925"/>
  <mc:AlternateContent xmlns:mc="http://schemas.openxmlformats.org/markup-compatibility/2006">
    <mc:Choice Requires="x15">
      <x15ac:absPath xmlns:x15ac="http://schemas.microsoft.com/office/spreadsheetml/2010/11/ac" url="\\fileservices\EY-Schools-SEND\EYARU\EY projects and surveys\Providers\Providers Surveys\2023 Providers Survey\Outputs\Final tables\"/>
    </mc:Choice>
  </mc:AlternateContent>
  <xr:revisionPtr revIDLastSave="0" documentId="13_ncr:1_{CBD8A28B-FB07-4B9D-B3C3-1944F6B3AF3D}" xr6:coauthVersionLast="47" xr6:coauthVersionMax="47" xr10:uidLastSave="{00000000-0000-0000-0000-000000000000}"/>
  <bookViews>
    <workbookView xWindow="-120" yWindow="-120" windowWidth="19440" windowHeight="15000" tabRatio="851" xr2:uid="{00000000-000D-0000-FFFF-FFFF00000000}"/>
  </bookViews>
  <sheets>
    <sheet name="Contents" sheetId="1" r:id="rId1"/>
    <sheet name="Notes and definitions" sheetId="184" r:id="rId2"/>
    <sheet name="Table 1-1" sheetId="18" r:id="rId3"/>
    <sheet name="Table 1-2" sheetId="168" r:id="rId4"/>
    <sheet name="Table 1-3" sheetId="170" r:id="rId5"/>
    <sheet name="Table 1-4" sheetId="119" r:id="rId6"/>
    <sheet name="Table 1-5" sheetId="121" r:id="rId7"/>
    <sheet name="Table 1-6" sheetId="123" r:id="rId8"/>
    <sheet name="Table 1-7" sheetId="124" r:id="rId9"/>
    <sheet name="Table 1-8" sheetId="130" r:id="rId10"/>
    <sheet name="Table 1-9" sheetId="133" r:id="rId11"/>
    <sheet name="Table 2-1" sheetId="169" r:id="rId12"/>
    <sheet name="Table 2-2" sheetId="52" r:id="rId13"/>
    <sheet name="Table 2-3" sheetId="171" r:id="rId14"/>
    <sheet name="Table 2-4" sheetId="90" r:id="rId15"/>
    <sheet name="Table 2-4 Summary" sheetId="181" r:id="rId16"/>
    <sheet name="Table 2-5" sheetId="91" r:id="rId17"/>
    <sheet name="Table 2-6" sheetId="92" r:id="rId18"/>
    <sheet name="Table 2-7" sheetId="93" r:id="rId19"/>
    <sheet name="Table 2-8" sheetId="94" r:id="rId20"/>
    <sheet name="Table 2-9" sheetId="95" r:id="rId21"/>
    <sheet name="Table 2-10" sheetId="166" r:id="rId22"/>
    <sheet name="Table 3-1" sheetId="165" r:id="rId23"/>
    <sheet name="Table 3-2" sheetId="159" r:id="rId24"/>
    <sheet name="Table 3-3" sheetId="63" r:id="rId25"/>
    <sheet name="Table 3-4" sheetId="126" r:id="rId26"/>
    <sheet name="Table 3-5" sheetId="162" r:id="rId27"/>
    <sheet name="Table 3-6" sheetId="167" r:id="rId28"/>
    <sheet name="Table 4-1" sheetId="182" r:id="rId29"/>
    <sheet name="Table 4-2" sheetId="96" r:id="rId30"/>
    <sheet name="Table 4-3" sheetId="97" r:id="rId31"/>
    <sheet name="Table 4-4" sheetId="103" r:id="rId32"/>
    <sheet name="Table 4-5" sheetId="104" r:id="rId33"/>
    <sheet name="Table 4-6" sheetId="105" r:id="rId34"/>
    <sheet name="Table 4-7" sheetId="106" r:id="rId35"/>
    <sheet name="Table 4-8" sheetId="154" r:id="rId36"/>
    <sheet name="Table 4-9" sheetId="155" r:id="rId37"/>
    <sheet name="Table 4-10" sheetId="156" r:id="rId38"/>
    <sheet name="Table 4-11" sheetId="176" r:id="rId39"/>
    <sheet name="Table 4-12" sheetId="177" r:id="rId40"/>
    <sheet name="Table 4-13" sheetId="178" r:id="rId41"/>
    <sheet name="Table 4-14" sheetId="157" r:id="rId42"/>
    <sheet name="Table 4-15" sheetId="186" r:id="rId43"/>
    <sheet name="Table 4-15 Summary" sheetId="183" r:id="rId44"/>
    <sheet name="Table 4-16" sheetId="66" r:id="rId45"/>
    <sheet name="Table 4-17" sheetId="98" r:id="rId46"/>
    <sheet name="Table 4-18" sheetId="99" r:id="rId47"/>
    <sheet name="Table 4-19" sheetId="100" r:id="rId48"/>
    <sheet name="Table 4-20" sheetId="187" r:id="rId49"/>
    <sheet name="Table 5-1" sheetId="107" r:id="rId50"/>
    <sheet name="Table 5-2" sheetId="108" r:id="rId51"/>
    <sheet name="Table 5-3" sheetId="109" r:id="rId52"/>
    <sheet name="Table 5-4" sheetId="143" r:id="rId53"/>
    <sheet name="Table 6-1" sheetId="111" r:id="rId54"/>
    <sheet name="Table 6-2" sheetId="102" r:id="rId55"/>
    <sheet name="Table 7-1" sheetId="135" r:id="rId56"/>
    <sheet name="Table 7-2" sheetId="185" r:id="rId57"/>
    <sheet name="Table 7-3" sheetId="137" r:id="rId58"/>
    <sheet name="Table 7-4" sheetId="138" r:id="rId59"/>
    <sheet name="Table 7-5" sheetId="139" r:id="rId60"/>
    <sheet name="Table 7-6" sheetId="188" r:id="rId61"/>
    <sheet name="Table 7-7" sheetId="141" r:id="rId62"/>
    <sheet name="Table 7-8" sheetId="142" r:id="rId63"/>
    <sheet name="Table 7-9" sheetId="115" r:id="rId64"/>
    <sheet name="Table 7-10" sheetId="163" r:id="rId65"/>
    <sheet name="Table 7-11" sheetId="173" r:id="rId66"/>
    <sheet name="Table 7-12" sheetId="174" r:id="rId67"/>
    <sheet name="Table 8-1" sheetId="116" r:id="rId68"/>
    <sheet name="Table 8-2" sheetId="117" r:id="rId69"/>
    <sheet name="Table 8-3" sheetId="147" r:id="rId70"/>
    <sheet name="Table 8-4" sheetId="148" r:id="rId71"/>
    <sheet name="Table 8-5" sheetId="149" r:id="rId72"/>
    <sheet name="Table 8-6" sheetId="150" r:id="rId73"/>
    <sheet name="Table 8-7" sheetId="175" r:id="rId74"/>
  </sheets>
  <definedNames>
    <definedName name="_xlnm._FilterDatabase" localSheetId="21" hidden="1">'Table 2-10'!$B$5:$H$19</definedName>
    <definedName name="_xlnm._FilterDatabase" localSheetId="12" hidden="1">'Table 2-2'!$B$6:$Q$26</definedName>
    <definedName name="_xlnm._FilterDatabase" localSheetId="42" hidden="1">'Table 4-15'!$E$5:$M$5</definedName>
    <definedName name="_xlnm._FilterDatabase" localSheetId="29" hidden="1">'Table 4-2'!$A$1:$I$16</definedName>
    <definedName name="_xlnm._FilterDatabase" localSheetId="30" hidden="1">'Table 4-3'!$C$5:$M$11</definedName>
    <definedName name="_xlnm._FilterDatabase" localSheetId="59" hidden="1">'Table 7-5'!$D$5:$F$25</definedName>
    <definedName name="contents">#N/A</definedName>
    <definedName name="tabname">#N/A</definedName>
    <definedName name="tabno">#N/A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 i="18" l="1"/>
  <c r="I24" i="175"/>
  <c r="I22" i="175"/>
  <c r="I21" i="175"/>
  <c r="I20" i="175"/>
  <c r="I18" i="175"/>
  <c r="I16" i="175"/>
  <c r="I14" i="175"/>
  <c r="I12" i="175"/>
  <c r="I11" i="175"/>
  <c r="I10" i="175"/>
  <c r="I8" i="175"/>
  <c r="I7" i="175"/>
  <c r="I6" i="175"/>
  <c r="I36" i="183"/>
  <c r="H36" i="183"/>
  <c r="G36" i="183"/>
  <c r="F36" i="183"/>
  <c r="E36" i="183"/>
  <c r="I35" i="183"/>
  <c r="H35" i="183"/>
  <c r="G35" i="183"/>
  <c r="F35" i="183"/>
  <c r="E35" i="183"/>
  <c r="I34" i="183"/>
  <c r="H34" i="183"/>
  <c r="G34" i="183"/>
  <c r="F34" i="183"/>
  <c r="E34" i="183"/>
  <c r="I32" i="183"/>
  <c r="H32" i="183"/>
  <c r="G32" i="183"/>
  <c r="F32" i="183"/>
  <c r="E32" i="183"/>
  <c r="I31" i="183"/>
  <c r="H31" i="183"/>
  <c r="G31" i="183"/>
  <c r="F31" i="183"/>
  <c r="E31" i="183"/>
  <c r="I30" i="183"/>
  <c r="H30" i="183"/>
  <c r="G30" i="183"/>
  <c r="F30" i="183"/>
  <c r="E30" i="183"/>
  <c r="I28" i="183"/>
  <c r="H28" i="183"/>
  <c r="G28" i="183"/>
  <c r="F28" i="183"/>
  <c r="E28" i="183"/>
  <c r="I27" i="183"/>
  <c r="H27" i="183"/>
  <c r="G27" i="183"/>
  <c r="F27" i="183"/>
  <c r="E27" i="183"/>
  <c r="I26" i="183"/>
  <c r="H26" i="183"/>
  <c r="G26" i="183"/>
  <c r="F26" i="183"/>
  <c r="E26" i="183"/>
  <c r="I24" i="183"/>
  <c r="H24" i="183"/>
  <c r="G24" i="183"/>
  <c r="F24" i="183"/>
  <c r="E24" i="183"/>
  <c r="I23" i="183"/>
  <c r="H23" i="183"/>
  <c r="G23" i="183"/>
  <c r="F23" i="183"/>
  <c r="E23" i="183"/>
  <c r="I22" i="183"/>
  <c r="H22" i="183"/>
  <c r="G22" i="183"/>
  <c r="F22" i="183"/>
  <c r="E22" i="183"/>
  <c r="I20" i="183"/>
  <c r="H20" i="183"/>
  <c r="G20" i="183"/>
  <c r="F20" i="183"/>
  <c r="E20" i="183"/>
  <c r="I19" i="183"/>
  <c r="H19" i="183"/>
  <c r="G19" i="183"/>
  <c r="F19" i="183"/>
  <c r="E19" i="183"/>
  <c r="I18" i="183"/>
  <c r="H18" i="183"/>
  <c r="G18" i="183"/>
  <c r="F18" i="183"/>
  <c r="E18" i="183"/>
  <c r="I16" i="183"/>
  <c r="H16" i="183"/>
  <c r="G16" i="183"/>
  <c r="F16" i="183"/>
  <c r="E16" i="183"/>
  <c r="I15" i="183"/>
  <c r="H15" i="183"/>
  <c r="G15" i="183"/>
  <c r="F15" i="183"/>
  <c r="E15" i="183"/>
  <c r="I14" i="183"/>
  <c r="H14" i="183"/>
  <c r="G14" i="183"/>
  <c r="F14" i="183"/>
  <c r="E14" i="183"/>
  <c r="I12" i="183"/>
  <c r="H12" i="183"/>
  <c r="G12" i="183"/>
  <c r="F12" i="183"/>
  <c r="E12" i="183"/>
  <c r="I11" i="183"/>
  <c r="H11" i="183"/>
  <c r="G11" i="183"/>
  <c r="F11" i="183"/>
  <c r="E11" i="183"/>
  <c r="I10" i="183"/>
  <c r="H10" i="183"/>
  <c r="G10" i="183"/>
  <c r="F10" i="183"/>
  <c r="E10" i="183"/>
  <c r="I8" i="183"/>
  <c r="H8" i="183"/>
  <c r="G8" i="183"/>
  <c r="F8" i="183"/>
  <c r="E8" i="183"/>
  <c r="I7" i="183"/>
  <c r="H7" i="183"/>
  <c r="G7" i="183"/>
  <c r="F7" i="183"/>
  <c r="E7" i="183"/>
  <c r="I6" i="183"/>
  <c r="H6" i="183"/>
  <c r="G6" i="183"/>
  <c r="F6" i="183"/>
  <c r="E6" i="183"/>
  <c r="K13" i="182"/>
  <c r="L12" i="182"/>
  <c r="K12" i="182"/>
  <c r="J12" i="182"/>
  <c r="I12" i="182"/>
  <c r="H12" i="182"/>
  <c r="G12" i="182"/>
  <c r="F12" i="182"/>
  <c r="E12" i="182"/>
  <c r="D12" i="182"/>
  <c r="M11" i="182"/>
  <c r="L11" i="182"/>
  <c r="K11" i="182"/>
  <c r="J11" i="182"/>
  <c r="I11" i="182"/>
  <c r="H11" i="182"/>
  <c r="G11" i="182"/>
  <c r="F11" i="182"/>
  <c r="E11" i="182"/>
  <c r="D11" i="182"/>
  <c r="M10" i="182"/>
  <c r="L10" i="182"/>
  <c r="K10" i="182"/>
  <c r="J10" i="182"/>
  <c r="I10" i="182"/>
  <c r="H10" i="182"/>
  <c r="G10" i="182"/>
  <c r="F10" i="182"/>
  <c r="E10" i="182"/>
  <c r="D10" i="182"/>
  <c r="M9" i="182"/>
  <c r="L9" i="182"/>
  <c r="K9" i="182"/>
  <c r="J9" i="182"/>
  <c r="I9" i="182"/>
  <c r="H9" i="182"/>
  <c r="G9" i="182"/>
  <c r="F9" i="182"/>
  <c r="E9" i="182"/>
  <c r="D9" i="182"/>
  <c r="M8" i="182"/>
  <c r="M13" i="182" s="1"/>
  <c r="L8" i="182"/>
  <c r="L13" i="182" s="1"/>
  <c r="K8" i="182"/>
  <c r="J8" i="182"/>
  <c r="I8" i="182"/>
  <c r="I13" i="182" s="1"/>
  <c r="H8" i="182"/>
  <c r="H13" i="182" s="1"/>
  <c r="G8" i="182"/>
  <c r="F8" i="182"/>
  <c r="F13" i="182" s="1"/>
  <c r="E8" i="182"/>
  <c r="E13" i="182" s="1"/>
  <c r="D8" i="182"/>
  <c r="D13" i="182" s="1"/>
  <c r="M7" i="182"/>
  <c r="L7" i="182"/>
  <c r="K7" i="182"/>
  <c r="J7" i="182"/>
  <c r="I7" i="182"/>
  <c r="H7" i="182"/>
  <c r="G7" i="182"/>
  <c r="F7" i="182"/>
  <c r="E7" i="182"/>
  <c r="D7" i="182"/>
  <c r="M6" i="182"/>
  <c r="L6" i="182"/>
  <c r="K6" i="182"/>
  <c r="J6" i="182"/>
  <c r="I6" i="182"/>
  <c r="H6" i="182"/>
  <c r="G6" i="182"/>
  <c r="F6" i="182"/>
  <c r="E6" i="182"/>
  <c r="D6" i="182"/>
  <c r="N44" i="93"/>
  <c r="O12" i="181"/>
  <c r="N12" i="181"/>
  <c r="M12" i="181"/>
  <c r="L12" i="181"/>
  <c r="K12" i="181"/>
  <c r="J12" i="181"/>
  <c r="I12" i="181"/>
  <c r="H12" i="181"/>
  <c r="G12" i="181"/>
  <c r="F12" i="181"/>
  <c r="E12" i="181"/>
  <c r="D12" i="181"/>
  <c r="O11" i="181"/>
  <c r="N11" i="181"/>
  <c r="M11" i="181"/>
  <c r="L11" i="181"/>
  <c r="K11" i="181"/>
  <c r="J11" i="181"/>
  <c r="I11" i="181"/>
  <c r="H11" i="181"/>
  <c r="G11" i="181"/>
  <c r="F11" i="181"/>
  <c r="E11" i="181"/>
  <c r="D11" i="181"/>
  <c r="O10" i="181"/>
  <c r="N10" i="181"/>
  <c r="M10" i="181"/>
  <c r="L10" i="181"/>
  <c r="K10" i="181"/>
  <c r="J10" i="181"/>
  <c r="I10" i="181"/>
  <c r="H10" i="181"/>
  <c r="G10" i="181"/>
  <c r="F10" i="181"/>
  <c r="E10" i="181"/>
  <c r="D10" i="181"/>
  <c r="O9" i="181"/>
  <c r="N9" i="181"/>
  <c r="M9" i="181"/>
  <c r="L9" i="181"/>
  <c r="K9" i="181"/>
  <c r="J9" i="181"/>
  <c r="I9" i="181"/>
  <c r="H9" i="181"/>
  <c r="G9" i="181"/>
  <c r="F9" i="181"/>
  <c r="E9" i="181"/>
  <c r="D9" i="181"/>
  <c r="O8" i="181"/>
  <c r="N8" i="181"/>
  <c r="M8" i="181"/>
  <c r="L8" i="181"/>
  <c r="K8" i="181"/>
  <c r="J8" i="181"/>
  <c r="I8" i="181"/>
  <c r="H8" i="181"/>
  <c r="G8" i="181"/>
  <c r="F8" i="181"/>
  <c r="E8" i="181"/>
  <c r="D8" i="181"/>
  <c r="O7" i="181"/>
  <c r="N7" i="181"/>
  <c r="M7" i="181"/>
  <c r="L7" i="181"/>
  <c r="K7" i="181"/>
  <c r="J7" i="181"/>
  <c r="I7" i="181"/>
  <c r="H7" i="181"/>
  <c r="G7" i="181"/>
  <c r="F7" i="181"/>
  <c r="E7" i="181"/>
  <c r="D7" i="181"/>
  <c r="O6" i="181"/>
  <c r="N6" i="181"/>
  <c r="M6" i="181"/>
  <c r="L6" i="181"/>
  <c r="K6" i="181"/>
  <c r="J6" i="181"/>
  <c r="I6" i="181"/>
  <c r="H6" i="181"/>
  <c r="G6" i="181"/>
  <c r="F6" i="181"/>
  <c r="E6" i="181"/>
  <c r="D6" i="181"/>
  <c r="M14" i="170"/>
  <c r="L14" i="170"/>
  <c r="K14" i="170"/>
  <c r="J14" i="170"/>
  <c r="I14" i="170"/>
  <c r="M13" i="170"/>
  <c r="L13" i="170"/>
  <c r="K13" i="170"/>
  <c r="J13" i="170"/>
  <c r="I13" i="170"/>
  <c r="M12" i="170"/>
  <c r="L12" i="170"/>
  <c r="K12" i="170"/>
  <c r="J12" i="170"/>
  <c r="I12" i="170"/>
  <c r="M11" i="170"/>
  <c r="L11" i="170"/>
  <c r="K11" i="170"/>
  <c r="J11" i="170"/>
  <c r="I11" i="170"/>
  <c r="M10" i="170"/>
  <c r="L10" i="170"/>
  <c r="K10" i="170"/>
  <c r="J10" i="170"/>
  <c r="I10" i="170"/>
  <c r="M9" i="170"/>
  <c r="L9" i="170"/>
  <c r="K9" i="170"/>
  <c r="J9" i="170"/>
  <c r="I9" i="170"/>
  <c r="M8" i="170"/>
  <c r="L8" i="170"/>
  <c r="K8" i="170"/>
  <c r="J8" i="170"/>
  <c r="I8" i="170"/>
  <c r="M7" i="170"/>
  <c r="L7" i="170"/>
  <c r="K7" i="170"/>
  <c r="J7" i="170"/>
  <c r="I7" i="170"/>
  <c r="U14" i="168"/>
  <c r="T14" i="168"/>
  <c r="S14" i="168"/>
  <c r="R14" i="168"/>
  <c r="Q14" i="168"/>
  <c r="P14" i="168"/>
  <c r="O14" i="168"/>
  <c r="N14" i="168"/>
  <c r="M14" i="168"/>
  <c r="U13" i="168"/>
  <c r="T13" i="168"/>
  <c r="S13" i="168"/>
  <c r="R13" i="168"/>
  <c r="Q13" i="168"/>
  <c r="P13" i="168"/>
  <c r="O13" i="168"/>
  <c r="N13" i="168"/>
  <c r="M13" i="168"/>
  <c r="U12" i="168"/>
  <c r="T12" i="168"/>
  <c r="S12" i="168"/>
  <c r="R12" i="168"/>
  <c r="Q12" i="168"/>
  <c r="P12" i="168"/>
  <c r="O12" i="168"/>
  <c r="N12" i="168"/>
  <c r="M12" i="168"/>
  <c r="U11" i="168"/>
  <c r="T11" i="168"/>
  <c r="S11" i="168"/>
  <c r="R11" i="168"/>
  <c r="Q11" i="168"/>
  <c r="P11" i="168"/>
  <c r="O11" i="168"/>
  <c r="N11" i="168"/>
  <c r="M11" i="168"/>
  <c r="U10" i="168"/>
  <c r="T10" i="168"/>
  <c r="S10" i="168"/>
  <c r="R10" i="168"/>
  <c r="Q10" i="168"/>
  <c r="P10" i="168"/>
  <c r="O10" i="168"/>
  <c r="N10" i="168"/>
  <c r="M10" i="168"/>
  <c r="T9" i="168"/>
  <c r="R9" i="168"/>
  <c r="Q9" i="168"/>
  <c r="O9" i="168"/>
  <c r="N9" i="168"/>
  <c r="M9" i="168"/>
  <c r="U8" i="168"/>
  <c r="T8" i="168"/>
  <c r="S8" i="168"/>
  <c r="R8" i="168"/>
  <c r="Q8" i="168"/>
  <c r="P8" i="168"/>
  <c r="O8" i="168"/>
  <c r="N8" i="168"/>
  <c r="M8" i="168"/>
  <c r="U7" i="168"/>
  <c r="T7" i="168"/>
  <c r="S7" i="168"/>
  <c r="R7" i="168"/>
  <c r="Q7" i="168"/>
  <c r="P7" i="168"/>
  <c r="O7" i="168"/>
  <c r="N7" i="168"/>
  <c r="M7" i="168"/>
  <c r="G14" i="18"/>
  <c r="P94" i="1"/>
  <c r="B94" i="1" s="1"/>
  <c r="P93" i="1"/>
  <c r="B93" i="1" s="1"/>
  <c r="P92" i="1"/>
  <c r="B92" i="1" s="1"/>
  <c r="P91" i="1"/>
  <c r="B91" i="1" s="1"/>
  <c r="P90" i="1"/>
  <c r="B90" i="1" s="1"/>
  <c r="P89" i="1"/>
  <c r="B89" i="1" s="1"/>
  <c r="P88" i="1"/>
  <c r="B88" i="1" s="1"/>
  <c r="P85" i="1"/>
  <c r="B85" i="1" s="1"/>
  <c r="P84" i="1"/>
  <c r="B84" i="1" s="1"/>
  <c r="P83" i="1"/>
  <c r="B83" i="1" s="1"/>
  <c r="P82" i="1"/>
  <c r="B82" i="1" s="1"/>
  <c r="P81" i="1"/>
  <c r="B81" i="1" s="1"/>
  <c r="P80" i="1"/>
  <c r="B80" i="1" s="1"/>
  <c r="P79" i="1"/>
  <c r="B79" i="1" s="1"/>
  <c r="P78" i="1"/>
  <c r="B78" i="1" s="1"/>
  <c r="P77" i="1"/>
  <c r="B77" i="1" s="1"/>
  <c r="P76" i="1"/>
  <c r="B76" i="1" s="1"/>
  <c r="P75" i="1"/>
  <c r="B75" i="1" s="1"/>
  <c r="P74" i="1"/>
  <c r="B74" i="1" s="1"/>
  <c r="P71" i="1"/>
  <c r="B71" i="1" s="1"/>
  <c r="P70" i="1"/>
  <c r="B70" i="1" s="1"/>
  <c r="P67" i="1"/>
  <c r="B67" i="1" s="1"/>
  <c r="P66" i="1"/>
  <c r="B66" i="1" s="1"/>
  <c r="P65" i="1"/>
  <c r="B65" i="1"/>
  <c r="P64" i="1"/>
  <c r="B64" i="1" s="1"/>
  <c r="P61" i="1"/>
  <c r="B61" i="1" s="1"/>
  <c r="P60" i="1"/>
  <c r="B60" i="1" s="1"/>
  <c r="P59" i="1"/>
  <c r="B59" i="1" s="1"/>
  <c r="P58" i="1"/>
  <c r="B58" i="1" s="1"/>
  <c r="P57" i="1"/>
  <c r="B57" i="1" s="1"/>
  <c r="P56" i="1"/>
  <c r="B56" i="1" s="1"/>
  <c r="P55" i="1"/>
  <c r="B55" i="1" s="1"/>
  <c r="P54" i="1"/>
  <c r="B54" i="1" s="1"/>
  <c r="P53" i="1"/>
  <c r="B53" i="1" s="1"/>
  <c r="P52" i="1"/>
  <c r="B52" i="1"/>
  <c r="P51" i="1"/>
  <c r="B51" i="1" s="1"/>
  <c r="P50" i="1"/>
  <c r="B50" i="1" s="1"/>
  <c r="P49" i="1"/>
  <c r="B49" i="1" s="1"/>
  <c r="P48" i="1"/>
  <c r="B48" i="1" s="1"/>
  <c r="P47" i="1"/>
  <c r="B47" i="1" s="1"/>
  <c r="P46" i="1"/>
  <c r="B46" i="1" s="1"/>
  <c r="P45" i="1"/>
  <c r="B45" i="1" s="1"/>
  <c r="P44" i="1"/>
  <c r="B44" i="1" s="1"/>
  <c r="P43" i="1"/>
  <c r="B43" i="1" s="1"/>
  <c r="P42" i="1"/>
  <c r="B42" i="1" s="1"/>
  <c r="P39" i="1"/>
  <c r="B39" i="1" s="1"/>
  <c r="P38" i="1"/>
  <c r="B38" i="1" s="1"/>
  <c r="P37" i="1"/>
  <c r="B37" i="1" s="1"/>
  <c r="P36" i="1"/>
  <c r="B36" i="1"/>
  <c r="P35" i="1"/>
  <c r="B35" i="1" s="1"/>
  <c r="P34" i="1"/>
  <c r="B34" i="1" s="1"/>
  <c r="P31" i="1"/>
  <c r="B31" i="1" s="1"/>
  <c r="P30" i="1"/>
  <c r="B30" i="1" s="1"/>
  <c r="P29" i="1"/>
  <c r="B29" i="1" s="1"/>
  <c r="P28" i="1"/>
  <c r="B28" i="1" s="1"/>
  <c r="P27" i="1"/>
  <c r="B27" i="1" s="1"/>
  <c r="P26" i="1"/>
  <c r="B26" i="1" s="1"/>
  <c r="P25" i="1"/>
  <c r="B25" i="1" s="1"/>
  <c r="P24" i="1"/>
  <c r="B24" i="1" s="1"/>
  <c r="P23" i="1"/>
  <c r="B23" i="1" s="1"/>
  <c r="P22" i="1"/>
  <c r="B22" i="1" s="1"/>
  <c r="P19" i="1"/>
  <c r="B19" i="1" s="1"/>
  <c r="P18" i="1"/>
  <c r="B18" i="1" s="1"/>
  <c r="P17" i="1"/>
  <c r="B17" i="1" s="1"/>
  <c r="P16" i="1"/>
  <c r="B16" i="1" s="1"/>
  <c r="P15" i="1"/>
  <c r="B15" i="1" s="1"/>
  <c r="P14" i="1"/>
  <c r="B14" i="1"/>
  <c r="P13" i="1"/>
  <c r="B13" i="1" s="1"/>
  <c r="P12" i="1"/>
  <c r="B12" i="1" s="1"/>
  <c r="P11" i="1"/>
  <c r="B11" i="1" s="1"/>
  <c r="C83" i="1" a="1"/>
  <c r="C59" i="1" a="1"/>
  <c r="C28" i="1" a="1"/>
  <c r="C22" i="1" a="1"/>
  <c r="C54" i="1" a="1"/>
  <c r="C65" i="1" a="1"/>
  <c r="C74" i="1" a="1"/>
  <c r="C71" i="1" a="1"/>
  <c r="C47" i="1" a="1"/>
  <c r="C85" i="1" a="1"/>
  <c r="C35" i="1" a="1"/>
  <c r="C13" i="1" a="1"/>
  <c r="C80" i="1" a="1"/>
  <c r="C67" i="1" a="1"/>
  <c r="C48" i="1" a="1"/>
  <c r="C14" i="1" a="1"/>
  <c r="C76" i="1" a="1"/>
  <c r="C26" i="1" a="1"/>
  <c r="C42" i="1" a="1"/>
  <c r="C58" i="1" a="1"/>
  <c r="C51" i="1" a="1"/>
  <c r="C36" i="1" a="1"/>
  <c r="C45" i="1" a="1"/>
  <c r="C81" i="1" a="1"/>
  <c r="C18" i="1" a="1"/>
  <c r="C92" i="1" a="1"/>
  <c r="C70" i="1" a="1"/>
  <c r="C91" i="1" a="1"/>
  <c r="C34" i="1" a="1"/>
  <c r="C49" i="1" a="1"/>
  <c r="C27" i="1" a="1"/>
  <c r="C31" i="1" a="1"/>
  <c r="C82" i="1" a="1"/>
  <c r="C44" i="1" a="1"/>
  <c r="C61" i="1" a="1"/>
  <c r="C37" i="1" a="1"/>
  <c r="C30" i="1" a="1"/>
  <c r="C11" i="1" a="1"/>
  <c r="C43" i="1" a="1"/>
  <c r="C75" i="1" a="1"/>
  <c r="C89" i="1" a="1"/>
  <c r="C29" i="1" a="1"/>
  <c r="C88" i="1" a="1"/>
  <c r="C16" i="1" a="1"/>
  <c r="C25" i="1" a="1"/>
  <c r="C24" i="1" a="1"/>
  <c r="C23" i="1" a="1"/>
  <c r="C94" i="1" a="1"/>
  <c r="C78" i="1" a="1"/>
  <c r="C52" i="1" a="1"/>
  <c r="C17" i="1" a="1"/>
  <c r="C84" i="1" a="1"/>
  <c r="C53" i="1" a="1"/>
  <c r="C56" i="1" a="1"/>
  <c r="C55" i="1" a="1"/>
  <c r="C93" i="1" a="1"/>
  <c r="C66" i="1" a="1"/>
  <c r="C15" i="1" a="1"/>
  <c r="C19" i="1" a="1"/>
  <c r="C90" i="1" a="1"/>
  <c r="C12" i="1" a="1"/>
  <c r="C38" i="1" a="1"/>
  <c r="C50" i="1" a="1"/>
  <c r="C79" i="1" a="1"/>
  <c r="C60" i="1" a="1"/>
  <c r="C64" i="1" a="1"/>
  <c r="C57" i="1" a="1"/>
  <c r="C46" i="1" a="1"/>
  <c r="C39" i="1" a="1"/>
  <c r="C77" i="1" a="1"/>
  <c r="J13" i="182" l="1"/>
  <c r="G13" i="182"/>
  <c r="C28" i="1"/>
  <c r="C12" i="1"/>
  <c r="C19" i="1"/>
  <c r="C37" i="1"/>
  <c r="C17" i="1"/>
  <c r="C13" i="1"/>
  <c r="C29" i="1"/>
  <c r="C14" i="1"/>
  <c r="C39" i="1"/>
  <c r="C55" i="1"/>
  <c r="C24" i="1"/>
  <c r="C15" i="1"/>
  <c r="C25" i="1"/>
  <c r="C57" i="1"/>
  <c r="C27" i="1"/>
  <c r="C22" i="1"/>
  <c r="C38" i="1"/>
  <c r="C23" i="1"/>
  <c r="C30" i="1"/>
  <c r="C31" i="1"/>
  <c r="C56" i="1"/>
  <c r="C16" i="1"/>
  <c r="C26" i="1"/>
  <c r="C35" i="1"/>
  <c r="C36" i="1"/>
  <c r="C11" i="1"/>
  <c r="C18" i="1"/>
  <c r="C49" i="1"/>
  <c r="C84" i="1"/>
  <c r="C45" i="1"/>
  <c r="C44" i="1"/>
  <c r="C66" i="1"/>
  <c r="C79" i="1"/>
  <c r="C50" i="1"/>
  <c r="C67" i="1"/>
  <c r="C74" i="1"/>
  <c r="C85" i="1"/>
  <c r="C61" i="1"/>
  <c r="C75" i="1"/>
  <c r="C80" i="1"/>
  <c r="C93" i="1"/>
  <c r="C46" i="1"/>
  <c r="C51" i="1"/>
  <c r="C81" i="1"/>
  <c r="C88" i="1"/>
  <c r="C34" i="1"/>
  <c r="C52" i="1"/>
  <c r="C70" i="1"/>
  <c r="C76" i="1"/>
  <c r="C89" i="1"/>
  <c r="C94" i="1"/>
  <c r="C42" i="1"/>
  <c r="C47" i="1"/>
  <c r="C58" i="1"/>
  <c r="C64" i="1"/>
  <c r="C77" i="1"/>
  <c r="C82" i="1"/>
  <c r="C48" i="1"/>
  <c r="C53" i="1"/>
  <c r="C65" i="1"/>
  <c r="C71" i="1"/>
  <c r="C83" i="1"/>
  <c r="C90" i="1"/>
  <c r="C43" i="1"/>
  <c r="C54" i="1"/>
  <c r="C59" i="1"/>
  <c r="C78" i="1"/>
  <c r="C91" i="1"/>
  <c r="C60" i="1"/>
  <c r="C92"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<sst xmlns="http://schemas.openxmlformats.org/spreadsheetml/2006/main" count="3053" uniqueCount="640">
  <si>
    <t>Main summary tables</t>
  </si>
  <si>
    <t>Coverage: England</t>
  </si>
  <si>
    <t>Chapter 1: Market overview</t>
  </si>
  <si>
    <t>Table 1-1</t>
  </si>
  <si>
    <t>Table 1-2</t>
  </si>
  <si>
    <t>Table 1-3</t>
  </si>
  <si>
    <t>Table 1-4</t>
  </si>
  <si>
    <t>Table 1-5</t>
  </si>
  <si>
    <t>Table 1-6</t>
  </si>
  <si>
    <t>Table 1-7</t>
  </si>
  <si>
    <t>Table 1-8</t>
  </si>
  <si>
    <t>Table 1-9</t>
  </si>
  <si>
    <t>Chapter 2: Registered, booked, and spare places</t>
  </si>
  <si>
    <t>Table 2-1</t>
  </si>
  <si>
    <t>Table 2-2</t>
  </si>
  <si>
    <t>Table 2-3</t>
  </si>
  <si>
    <t>Table 2-4</t>
  </si>
  <si>
    <t>Table 2-5</t>
  </si>
  <si>
    <t>Table 2-6</t>
  </si>
  <si>
    <t>Table 2-7</t>
  </si>
  <si>
    <t>Table 2-8</t>
  </si>
  <si>
    <t>Table 2-9</t>
  </si>
  <si>
    <t>Chapter 3: Childminders</t>
  </si>
  <si>
    <t>Table 3-1</t>
  </si>
  <si>
    <t>Table 3-2</t>
  </si>
  <si>
    <t>Table 3-3</t>
  </si>
  <si>
    <t>Table 3-4</t>
  </si>
  <si>
    <t>Table 3-5</t>
  </si>
  <si>
    <t>Table 3-6</t>
  </si>
  <si>
    <t>Chapter 4: Workforce</t>
  </si>
  <si>
    <t>Table 4-1</t>
  </si>
  <si>
    <t>Table 4-2</t>
  </si>
  <si>
    <t>Table 4-3</t>
  </si>
  <si>
    <t>Table 4-4</t>
  </si>
  <si>
    <t>Table 4-5</t>
  </si>
  <si>
    <t>Table 4-6</t>
  </si>
  <si>
    <t>Table 4-7</t>
  </si>
  <si>
    <t>Table 4-8</t>
  </si>
  <si>
    <t>Table 4-9</t>
  </si>
  <si>
    <t>Table 4-10</t>
  </si>
  <si>
    <t>Table 4-11</t>
  </si>
  <si>
    <t>Table 4-12</t>
  </si>
  <si>
    <t>Table 4-13</t>
  </si>
  <si>
    <t>Table 4-14</t>
  </si>
  <si>
    <t>Table 4-15</t>
  </si>
  <si>
    <t>Table 4-16</t>
  </si>
  <si>
    <t>Table 4-17</t>
  </si>
  <si>
    <t>Table 4-18</t>
  </si>
  <si>
    <t>Table 4-19</t>
  </si>
  <si>
    <t>Table 4-20</t>
  </si>
  <si>
    <t>Chapter 5: Staff-child ratios</t>
  </si>
  <si>
    <t>Table 5-1</t>
  </si>
  <si>
    <t>Table 5-2</t>
  </si>
  <si>
    <t>Table 5-3</t>
  </si>
  <si>
    <t>Table 5-4</t>
  </si>
  <si>
    <t>Chapter 6: Overview of provider finances</t>
  </si>
  <si>
    <t>Table 6-1</t>
  </si>
  <si>
    <t>Table 6-2</t>
  </si>
  <si>
    <t>Table 7-1</t>
  </si>
  <si>
    <t>Table 7-2</t>
  </si>
  <si>
    <t>Table 7-3</t>
  </si>
  <si>
    <t>Table 7-4</t>
  </si>
  <si>
    <t>Table 7-5</t>
  </si>
  <si>
    <t>Table 7-6</t>
  </si>
  <si>
    <t>Table 7-7</t>
  </si>
  <si>
    <t>Table 7-8</t>
  </si>
  <si>
    <t>Table 7-9</t>
  </si>
  <si>
    <t>Table 7-10</t>
  </si>
  <si>
    <t>Table 8-1</t>
  </si>
  <si>
    <t>Table 8-2</t>
  </si>
  <si>
    <t>Table 8-3</t>
  </si>
  <si>
    <t>Table 8-4</t>
  </si>
  <si>
    <t>Table 8-5</t>
  </si>
  <si>
    <t>Table 8-6</t>
  </si>
  <si>
    <t>Table 8-7</t>
  </si>
  <si>
    <t>Contents</t>
  </si>
  <si>
    <t>England</t>
  </si>
  <si>
    <t>All school-based providers</t>
  </si>
  <si>
    <t>All group-based providers</t>
  </si>
  <si>
    <t xml:space="preserve">  School/college/LA/other unclassified</t>
  </si>
  <si>
    <t>Childminders</t>
  </si>
  <si>
    <t>Total</t>
  </si>
  <si>
    <t>Unweighted base</t>
  </si>
  <si>
    <t>Notes:</t>
  </si>
  <si>
    <t>Region</t>
  </si>
  <si>
    <t>Deprivation band</t>
  </si>
  <si>
    <t>East Midlands</t>
  </si>
  <si>
    <t>East of England</t>
  </si>
  <si>
    <t>London</t>
  </si>
  <si>
    <t>North East</t>
  </si>
  <si>
    <t>North West</t>
  </si>
  <si>
    <t>South East</t>
  </si>
  <si>
    <t>South West</t>
  </si>
  <si>
    <t>West Midlands</t>
  </si>
  <si>
    <t>Yorkshire and The Humber</t>
  </si>
  <si>
    <t>Most deprived</t>
  </si>
  <si>
    <t>Deprived</t>
  </si>
  <si>
    <t>Average</t>
  </si>
  <si>
    <t>Less deprived</t>
  </si>
  <si>
    <t>Least deprived</t>
  </si>
  <si>
    <t>*</t>
  </si>
  <si>
    <t>Base: All group-based providers</t>
  </si>
  <si>
    <t>Maintained nursery school</t>
  </si>
  <si>
    <t>Private group-based</t>
  </si>
  <si>
    <t>Voluntary group-based</t>
  </si>
  <si>
    <t>All group-based</t>
  </si>
  <si>
    <t>Solely by the school</t>
  </si>
  <si>
    <t>By the school in partnership with another school or schools</t>
  </si>
  <si>
    <t>By the school with formal involvement from voluntary, community or private sector providers</t>
  </si>
  <si>
    <t>By the school in partnership with another school AND voluntary, community or private sector</t>
  </si>
  <si>
    <t>Solely by another school</t>
  </si>
  <si>
    <t>Solely by a voluntary, community or private sector provider</t>
  </si>
  <si>
    <t>Source question: Who runs your nursery provision? Is it delivered…</t>
  </si>
  <si>
    <t>Year</t>
  </si>
  <si>
    <t>Proportion</t>
  </si>
  <si>
    <t xml:space="preserve">Source question: Is [provision name] part of a chain? </t>
  </si>
  <si>
    <t>6 to 10</t>
  </si>
  <si>
    <t>11 to 20</t>
  </si>
  <si>
    <t>21 to 50</t>
  </si>
  <si>
    <t>51 to 100</t>
  </si>
  <si>
    <t>101 and above</t>
  </si>
  <si>
    <t>Mean</t>
  </si>
  <si>
    <t xml:space="preserve">Source question: Including your own site, how many branches are there in this chain? </t>
  </si>
  <si>
    <t>Base: All group-based providers part of a chain</t>
  </si>
  <si>
    <t>Term time only</t>
  </si>
  <si>
    <t>Both term time and school holidays</t>
  </si>
  <si>
    <t>All Childminders</t>
  </si>
  <si>
    <t>Source question: Do you normally care for children during term time, school holidays or both?</t>
  </si>
  <si>
    <t>Base: All providers</t>
  </si>
  <si>
    <t>Median</t>
  </si>
  <si>
    <t>Source question: How many weeks would you have expected your provision to be open in the current academic year?</t>
  </si>
  <si>
    <t>Opening time</t>
  </si>
  <si>
    <t>Closing time</t>
  </si>
  <si>
    <t>Before 07:00</t>
  </si>
  <si>
    <t>07:00-07:29</t>
  </si>
  <si>
    <t>07:30-07:59</t>
  </si>
  <si>
    <t>08:00-08:29</t>
  </si>
  <si>
    <t>08:30-08:59</t>
  </si>
  <si>
    <t>09:00 and after</t>
  </si>
  <si>
    <t>Before 12:00</t>
  </si>
  <si>
    <t>12:00-14:59</t>
  </si>
  <si>
    <t>15:00-15:59</t>
  </si>
  <si>
    <t>16:00-16:59</t>
  </si>
  <si>
    <t>17:00-17:59</t>
  </si>
  <si>
    <t>18:00-18:59</t>
  </si>
  <si>
    <t>19:00 and after</t>
  </si>
  <si>
    <t>Mean opening hours</t>
  </si>
  <si>
    <t xml:space="preserve">Source question: What time did your provision start on that [REFERENCE DAY]? What time did your provision finish on that [REFERENCE DAY]? </t>
  </si>
  <si>
    <t xml:space="preserve">Base: All providers </t>
  </si>
  <si>
    <t>Number of registered nursery places</t>
  </si>
  <si>
    <t>Number of registered before school places</t>
  </si>
  <si>
    <t>Number of registered after school places</t>
  </si>
  <si>
    <t>Number of registered places</t>
  </si>
  <si>
    <t>Registered places</t>
  </si>
  <si>
    <t>Base: All school-based providers, group-based providers and childminders</t>
  </si>
  <si>
    <t>Nursery (full day)</t>
  </si>
  <si>
    <t>Before school provision</t>
  </si>
  <si>
    <t>After school provision</t>
  </si>
  <si>
    <t>Any provision</t>
  </si>
  <si>
    <t>All</t>
  </si>
  <si>
    <t>Nursery (morning)</t>
  </si>
  <si>
    <t>Nursery (afternoon)</t>
  </si>
  <si>
    <t>Full day provision</t>
  </si>
  <si>
    <t>Sessional (morning)</t>
  </si>
  <si>
    <t>Sessional (afternoon)</t>
  </si>
  <si>
    <t>Base: All figures reported for group-based providers include providers offering those sessions on the particular day that they were asked about. Figures for childminders include all childminders offering care on that day. </t>
  </si>
  <si>
    <t xml:space="preserve">1. Figures are for providers who had children of pre-school age (0-4) registered with their setting only. </t>
  </si>
  <si>
    <t>Mean across the week</t>
  </si>
  <si>
    <t>Monday</t>
  </si>
  <si>
    <t>Tuesday</t>
  </si>
  <si>
    <t>Wednesday</t>
  </si>
  <si>
    <t>Thursday</t>
  </si>
  <si>
    <t>Friday</t>
  </si>
  <si>
    <t>Source question: How many extra children would you have been willing and able to take in your [provision type] on that day?</t>
  </si>
  <si>
    <t>Higher occupancy than last year</t>
  </si>
  <si>
    <t>No change in occupancy</t>
  </si>
  <si>
    <t>Lower occupancy than last year</t>
  </si>
  <si>
    <t>Source question: Has your occupancy rate changed since this time last year?</t>
  </si>
  <si>
    <t xml:space="preserve">Base: Group-based providers allocated to variant 3.  Childminder and school-based providers allocated to variant 2. See accompanying technical report for details of the variants. </t>
  </si>
  <si>
    <t>None</t>
  </si>
  <si>
    <t>One</t>
  </si>
  <si>
    <t>Two</t>
  </si>
  <si>
    <t>Three or more</t>
  </si>
  <si>
    <t>Source question: How many, if any, of these under school-aged bookings on that day were your own children?</t>
  </si>
  <si>
    <t>Base: All childminders</t>
  </si>
  <si>
    <t xml:space="preserve">Base: All childminders allocated to variant 3. See accompanying technical report for details of the variants. </t>
  </si>
  <si>
    <t>Source question: How many, if any, childminding assistants do you regularly work with at that address? How many of the childminding assistants that you work with are employed specifically by you, rather than by the other childminder you work with?</t>
  </si>
  <si>
    <t xml:space="preserve">Base: All childminders </t>
  </si>
  <si>
    <t>Proportion of childminders who regularly work with another registered childminder</t>
  </si>
  <si>
    <t>Total number of childminders who regularly work with another registered childminder</t>
  </si>
  <si>
    <t>Mean number of other childminders if working with another registered childminder</t>
  </si>
  <si>
    <t>Median number of other childminders if working with another registered childminder</t>
  </si>
  <si>
    <t>Source question: Do you regularly work with any other registered childminders or childminding assistants at the address at which you normally childmind? How many, if any, registered childminders do you regularly work with at that address?</t>
  </si>
  <si>
    <t>Source question: Are you currently considering employing a childminding assistant to support you with your childminding or allow you to take on more children?</t>
  </si>
  <si>
    <t xml:space="preserve">Base: All childminders without an assistant and allocated variant 1. See accompanying technical report for details of the variants. </t>
  </si>
  <si>
    <t xml:space="preserve">Base: All childminders allocated to variant 1. See accompanying technical report for details of the variants. </t>
  </si>
  <si>
    <t>Total number of paid staff</t>
  </si>
  <si>
    <t>Yorkshire and Humberside</t>
  </si>
  <si>
    <t>Source question: Excluding apprentices, how many paid staff are involved in the delivery of your provision?</t>
  </si>
  <si>
    <t>Mean number of paid staff per provider</t>
  </si>
  <si>
    <t>Source question: Excluding apprentices, how many paid staff are currently involved in the delivery of your [provision]?</t>
  </si>
  <si>
    <t>Proportion of providers</t>
  </si>
  <si>
    <t>Total number of temporary staff</t>
  </si>
  <si>
    <t>Base: All school-based and all group-based providers</t>
  </si>
  <si>
    <t>Total number of volunteers</t>
  </si>
  <si>
    <t>Total number of apprentices</t>
  </si>
  <si>
    <t>Proportion of apprentices at Level 2</t>
  </si>
  <si>
    <t>Proportion of apprentices at Level 3</t>
  </si>
  <si>
    <t>All providers</t>
  </si>
  <si>
    <t xml:space="preserve">Base: All group-based providers allocated to variant 2 and all school-based providers allocated to variant 1. See accompanying technical report for details of the variants. </t>
  </si>
  <si>
    <t>Group based providers</t>
  </si>
  <si>
    <t>School based providers</t>
  </si>
  <si>
    <t>Senior manager</t>
  </si>
  <si>
    <t>Level 4 or higher staff member</t>
  </si>
  <si>
    <t>Level 3 staff member</t>
  </si>
  <si>
    <t>Level 2 or lower staff member</t>
  </si>
  <si>
    <t>Early years coordinator or Head teacher</t>
  </si>
  <si>
    <t>Level 6 or higher staff member</t>
  </si>
  <si>
    <t>Level 4 or 5 staff member</t>
  </si>
  <si>
    <t>Proportion of staff qualified at level of qualification</t>
  </si>
  <si>
    <t>No UK Early Years qualification</t>
  </si>
  <si>
    <t>Level 1</t>
  </si>
  <si>
    <t>Level 2</t>
  </si>
  <si>
    <t>Level 3</t>
  </si>
  <si>
    <t>Level 4</t>
  </si>
  <si>
    <t>Level 5</t>
  </si>
  <si>
    <t>Level 6</t>
  </si>
  <si>
    <t>Headteacher/EYC</t>
  </si>
  <si>
    <t>Senior Manager</t>
  </si>
  <si>
    <t>Childminder assistants</t>
  </si>
  <si>
    <t>Source question: Excluding apprentices, how many of the paid staff involved in the delivery of your provision hold their highest UK Early Years or teaching related qualification at each of the following levels?</t>
  </si>
  <si>
    <t xml:space="preserve">Base: Group-based providers allocated to variant 2.  Childminder figures based on all childminders. Assistant figures based on childminders allocated to variant 1. See accompanying technical report for details of the variants. </t>
  </si>
  <si>
    <t>Early Years Teacher status</t>
  </si>
  <si>
    <t>Qualified Teacher status</t>
  </si>
  <si>
    <t>Early Years Professional</t>
  </si>
  <si>
    <t>An Early Years Degree</t>
  </si>
  <si>
    <t>Base: All school-based providers and all group-based providers</t>
  </si>
  <si>
    <t>Female</t>
  </si>
  <si>
    <t>Male</t>
  </si>
  <si>
    <t>Other</t>
  </si>
  <si>
    <t xml:space="preserve">Base: School-based providers allocated to variant 1, group-based providers allocated to variant 2 and all childminders. See accompanying technical report for details of the variants. </t>
  </si>
  <si>
    <t>White British</t>
  </si>
  <si>
    <t>White Other</t>
  </si>
  <si>
    <t>Mixed</t>
  </si>
  <si>
    <t>Black</t>
  </si>
  <si>
    <t>Asian</t>
  </si>
  <si>
    <t>School-based provider</t>
  </si>
  <si>
    <t>Group-based provider</t>
  </si>
  <si>
    <t>25-39 years</t>
  </si>
  <si>
    <t>40-49 years</t>
  </si>
  <si>
    <t>50+ years</t>
  </si>
  <si>
    <t xml:space="preserve">Source question: What age band does [staff] fall into? </t>
  </si>
  <si>
    <t>Childminding assistants</t>
  </si>
  <si>
    <t xml:space="preserve">Source question: The next questions are about how much [staff] is paid. This is gross pay – so before tax and National Insurance is removed. </t>
  </si>
  <si>
    <t xml:space="preserve">Base: Group-based providers allocated to variant 2 and school-based providers and childminders allocated to variant 1. See accompanying technical report for details of the variants. Calculations based on staff aged 23 and over with stated weekly/contracted hours and (non-banded) pay. </t>
  </si>
  <si>
    <t>Less than 1:3</t>
  </si>
  <si>
    <t>1:3</t>
  </si>
  <si>
    <t>More than 1:3</t>
  </si>
  <si>
    <t>Source question: What was your average staff to child ratio for children aged under 2 years old on [reference day]?</t>
  </si>
  <si>
    <t xml:space="preserve">Base: School-based providers allocated to  variant 2 and group-based providers allocated to variant 1 or 3. See accompanying technical report for details of the variants. Ratios for under twos are not shown for school-based providers due to small base sizes </t>
  </si>
  <si>
    <t>1. A ratio of less than 1:3 is more generous than the statutory minimum as there are fewer children per member of staff.</t>
  </si>
  <si>
    <t>Less than 1:4</t>
  </si>
  <si>
    <t>1. A ratio of less than 1:4 is more generous than the statutory minimum as there are fewer children per member of staff.</t>
  </si>
  <si>
    <t>At least 1:4 but less than 1:6</t>
  </si>
  <si>
    <t>At least 1:6 but less than 1:8</t>
  </si>
  <si>
    <t>At least 1:8 but less than 1:10</t>
  </si>
  <si>
    <t>1:10 or more</t>
  </si>
  <si>
    <t>Source question: What was your average staff to child ratio for children aged 3 or 4 years old on [reference day]?</t>
  </si>
  <si>
    <t xml:space="preserve">Base: School-based providers allocated to  variant 2 and group-based providers allocated to variant 1 or 3. See accompanying technical report for details of the variants. </t>
  </si>
  <si>
    <t xml:space="preserve">1. A ratio of less than 1:8 is more generous than the statutory minimum as there are fewer children per member of staff.  The statutory ratio is 1:13 if the staff member is qualified to Level 6.  This is more likely to apply to school-based providers than group-based providers and may explain the relatively high proportion of school-based providers with ratios of 1:10 or more. </t>
  </si>
  <si>
    <t>Aware and have used the allowance at least once in the last year</t>
  </si>
  <si>
    <t>Aware but have not used the allowance in the last year</t>
  </si>
  <si>
    <t>Aware but not sure if the allowance was used in the last year</t>
  </si>
  <si>
    <t>Not aware</t>
  </si>
  <si>
    <t xml:space="preserve">Source question: The Early Years Foundation Stage (EYFS) framework allows providers to go below the statutory ratios under exceptional circumstances, provided the quality of care, safety and security of childcare is maintained. Were you aware of this? </t>
  </si>
  <si>
    <t xml:space="preserve">Base: School-based providers allocated to variant 2 and group-based providers allocated to variant 1 or 3. See accompanying technical report for details of the variants. </t>
  </si>
  <si>
    <t>Rent or mortgage payments</t>
  </si>
  <si>
    <t>Source question: How much do you spend on [cost item]? How much do you pay in [cost item]?</t>
  </si>
  <si>
    <t xml:space="preserve">Base: Group-based providers allocated to variant 3, school-based providers variant 2, childminders variant 2. See accompanying technical report for details of the variants. </t>
  </si>
  <si>
    <t>No local demand for entitlements places</t>
  </si>
  <si>
    <t>Difficulties with completing additional paperwork</t>
  </si>
  <si>
    <t>Cannot recruit the necessary staff</t>
  </si>
  <si>
    <t>Funding rates are not sufficient</t>
  </si>
  <si>
    <t>Earn/save more by offering private paid hours only</t>
  </si>
  <si>
    <t>Source question: What, if anything, is stopping you from offering parents of eligible 2 year olds the 15 hours Free Entitlement?</t>
  </si>
  <si>
    <t>Base: All providers that do not offer the 2 year olds 15 hours free entitlement</t>
  </si>
  <si>
    <t xml:space="preserve">Source question: Do any of the 3 or 4 year olds in your provision receive Government-funded hours under the universal 15 hours Free Entitlement? </t>
  </si>
  <si>
    <t>Base: All providers with three-and-four-year-olds registered with their setting</t>
  </si>
  <si>
    <t>Source question: What, if anything, is stopping you from offering parents of eligible 3 or 4 year olds the 15 hours Free Entitlement?</t>
  </si>
  <si>
    <t>Base: All providers that do not offer the 3 or 4 year olds 15 hours Free Entitlement?</t>
  </si>
  <si>
    <t xml:space="preserve">Source question: Do any of the 3 or 4 year olds in your provision receive the extended 30 hours free entitlement? </t>
  </si>
  <si>
    <t>Source question: What, if anything, is stopping you from offering parents of eligible 3 or 4 year olds the 30 hours Free Entitlement?</t>
  </si>
  <si>
    <t>Base: All providers that do not offer the 3 or 4 year olds 30 hours Free Entitlement?</t>
  </si>
  <si>
    <t>15 hours free entitlement for 2-year-olds</t>
  </si>
  <si>
    <t>15 hours free entitlement for 3- to 4-year-olds</t>
  </si>
  <si>
    <t>30 hours free entitlement for 3- to 4-year-olds</t>
  </si>
  <si>
    <t>Throughout the year (both during and out of school term time)</t>
  </si>
  <si>
    <t>During school term time only</t>
  </si>
  <si>
    <t xml:space="preserve">Source question: Can parents use these funded hours… </t>
  </si>
  <si>
    <t>Base: All providers that offering the free entitlements</t>
  </si>
  <si>
    <t>No restrictions (any time of day and for sessions of any length)</t>
  </si>
  <si>
    <t>Funded hours restricted in some way</t>
  </si>
  <si>
    <t>Source question: As long as places are available, can parents use these funded hours at any time of the day that you normally provide childcare?</t>
  </si>
  <si>
    <t>Proportion of providers signed up to receive TFC payments</t>
  </si>
  <si>
    <t xml:space="preserve">Source question: Has your provision signed up to receive Tax Free Childcare payments? </t>
  </si>
  <si>
    <t>Source question: For how many children in your setting are parents currently paying fees using Tax Free Childcare?</t>
  </si>
  <si>
    <t>Source question:  How many children registered with your provision/in your nursery/that you look after have Special Educational Needs or Disabilities?</t>
  </si>
  <si>
    <t xml:space="preserve">Base: Group-based providers allocated to variant 1 or 3, all school-based providers and all childminders. See accompanying technical report for details of the variants. </t>
  </si>
  <si>
    <t>Mean per provider</t>
  </si>
  <si>
    <t>Source question:  How many children registered with your provision have an Education, Health and Care plan or a Statement of Special Needs?</t>
  </si>
  <si>
    <t>Minor Special Educational Needs or Disabilities</t>
  </si>
  <si>
    <t>Moderate Special Educational Needs or Disabilities</t>
  </si>
  <si>
    <t>Severe Special Educational Needs or Disabilities</t>
  </si>
  <si>
    <t>Source question:  Does your provision care for children with…</t>
  </si>
  <si>
    <t xml:space="preserve">Base: Group-based providers allocated to variant 1 or 3, all school-based providers and all childminders with children with EHC or special educational needs plan. See accompanying technical report for details of the variants. </t>
  </si>
  <si>
    <t xml:space="preserve">Source question:  Over the past 12 months, have you provided support for parents to apply for an Education, Health and Care plan (EHC)? </t>
  </si>
  <si>
    <t>Colleague formally designated as a SENCO</t>
  </si>
  <si>
    <t>Access to an external SENCO</t>
  </si>
  <si>
    <t>No access to an internal or external SENCO</t>
  </si>
  <si>
    <t>Source question:  Do you have access to a SENCO/SENDCO</t>
  </si>
  <si>
    <t xml:space="preserve">Base: All providers allocated to variant 1. See accompanying technical report for details of the variants. </t>
  </si>
  <si>
    <t>Proportion of providers with no staff with formal qualifications, but at least one staff member has informal qualifications related to SEND</t>
  </si>
  <si>
    <t>Internal SENCO</t>
  </si>
  <si>
    <t>External SENCO</t>
  </si>
  <si>
    <t xml:space="preserve">Source question:  Does this/any of these internal SENCO/SENDCO(s) have any accredited qualifications to perform the role e.g. a Level 3 EY SENCO Award? </t>
  </si>
  <si>
    <t xml:space="preserve">Base: All providers allocated to variant 1 with access to a SENCO/SENDCO. See accompanying technical report for details of the variants. </t>
  </si>
  <si>
    <t>Unaware</t>
  </si>
  <si>
    <t>Unsuitable opening times</t>
  </si>
  <si>
    <t>Not eligible to offer</t>
  </si>
  <si>
    <t>Specialist setting/SEN school</t>
  </si>
  <si>
    <t>Entitlement is claimed at another setting</t>
  </si>
  <si>
    <t>Table 3-1: Number of bookings for childminders being for their own child/children (per childminder) (2023)</t>
  </si>
  <si>
    <t>Table 7-7: Proportion of providers where parents can use funded hours throughout the year, by entitlement (2023)</t>
  </si>
  <si>
    <t>Table 7-8: Proportion of providers where parents can use funded hours throughout the day, by entitlement (2023)</t>
  </si>
  <si>
    <t>Table 8-6: Proportion of providers with access to an internal or external SENCO (2023)</t>
  </si>
  <si>
    <t>Table 1-1: Number of providers (2018, 2019, 2021, 2022, and 2023)</t>
  </si>
  <si>
    <t>Table 7-9: Proportion of providers signed up to receive Tax-Free Childcare payments (2018, 2019, 2021, 2022, and 2023)</t>
  </si>
  <si>
    <t>Table 8-1: Proportion of providers caring for at least one child with SEND (2018, 2019, 2021, 2022, and 2023)</t>
  </si>
  <si>
    <t>Table 8-2: Proportion and average number of children with SEND per provider (2018, 2019, 2021, 2022, and 2023)</t>
  </si>
  <si>
    <t>Table 3-2: Proportion of childminders doing other jobs to supplement their incomes (2022 and 2023)</t>
  </si>
  <si>
    <t>Table 3-5: Proportion of childminders that are considering employing a childminding assistant (2022 and 2023)</t>
  </si>
  <si>
    <t>Years: 2018, 2019, 2021, 2022, and 2023</t>
  </si>
  <si>
    <t>Source question: Apart from childminding, do you do any other paid jobs to supplement your income?</t>
  </si>
  <si>
    <t>Table 1-2: Number and proportion of providers by region (2023)</t>
  </si>
  <si>
    <t>Number of providers</t>
  </si>
  <si>
    <t>Table 1-3: Number and proportion of providers by level of deprivation (2023)</t>
  </si>
  <si>
    <t>Table 2-10: Proportion of providers with occupancy rate change in the last year (2022 and 2023)</t>
  </si>
  <si>
    <t>Table 2-9: Total number of spare places by day of the week (2023)</t>
  </si>
  <si>
    <t>Table 2-8: Average number of spare places by day of the week per provider (2023)</t>
  </si>
  <si>
    <t>Table 2-7: Proportion of available places that are spare capacity by region (2023)</t>
  </si>
  <si>
    <t>Table 2-6: Proportion of available places that are spare capacity by day of the week (2023)</t>
  </si>
  <si>
    <t>Table 2-5: Proportion of providers with any spare capacity by day of the week (2023)</t>
  </si>
  <si>
    <t>Average number of children under two</t>
  </si>
  <si>
    <t>Average number of children aged two</t>
  </si>
  <si>
    <t>Average number of children aged three and four</t>
  </si>
  <si>
    <t>Table 8-3: Number and proportion of children with EHC or statement of special needs (Total in England and average per provider) (2023)</t>
  </si>
  <si>
    <t>Table 8-4: Proportion of providers providing care for children with minor, moderate, and severe SENDs (2023)</t>
  </si>
  <si>
    <t xml:space="preserve">  Nursery class childcare settings</t>
  </si>
  <si>
    <t>Nursery class childcare settings</t>
  </si>
  <si>
    <t>2022 to 2023</t>
  </si>
  <si>
    <t>P-value (2022 to 2023 change vs. no change)</t>
  </si>
  <si>
    <t xml:space="preserve">Average number of children under two
</t>
  </si>
  <si>
    <t xml:space="preserve">Average number of children aged two
</t>
  </si>
  <si>
    <t xml:space="preserve">Average number of children aged three and four
</t>
  </si>
  <si>
    <t>Proportion of apprentices at Level 5</t>
  </si>
  <si>
    <t>Source question: Do you require parents to use an online payment provider – such as ParentPay, Arbor, SCOPAY – when paying for their childcare using Tax-Free Childcare?</t>
  </si>
  <si>
    <t>1. The proportion is defined as the number of children whose parents are paying fees using TFC divided by the number of registered places.</t>
  </si>
  <si>
    <t>Very detailed knowledge</t>
  </si>
  <si>
    <t>Some details</t>
  </si>
  <si>
    <t>Aware, but not of the details</t>
  </si>
  <si>
    <t>Source question: Prior to this survey, how much would you say you know about the childcare element of Universal Credit?</t>
  </si>
  <si>
    <t>Table 8-7: Proportion of providers with SENCOs with formal qualifications (2022)</t>
  </si>
  <si>
    <t xml:space="preserve">1. Figures are not available for sub-groups in 2018 due to a change in reporting approach </t>
  </si>
  <si>
    <t>1. The proportion is defined as the number of children with SEND divided by the number of registered places.</t>
  </si>
  <si>
    <t>Another childcare provider</t>
  </si>
  <si>
    <t>School setting with children of school age</t>
  </si>
  <si>
    <t>Work outside of childcare</t>
  </si>
  <si>
    <t>Retirement</t>
  </si>
  <si>
    <t>&lt; 1 year</t>
  </si>
  <si>
    <t>1-2 years</t>
  </si>
  <si>
    <t>Over 2 years and up to 3 years</t>
  </si>
  <si>
    <t>Over 3 years and up to 4 years</t>
  </si>
  <si>
    <t>Over 4 years and up to 5 years</t>
  </si>
  <si>
    <t>Over 5 years and up to 10 years</t>
  </si>
  <si>
    <t>Over 10 years</t>
  </si>
  <si>
    <t>Table 6-1: Breakdown of annual costs of childcare (2023)</t>
  </si>
  <si>
    <t>Energy bills</t>
  </si>
  <si>
    <t>Survey of Childcare and Early Years Providers 2023</t>
  </si>
  <si>
    <t>Table 2-10</t>
  </si>
  <si>
    <t>Table 7-11</t>
  </si>
  <si>
    <t>Table 7-12</t>
  </si>
  <si>
    <t>Table 7-12: Proportion of providers with detailed knowledge of the childcare element of Universal Credit (2023)</t>
  </si>
  <si>
    <t>Table 7-11: Proportion of providers requiring parents to use an online payment provider when paying for their childcare using Tax-Free Childcare (2023)</t>
  </si>
  <si>
    <t>1. The sample of providers includes those that do not have any spare capacity.</t>
  </si>
  <si>
    <t xml:space="preserve">Source question: Of the children you currently have registered, how many are…? </t>
  </si>
  <si>
    <t>-</t>
  </si>
  <si>
    <t>Private group-based providers</t>
  </si>
  <si>
    <t>Voluntary group-based providers</t>
  </si>
  <si>
    <t>Level 3 or above</t>
  </si>
  <si>
    <t>Table 1-8: Average number of weeks providers expect to be open during the year (2023)</t>
  </si>
  <si>
    <t>Table 1-9: Distribution of childcare provider opening and closing times (2023)</t>
  </si>
  <si>
    <t xml:space="preserve">All providers </t>
  </si>
  <si>
    <t>2. Figures are not available for sub-groups in 2018 due to a change in reporting approach.</t>
  </si>
  <si>
    <t xml:space="preserve">Source question: Do any of the 2 year olds in your provision receive Government-funded hours under the 15 hours Free Entitlement? </t>
  </si>
  <si>
    <t>Base: All providers with two-year-olds registered with their setting</t>
  </si>
  <si>
    <t>Table 8-5: Proportion of providers providing support to help parents apply for an Educational Health and Care plan (2023)</t>
  </si>
  <si>
    <t xml:space="preserve">Base: All providers who are receiving payments from families claiming Tax Free Childcare </t>
  </si>
  <si>
    <t>Definitions</t>
  </si>
  <si>
    <t>School-based providers</t>
  </si>
  <si>
    <t xml:space="preserve">Significance testing </t>
  </si>
  <si>
    <r>
      <rPr>
        <b/>
        <sz val="10"/>
        <color theme="1"/>
        <rFont val="Calibri"/>
        <family val="2"/>
        <scheme val="minor"/>
      </rPr>
      <t>Private group-based providers:</t>
    </r>
    <r>
      <rPr>
        <sz val="10"/>
        <color theme="1"/>
        <rFont val="Calibri"/>
        <family val="2"/>
        <scheme val="minor"/>
      </rPr>
      <t xml:space="preserve"> These are private companies and include employer-run childcare for employees.</t>
    </r>
  </si>
  <si>
    <r>
      <rPr>
        <b/>
        <sz val="10"/>
        <color theme="1"/>
        <rFont val="Calibri"/>
        <family val="2"/>
        <scheme val="minor"/>
      </rPr>
      <t>Voluntary group-based providers:</t>
    </r>
    <r>
      <rPr>
        <sz val="10"/>
        <color theme="1"/>
        <rFont val="Calibri"/>
        <family val="2"/>
        <scheme val="minor"/>
      </rPr>
      <t xml:space="preserve"> These are voluntary organisations, including community groups, charities, churches, or religious groups.</t>
    </r>
  </si>
  <si>
    <r>
      <rPr>
        <b/>
        <sz val="10"/>
        <color theme="1"/>
        <rFont val="Calibri"/>
        <family val="2"/>
        <scheme val="minor"/>
      </rPr>
      <t>Other group-based providers</t>
    </r>
    <r>
      <rPr>
        <sz val="10"/>
        <color theme="1"/>
        <rFont val="Calibri"/>
        <family val="2"/>
        <scheme val="minor"/>
      </rPr>
      <t>: This includes a small group of other providers (including not-for-profit providers such as social enterprises and community interest companies).</t>
    </r>
  </si>
  <si>
    <r>
      <t> </t>
    </r>
    <r>
      <rPr>
        <b/>
        <sz val="10"/>
        <color theme="1"/>
        <rFont val="Calibri"/>
        <family val="2"/>
        <scheme val="minor"/>
      </rPr>
      <t>Maintained nursery schools:</t>
    </r>
    <r>
      <rPr>
        <sz val="10"/>
        <color theme="1"/>
        <rFont val="Calibri"/>
        <family val="2"/>
        <scheme val="minor"/>
      </rPr>
      <t xml:space="preserve"> These are purpose-built maintained schools specifically for children in their early years and with a qualified teacher present.</t>
    </r>
  </si>
  <si>
    <t>Note:</t>
  </si>
  <si>
    <r>
      <t> </t>
    </r>
    <r>
      <rPr>
        <b/>
        <sz val="10"/>
        <color theme="1"/>
        <rFont val="Calibri"/>
        <family val="2"/>
        <scheme val="minor"/>
      </rPr>
      <t>Nursery class childcare settings:</t>
    </r>
    <r>
      <rPr>
        <sz val="10"/>
        <color theme="1"/>
        <rFont val="Calibri"/>
        <family val="2"/>
        <scheme val="minor"/>
      </rPr>
      <t xml:space="preserve"> These are other maintained schools, and non-maintained schools, offering nursery provision. </t>
    </r>
  </si>
  <si>
    <t>Proportion of providers with no staff with formal qualifications and no staff working towards an accredited or informal qualification related to SEND</t>
  </si>
  <si>
    <t>Other reasons</t>
  </si>
  <si>
    <t>1. The p-values test whether there is a statistically significant difference in the proportion of providers reporting, for example, higher occupancy rates in 2023 compared to the proportion of providers reporting higher occupancy rates in 2022.</t>
  </si>
  <si>
    <t>Unweighted base (England)</t>
  </si>
  <si>
    <t>Regional unweighted bases</t>
  </si>
  <si>
    <t xml:space="preserve">  </t>
  </si>
  <si>
    <t xml:space="preserve">* </t>
  </si>
  <si>
    <t>surveys were completed, figures in this table cannot be compared with those for previous years</t>
  </si>
  <si>
    <t>1. A very small number of providers (estimated to be around 50) are open in school holidays only.  These have been excluded from the table</t>
  </si>
  <si>
    <t xml:space="preserve">How many children are you allowed to look after at one time? </t>
  </si>
  <si>
    <t>Source question:</t>
  </si>
  <si>
    <t>Table 2-1: Total registered places in England and average registered places per provider (2018, 2019, 2021, 2022, and 2023)</t>
  </si>
  <si>
    <t>2. Mean registered places in 2022 and 2023 are reported to 1 decimal place.  Mean registered places figures for 2018, 2019 and 2021 are only available rounded to the nearest whole place</t>
  </si>
  <si>
    <t>1. The number of registered childminder places in 2023 is not directly comparable with figures for previous years.  In the 2023 Survey, in order to be consistent with school-based and group-based providers, childminders were asked "How many children are you allowed to look after at one time?"</t>
  </si>
  <si>
    <t xml:space="preserve">Source question: How many children are you allowed to look after at one time? </t>
  </si>
  <si>
    <t>Table 2-3: Average number of children registered by age group per provider (2022 and 2023)</t>
  </si>
  <si>
    <t>Source question: How many under school-aged children were booked to attend your [provision type] on that [reference day]?</t>
  </si>
  <si>
    <t>2. Mean booked places in 2022 and 2023 are reported to 1 decimal place.  Mean booked places figures for 2019 and 2021 are only available rounded to the nearest whole place</t>
  </si>
  <si>
    <t>1. Due to differences between the way that the survey was completed in 2023 and the way that previous years'</t>
  </si>
  <si>
    <t>Base: All figures reported for school-based and group-based providers include providers offering those sessions on the particular day that they were asked about. Figures for childminders include all childminders offering care on that day. Figures are for providers who had children of pre-school age (0-4) registered with their setting only.</t>
  </si>
  <si>
    <t>Unweighted Base (number of other childminders if working with at least one other childminder)</t>
  </si>
  <si>
    <t>Base: All school-based providers (excluding maintained nursery schools)</t>
  </si>
  <si>
    <t>Childminding staff</t>
  </si>
  <si>
    <t>2. "Childminding staff" refers to childminders and their assistants</t>
  </si>
  <si>
    <t>Table 4-1: Total number of paid staff (2018, 2019, 2021, 2022, and 2023)</t>
  </si>
  <si>
    <t>Table 4-2: Total number of paid staff by region (2018, 2019, 2021, 2022, and 2023)</t>
  </si>
  <si>
    <t xml:space="preserve">  Private group-based providers</t>
  </si>
  <si>
    <t xml:space="preserve">  Voluntary group-based providers</t>
  </si>
  <si>
    <t>Maintained nursery schools</t>
  </si>
  <si>
    <t xml:space="preserve">  Maintained nursery schools</t>
  </si>
  <si>
    <t xml:space="preserve">Maintained nursery schools </t>
  </si>
  <si>
    <t>All school-based  providers</t>
  </si>
  <si>
    <t>Base: All school-based and group-based providers</t>
  </si>
  <si>
    <t>Table 4-5: Proportion of providers employing volunteers and total number of volunteers (school-based and group-based providers) (2021, 2022, and 2023)</t>
  </si>
  <si>
    <t>Table 4-4: Proportion of providers employing temporary staff and total number of temporary staff (school-based and group-based providers) (2021, 2022, and 2023)</t>
  </si>
  <si>
    <t>Source question: How many apprentices does your setting employ on each of the following apprenticeships?</t>
  </si>
  <si>
    <t>Source question: How many paid childcare staff – not including agency, freelance or supply staff – have left your employment in the past 12 months?</t>
  </si>
  <si>
    <t>Source question: How many paid childcare staff – not including agency, freelance or supply staff – have you recruited in the past 12 months?</t>
  </si>
  <si>
    <t>Source question:  How many paid childcare staff – not including agency, freelance or supply staff – have left your employment in the past 12 months?</t>
  </si>
  <si>
    <t>Source question: How many of these staff also hold a Level 2 qualification in Maths?</t>
  </si>
  <si>
    <t>qualification was between Level 3 and Level 5 who also held a Level 2 qualification in Maths. This would typically be a GCSE/O-level or International equivalent,  to at least grade C / grade 4.</t>
  </si>
  <si>
    <t>are not shown in the tables.  Instead, figures for "all school-based providers" and for "all group-based providers" are grouped together</t>
  </si>
  <si>
    <t>Under 25 years</t>
  </si>
  <si>
    <t>2. Mean ratios in 2022 and 2023 are reported to 1 decimal place.  Mean ratios in 2021 are only available rounded to the nearest whole figure.</t>
  </si>
  <si>
    <t>1:4</t>
  </si>
  <si>
    <t>More than 1:4</t>
  </si>
  <si>
    <t>Table 5-4: Proportion of providers aware of and used the exceptional circumstance allowance regarding staff to child ratios (2023)</t>
  </si>
  <si>
    <t>Staffing costs</t>
  </si>
  <si>
    <t>Materials such as books, toys or equipment</t>
  </si>
  <si>
    <t>Food costs</t>
  </si>
  <si>
    <t>Training costs</t>
  </si>
  <si>
    <t>Business rates</t>
  </si>
  <si>
    <t>Recruiting staff</t>
  </si>
  <si>
    <t>Other costs</t>
  </si>
  <si>
    <t>Childminder "staffing costs" are the sum of the amount that they pay their assistant(s) (if they have one) and the amount that they pay themselves in the form of a "salary".</t>
  </si>
  <si>
    <t xml:space="preserve">In previous surveys, childminders were asked "How many places for children under the age of 8 have you personally got registered with Ofsted?"  These questions are slightly different because although, in order to offer childcare places, childminders need to register these places with Ofsted, this is only the case for children under 8. </t>
  </si>
  <si>
    <t>Table 4-14: Average number of contracted hours worked by staff level (school-based and group-based providers) (2023)</t>
  </si>
  <si>
    <t>Table 6-2: Proportion of staff aged 23 and over earning below the National Living Wage (2023)</t>
  </si>
  <si>
    <t>2. Prior to the 2023 survey, where providers reported staff salaries on an annual basis, hourly salaries were derived by dividing annual salaries by 52, and then by the number of hours per week that staff members were contracted to work.</t>
  </si>
  <si>
    <t>This produces a more accurate estimate of hourly staff salaries.  It does, however, mean that estimates of the proportion of staff earning below the NLW are lower than those calculated previously and that figures in this table cannot be directly compared with those published in previous years.</t>
  </si>
  <si>
    <t>Table 7-1: Proportion of providers looking after children funded under the 15-hour entitlement for 2-year-olds (2021, 2022, and 2023)</t>
  </si>
  <si>
    <t>Table 7-3: Proportion of providers looking after children funded under the 15-hour entitlement for 3- and 4-year-olds (2021, 2022, and 2023)</t>
  </si>
  <si>
    <t>Table 7-5: Proportion of providers looking after children funded under the 30-hour entitlement for 3- and 4-year-olds (2021, 2022, and 2023)</t>
  </si>
  <si>
    <t>1. Excludes providers that do not look after any 3- or 4-year-old children.</t>
  </si>
  <si>
    <t>1. Excludes providers that do not look after any 2-year-old children</t>
  </si>
  <si>
    <t>1. Childminder costs are not directly comparable with group-based provider and school-based provider costs.  Childminders were not asked, for instance, about their rent / mortgage or energy bills, because they work from their own home and would have to pay at least some of these costs, even if they didn't run a childminding business.</t>
  </si>
  <si>
    <t xml:space="preserve">2. Childminders do not have to pay business rates. </t>
  </si>
  <si>
    <t>Average across the week</t>
  </si>
  <si>
    <t xml:space="preserve">Base: Group-based providers allocated to variant 2 and school-based providers to variant 1). See accompanying technical report for details of the variants. </t>
  </si>
  <si>
    <t>1. At the time of the Survey, in order to count as a "Level 3 qualified" member of staff in statutory staff:child ratios, staff members were required to hold a Level 2 qualification</t>
  </si>
  <si>
    <t>In many of the tables, the statistical significance of differences between 2022 and 2023 figures (compared to no difference) have been tested and illustrated using a p-value.</t>
  </si>
  <si>
    <t>If a p-value is less than 0.05, and shown in bold font, this means that the change between 2022 and 2023 is statistically significant at the 5% significance level.</t>
  </si>
  <si>
    <r>
      <rPr>
        <b/>
        <sz val="10"/>
        <color theme="1"/>
        <rFont val="Calibri"/>
        <family val="2"/>
        <scheme val="minor"/>
      </rPr>
      <t>Childminders</t>
    </r>
    <r>
      <rPr>
        <sz val="10"/>
        <color theme="1"/>
        <rFont val="Calibri"/>
        <family val="2"/>
        <scheme val="minor"/>
      </rPr>
      <t xml:space="preserve">: Ofsted-registered childminders providing early years care and operating on domestic settings (childminders registered with a childminder agency are not included in the Survey). </t>
    </r>
  </si>
  <si>
    <t>In other words, any differences observed are sufficiently large that there is no more than a 5% probability of them occurring by chance rather than as a result of genuine differences between the two years.</t>
  </si>
  <si>
    <t>Symbols used in the tables</t>
  </si>
  <si>
    <t>Survey variants</t>
  </si>
  <si>
    <t>There are a "core" set of questions, which are included in all variants of the Survey.  Other questions are only included in certain variants.</t>
  </si>
  <si>
    <t>The Technical Report accompanying this report describes which questions are asked in the different variants of the Survey, and how many providers completed each variant.</t>
  </si>
  <si>
    <t>Notes and definitions</t>
  </si>
  <si>
    <t>Table 1-7: Proportion of providers providing care during term time only and during both term time and school holidays (2023)</t>
  </si>
  <si>
    <t>Other sources</t>
  </si>
  <si>
    <t>Figures that are not applicable are shown as "-".  Level 5 apprenticeships, for instance, are relatively new, and information about these apprenticeships only began being collected on the 2023 Survey.  Therefore, in Table 4-7 ("The proportion of apprentices employed on different levels of apprenticeship"), the proportion of Level 5 apprentices in 2021 and 2022 is shown as "-".</t>
  </si>
  <si>
    <t>For some of the figures in these tables, for instance the number of registered childcare providers (Table 1-1) and the number of registered childcare places (Table 2-1), other sources of data are available.</t>
  </si>
  <si>
    <t>For school-based providers, figures are collected on the Annual School Census and published by DfE on "Explore Education Statistics".</t>
  </si>
  <si>
    <t>There are slight differences between the sets of figures. Ofsted, for instance, report the number of registered childcare places recorded during inspections, which take place every few years, while the Survey asks providers for an up-to-date figure for the number of places that they have registered with Ofsted</t>
  </si>
  <si>
    <t>Survey coverage</t>
  </si>
  <si>
    <t>In order to reduce the time burden of completing the Survey, while still ensuring a large enough response to enable detailed analysis, the Survey was split into "variants".</t>
  </si>
  <si>
    <t>For group-based providers and childminders, figures are available from Ofsted's childcare register and published on their website: https://www.gov.uk/government/collections/early-years-and-childcare-statistics</t>
  </si>
  <si>
    <t>In general, as they are taken from a register, rather than being estimated from responses to a Survey, Ofsted and Annual School Census figures are considered to be the definitive source of information on the number of childcare providers and number of registered childcare places.</t>
  </si>
  <si>
    <t>1. Due to differences between the way that the survey was completed in 2023 and the way that previous years' surveys were completed, figures in this table cannot be compared with those for previous years.</t>
  </si>
  <si>
    <t>1. "Mean opening hours" are the difference between morning opening times and afternoon closing times.  Where a provider shuts at lunchtime, the time that it is shut for has not been deducted from mean opening hours.</t>
  </si>
  <si>
    <t>2. "Regional unweighted bases" comprises all school-based providers (full day provision), all group-based providers (full day provision), and childminders.</t>
  </si>
  <si>
    <t>Table 3-4: Proportion of childminders working with other registered childminders and number of other childminders (2022 and 2023)</t>
  </si>
  <si>
    <t>Table 3-6: Average number of years worked as a childminder or childminding assistant (2022 and 2023)</t>
  </si>
  <si>
    <t>Table 4-3: Average number of paid staff per provider (school-based and group-based providers) (2018, 2019, 2021, 2022, and 2023)</t>
  </si>
  <si>
    <t>1. "No UK Early Years qualification" includes a very small number of staff whose highest qualification is an overseas qualification.</t>
  </si>
  <si>
    <t>The numbers of hours "currently worked" by these members of staff are included in calculations of the mean number of contracted hours shown in this table.  They cannot be directly compared with figures published in previous years which were based solely on numbers of "contracted hours worked".</t>
  </si>
  <si>
    <t>Other staff</t>
  </si>
  <si>
    <t>Table 4-15 summary: Proportion of staff holding early years or teaching-related qualifications at different levels (2018, 2019, 2021, 2022, and 2023)</t>
  </si>
  <si>
    <t>3. "No UK Early Years qualification" includes a very small number of staff whose highest qualification is an overseas qualification.</t>
  </si>
  <si>
    <t>4. EYC: Early Years Co-ordinator.</t>
  </si>
  <si>
    <t>in maths, as well as a "full and relevant" early years qualification at at least Level 3.  This table show the proportion of staff whose highest full and relevant</t>
  </si>
  <si>
    <t>Table 4-16: Proportion of staff whose highest early years and teaching-related qualification is between Level 3 and Level 5 who also hold a Level 2 qualification in maths (school-based and group-based providers) (2023)</t>
  </si>
  <si>
    <t>2. Providers were asked for the highest "full and relevant" early years or teaching-related qualification that staff members held. They were not asked about qualifications in unrelated subjects</t>
  </si>
  <si>
    <t>Table 4-17: Proportion of staff with a Level 6 early years or teaching-related qualification who hold different Level 6 qualifications (2023)</t>
  </si>
  <si>
    <t>Source question: What was your average staff to child ratio for children aged 2 years old on [reference day]?</t>
  </si>
  <si>
    <t>Table 5-1: Staff:child ratios for children aged under 2 (group-based providers) (2021, 2022, and 2023)</t>
  </si>
  <si>
    <t>Table 5-2: Staff:child ratios for children aged 2 (group-based providers) (2021, 2022, and 2023)</t>
  </si>
  <si>
    <t>Table 5-3: Staff:child ratios for children aged 3 and 4 (school-based and group-based providers) (2021, 2022, and 2023)</t>
  </si>
  <si>
    <r>
      <t xml:space="preserve">In the 2023 survey, providers were also asked for the </t>
    </r>
    <r>
      <rPr>
        <i/>
        <sz val="10"/>
        <color theme="1"/>
        <rFont val="Calibri"/>
        <family val="2"/>
        <scheme val="minor"/>
      </rPr>
      <t>number of weeks per year</t>
    </r>
    <r>
      <rPr>
        <sz val="10"/>
        <color theme="1"/>
        <rFont val="Calibri"/>
        <family val="2"/>
        <scheme val="minor"/>
      </rPr>
      <t xml:space="preserve"> that staff were contracted to work.  Where this was less than 52 weeks per year, hourly salaries were derived by dividing annual salaries by this number, rather than 52, and then by contracted hours per week.</t>
    </r>
  </si>
  <si>
    <t xml:space="preserve">3.  Nursery class childcare settings often deliver classes to school-age children alongside their nursery provision. For these providers, it is difficult to estimate how much of the providers' overhead costs - such as energy bills and business rates - are accounted for by nursery classes and how much are accounted for by other parts of the school. </t>
  </si>
  <si>
    <t>Therefore, unlike group-based providers, who were asked to report them separately, for school-based providers these costs were reported in "other costs".</t>
  </si>
  <si>
    <t>Table 7-2: Proportion of providers not looking after any children funded under the 15-hour entitlement for 2-year-olds by reason (2023)</t>
  </si>
  <si>
    <t xml:space="preserve">The way that voluntary, private and ‘other’ group-based providers are defined changed between 2021 and 2022. This means that 2022 and 2023 figures for these categories of provider cannot be directly compared with figures for earlier years.  Figures for the total ‘all group-based provider’ category are not affected and can be compared.  </t>
  </si>
  <si>
    <r>
      <t xml:space="preserve">Statutory staff:child ratios: </t>
    </r>
    <r>
      <rPr>
        <sz val="10"/>
        <color theme="1"/>
        <rFont val="Calibri"/>
        <family val="2"/>
        <scheme val="minor"/>
      </rPr>
      <t>Registered early years and childcare settings have to operate at minimum staff to child ratios.  These ratios vary, depending on the age of the children and qualification levels of the staff.</t>
    </r>
  </si>
  <si>
    <t>More details of the different "entitlements" are provided on Explore Education Statistics.</t>
  </si>
  <si>
    <t>More details on the different "ratios" are provided on Explore Education Statistics.</t>
  </si>
  <si>
    <t>Table 1-4: Number of school-based providers running nursery provision in partnership with other providers (2022 and 2023)</t>
  </si>
  <si>
    <t>Table 1-5: Proportion of group-based providers that are part of a chain (2023)</t>
  </si>
  <si>
    <t>Table 1-6: Proportion of group-based providers that are a part of a chain by chain size (2023)</t>
  </si>
  <si>
    <t>Table 2-2: Total number of registered places by region (2022 and 2023)</t>
  </si>
  <si>
    <t>Table 2-4: Total booked places and average booked places per provider on a reference day (2019, 2021, 2022, and 2023)</t>
  </si>
  <si>
    <t>Time series</t>
  </si>
  <si>
    <t>Although the Survey of Childcare and Early Years Providers has been running since 1998, significant changes to the content of the Survey were made in 2016, and to the coverage of the Survey in 2019.</t>
  </si>
  <si>
    <t>The earliest data that can be compared with the current Survey are from 2018.  Where available, and appropriate, these figures have been shown in the tables.  The Survey was not run in 2020.</t>
  </si>
  <si>
    <t>In these situations, figures for 2023 cannot be compared with those for earlier years and so only statistics for 2023 are shown in the tables.  Where appropriate, this has been explained in footnotes to the tables.</t>
  </si>
  <si>
    <t>1. For one of the private group-based providers that responded to the survey, "deprivation band" was unknown.  Hence, the number of private group-based providers in this table does not add up exactly to the total number of private group-based providers shown in Table 1-1.</t>
  </si>
  <si>
    <t>Table 2-4 summary: Total booked full-day places and average booked places per provider on a reference day (2019, 2021, 2022, and 2023)</t>
  </si>
  <si>
    <t>It does not test whether there is a statistically significant difference in the proportion of providers reporting higher occupancy than last year and the proportion reporting lower occupancy than last year.</t>
  </si>
  <si>
    <t>Source question: How many years have [person] been working as a [role]?</t>
  </si>
  <si>
    <t>2. Mean numbers of staff in 2022 and 2023 are reported to 1 decimal place.  Mean number of staff figures for 2018, 2019 and 2021 are only available rounded to the nearest whole member of staff.</t>
  </si>
  <si>
    <t>1. Information on Level 5 apprentices began to be collected in 2023.</t>
  </si>
  <si>
    <t xml:space="preserve">In previous surveys, childminders were asked "How many places for children under the age of 8 have you personally got registered with Ofsted?"  These questions are slightly different because although, in order to offer childcare places, childminders need to register these places with Ofsted, this is only the case for children aged under 8. </t>
  </si>
  <si>
    <t>Base: All school-based providers who employ apprentices, and all group-based providers who employ apprentices</t>
  </si>
  <si>
    <t>Source question:  How many of the paid staff leaving in the last 12 months had reached a … qualification?</t>
  </si>
  <si>
    <t>1. "Total number of paid staff" excludes apprentices but includes temporary staff.  It only refers to staff who work directly with children.</t>
  </si>
  <si>
    <t>1. "Total number of paid staff" excludes apprentices but includes temporary staff.  It only refers to staff who work directly with children</t>
  </si>
  <si>
    <t>1. "Mean number of paid staff" excludes apprentices but includes temporary staff.  It only refers to staff who work directly with children.</t>
  </si>
  <si>
    <t>Source question: Excluding apprentices, how many paid staff do you currently employ on a temporary basis?</t>
  </si>
  <si>
    <t>1. "Number of temporary staff" excludes apprentices and only refers to staff who work directly with children.</t>
  </si>
  <si>
    <t>Source question: How many unpaid volunteers, including any students working on placement, are helping you currently?</t>
  </si>
  <si>
    <t>Source question: How many apprentices are currently involved in the delivery of your provision?</t>
  </si>
  <si>
    <t>1. "Number of apprentices" only refers to apprentices who work directly with children.</t>
  </si>
  <si>
    <t>1. "Number of volunteers" only refers to volunteers who work directly with children.</t>
  </si>
  <si>
    <t>Table 4-8: Number of paid childcare staff recruited in the last 12 months (total in England and average per provider) (school-based and group-based providers) (2023)</t>
  </si>
  <si>
    <t>Table 4-9: Number of paid childcare staff leaving in the last 12 months (total in England and average per provider) (school-based and group-based providers) (2023)</t>
  </si>
  <si>
    <t>1. Staff turnover rates are the number of paid childcare staff who left employment during the period expressed as a percentage of the total number of paid childcare staff employed at the start of the period</t>
  </si>
  <si>
    <t>Table 4-11: Proportion of paid childcare staff leaving in the last 12 months by destination (2023) (school-based and group-based providers)</t>
  </si>
  <si>
    <t>Source question:  How many of the leavers left to…</t>
  </si>
  <si>
    <t>Table 4-12: Proportion of paid childcare staff leaving in the last 12 months by highest level of qualification (2023) (school-based and group-based providers)</t>
  </si>
  <si>
    <t>Table 4-13: Mean number of years worked in the sector by paid childcare staff leaving in the last 12 months (2023) (school-based and group-based providers)</t>
  </si>
  <si>
    <t>Source question:  How many of the paid staff leavers had worked in the sector for…</t>
  </si>
  <si>
    <t>Source question:  How many hours per week is [STAFF] contracted to work for?</t>
  </si>
  <si>
    <r>
      <rPr>
        <sz val="10"/>
        <color theme="1"/>
        <rFont val="Calibri"/>
        <family val="2"/>
        <scheme val="minor"/>
      </rPr>
      <t xml:space="preserve">Where </t>
    </r>
    <r>
      <rPr>
        <b/>
        <sz val="10"/>
        <color theme="1"/>
        <rFont val="Calibri"/>
        <family val="2"/>
        <scheme val="minor"/>
      </rPr>
      <t>staff qualification levels</t>
    </r>
    <r>
      <rPr>
        <sz val="10"/>
        <color theme="1"/>
        <rFont val="Calibri"/>
        <family val="2"/>
        <scheme val="minor"/>
      </rPr>
      <t xml:space="preserve"> are reported in T4-15 and T4-16, these refer to "full and relevant" early years and teaching-related qualifications.  Qualifications in unrelated subjects are excluded.</t>
    </r>
  </si>
  <si>
    <t>1. Figures to refer to paid childcare staff joining the provider that was surveyed - not necessarily the childcare sector as a whole</t>
  </si>
  <si>
    <t>1. Figures refer to paid childcare staff leaving the provider that was surveyed - not necessarily the childcare sector as a whole</t>
  </si>
  <si>
    <t>1. Providers were asked for the destination of staff leaving them - whether they had left to work for another childcare provider, work in a school, work outside of childcare or retired.</t>
  </si>
  <si>
    <t>"Other" reasons given by providers for staff leaving them included "caring responsibilities", "poor health" and "moved away from the area".</t>
  </si>
  <si>
    <t>3. In cases where a staff member either did not have a contract, or was employed on a "zero hours" contract, providers were asked how many hours the staff member "currently worked".</t>
  </si>
  <si>
    <t>1. Refers to paid staff, including temporary staff but excluding apprentices, and to staff who work directly with children.</t>
  </si>
  <si>
    <t>1. Refers to paid staff, including temporary staff but excluding apprentices, who work directly with children.</t>
  </si>
  <si>
    <t>Source question: Of the staff with Level 6 qualifications, how many hold each of the following qualifications? Some staff members may hold more than one of these Level 6 qualifications- if so, please include all the ones that they hold.</t>
  </si>
  <si>
    <t>3. It is possible to hold multiple qualifications at Level 6. As a result the sum across qualification types may exceed 100%.</t>
  </si>
  <si>
    <t>Table 4-18: Gender of paid staff as a proportion of all Early Years staff (2023)</t>
  </si>
  <si>
    <t xml:space="preserve">Source question:  How many of your paid staff identify as… </t>
  </si>
  <si>
    <t>1. Refers to paid staff, excluding apprentices.</t>
  </si>
  <si>
    <t>2. Due to the small number of males reported on the survey as working in maintained nursery schools and voluntary group-based providers, figures for these provider types</t>
  </si>
  <si>
    <t>Source question:  How many of your paid staff belong to the following ethnic groups…</t>
  </si>
  <si>
    <t>2. Due to the small number of non-"White British" staff reported on the survey as working in maintained nursery schools, figures for "all school-based providers" are grouped together.</t>
  </si>
  <si>
    <t>Table 4-19: Ethnicity of paid staff as a proportion of all Early Years staff (2023)</t>
  </si>
  <si>
    <t>1. The National Living Wage applies is a statutory minimum wage for staff aged 23 and over.</t>
  </si>
  <si>
    <t>2. For more details of childcare "entitlements", see Explore Education Statistics.</t>
  </si>
  <si>
    <t>Table 7-4: Proportion of providers not looking after any children funded under the 15-hour entitlement for 3- and 4-year-olds by reason (2023)</t>
  </si>
  <si>
    <t>2. Providers were allowed to state more than one reason, so the sum of the proportions for a given provider type may exceed 100%.</t>
  </si>
  <si>
    <t>3. Most providers do look after children funded under the entitlements so, due to limited sample sizes, we are not always able to provide a detailed breakdown of the reasons given by providers who do not look after any of these children.</t>
  </si>
  <si>
    <t>4. 'Other reasons' includes providers responding to the source question in the following ways: (i) unaware, (ii) school/trust decision, (iii) unsuitable opening times, (iv) specialist setting/SEN school, (v) closing or retiring, (vi) entitlement is claimed at another setting, (vii) do not charge parents for nursery provision, (viii) not a requirement or don't want to (unspecified reason) or (ix) other</t>
  </si>
  <si>
    <t>5. For more details of childcare "entitlements", see Explore Education Statistics.</t>
  </si>
  <si>
    <t>4. 'Other reasons' includes providers responding to the source question in the following ways: (i) unaware, (ii) school/trust decision, (iii) unsuitable opening times, (iv) closing or retiring, (v) do not charge parents for nursery provision, (vi) not a requirement or don't want to (unspecified reason) or (vii) other</t>
  </si>
  <si>
    <t>Table 7-6: Proportion of providers not looking after any children funded under the 30-hour entitlement for 3- and 4-year-olds by reason (2023)</t>
  </si>
  <si>
    <t>4. 'Other reasons' includes providers responding to the source question in the following ways: (i) unaware, (ii) school/trust decision, (iii)  closing or retiring, (iv) do not charge parents for nursery provision or (v) other</t>
  </si>
  <si>
    <t>1. For more details of childcare "entitlements", see Explore Education Statistics.</t>
  </si>
  <si>
    <t>1. For more details of Tax-Free Childcare, see Explore Education Statistics.</t>
  </si>
  <si>
    <t>2. For more details of Tax-Free Childcare, see Explore Education Statistics.</t>
  </si>
  <si>
    <t>Table 7-10: Proportion and average number of children with parents paying fees using Tax-Free Chidcare (2023)</t>
  </si>
  <si>
    <t>3. Mean numbers of children per provider in 2022 and 2023 are reported to the nearest 0.1.  Mean per provider figures for 2018, 2019 and 2021 are only available rounded to the nearest whole child.</t>
  </si>
  <si>
    <t>1. "Minor", "moderate", and "severe" SENDs are based on providers' assessments of children's needs, rather than a strict definition.</t>
  </si>
  <si>
    <t>1. SENCO: Special Educational Needs Co-ordinator</t>
  </si>
  <si>
    <t>2. The sum of the proportions for a provider type may be higher than 100%, as it is possible for a provider to both have a colleague formally designated as a SENCO and also have access to an external SENCO.</t>
  </si>
  <si>
    <t>Proportion of providers where at least one staff member has formal qualifications related to SEND</t>
  </si>
  <si>
    <t>Proportion of providers where no staff have formal qualifications, but at least one staff member is working towards an accredited or informal qualification related to SEND</t>
  </si>
  <si>
    <t>Chapter 7: Funded entitlements and Tax-Free Childcare</t>
  </si>
  <si>
    <t>Chapter 8: Special Educational Needs and Disabilities (SEND)</t>
  </si>
  <si>
    <t>The three types of group-based provider included in these tables are:</t>
  </si>
  <si>
    <t>"Other group-based providers" are separately identified in a small number of the tables (Table 1-1, Table 1-2 and Table 1-3).</t>
  </si>
  <si>
    <t>In other tables, they are not shown separately, but are included in the "all group-based providers" total.  In these tables, "private group-based provider" and "voluntary group-based provider" figures do not add up to the "all group-based provider" total.</t>
  </si>
  <si>
    <t>How these definitions changed, and the impact that this had on figures, is described in the 2022 report.</t>
  </si>
  <si>
    <t>The two types of school-based provider included in these tables are:</t>
  </si>
  <si>
    <r>
      <rPr>
        <b/>
        <sz val="10"/>
        <color theme="1"/>
        <rFont val="Calibri"/>
        <family val="2"/>
        <scheme val="minor"/>
      </rPr>
      <t>Special Educational Needs or Disability (SEND)</t>
    </r>
    <r>
      <rPr>
        <sz val="10"/>
        <color theme="1"/>
        <rFont val="Calibri"/>
        <family val="2"/>
        <scheme val="minor"/>
      </rPr>
      <t xml:space="preserve">: A broad definition of SEND has been adopted.  </t>
    </r>
  </si>
  <si>
    <r>
      <t xml:space="preserve">Free entitlement funding: </t>
    </r>
    <r>
      <rPr>
        <sz val="10"/>
        <color theme="1"/>
        <rFont val="Calibri"/>
        <family val="2"/>
        <scheme val="minor"/>
      </rPr>
      <t>The Government funds free childcare for eligible parents of children aged between 2 and 4.  The number of providers looking after children funded in this way are reported in these tables.  A separate set of tables show the average hourly funding rates paid by the Government to providers.</t>
    </r>
  </si>
  <si>
    <r>
      <rPr>
        <b/>
        <sz val="10"/>
        <color theme="1"/>
        <rFont val="Calibri"/>
        <family val="2"/>
        <scheme val="minor"/>
      </rPr>
      <t>Note</t>
    </r>
    <r>
      <rPr>
        <sz val="10"/>
        <color theme="1"/>
        <rFont val="Calibri"/>
        <family val="2"/>
        <scheme val="minor"/>
      </rPr>
      <t>: Minimum staff to child ratios for 2 year old children changed in September 2023, to 1:5.  At the time of the survey fieldwork, however (April 2023 to July 2023) the minimum ratio was 1:4 so figures are reported in T5-2 on the basis of this ratio.</t>
    </r>
  </si>
  <si>
    <t>Entitlement to free childcare is being extended to the parents of younger children.  However, fieldwork for this survey pre-dates these changes, and results are reported on the basis of the entitlements in place at the time of the Survey.</t>
  </si>
  <si>
    <t>In some tables - those showing, for instance, the number of providers that are part of a chain and number of staff paid below the National Living Wage - the way that the Survey has been carried, or way that statistics have been calculated, changed in 2023</t>
  </si>
  <si>
    <t>The figures in these tables refer to childcare providers that look after at least one pre-school child aged 0-4.  Providers that solely offer reception provision or "wrap-around" childcare to school-age children are excluded.</t>
  </si>
  <si>
    <r>
      <t xml:space="preserve">Group-based providers: </t>
    </r>
    <r>
      <rPr>
        <sz val="10"/>
        <color theme="1"/>
        <rFont val="Calibri"/>
        <family val="2"/>
        <scheme val="minor"/>
      </rPr>
      <t>providers registered with Ofsted and operating on non-domestic premises.</t>
    </r>
  </si>
  <si>
    <t>1. The sample of providers includes those that do not have any spare places.</t>
  </si>
  <si>
    <t>1. The sample of providers includes the average number of spare places among providers offering each specific type of provision i.e. it includes providers who offer that type of provision but have no spare capacity, but not providers who do not offer that type of provision.</t>
  </si>
  <si>
    <t>Table 3-3: Proportion of childminders employing an assistant or assistants (2018, 2019, 2021, 2022, and 2023)</t>
  </si>
  <si>
    <t>Statistics based on an unweighted base (survey sample size) of fewer than 10 providers are omitted from the tables, and replaced with an asterisk (*), while those with unweighted bases of between 10 and 29 providers are presented in italic and bold font and should be treated with caution.</t>
  </si>
  <si>
    <t>Table 4-15: Proportion of paid childcare staff by highest level of early years or teaching-related qualification (2018, 2019, 2021, 2022, and 2023)</t>
  </si>
  <si>
    <r>
      <t xml:space="preserve">1. There are a very small number of providers where parents can only use funded hours </t>
    </r>
    <r>
      <rPr>
        <i/>
        <sz val="10"/>
        <color theme="1"/>
        <rFont val="Calibri"/>
        <family val="2"/>
        <scheme val="minor"/>
      </rPr>
      <t>outside</t>
    </r>
    <r>
      <rPr>
        <sz val="10"/>
        <color theme="1"/>
        <rFont val="Calibri"/>
        <family val="2"/>
        <scheme val="minor"/>
      </rPr>
      <t xml:space="preserve"> of the school term.  These are excluded from the tables. </t>
    </r>
  </si>
  <si>
    <t>Providers were asked to include children with and without formal support in place, as well as those whose needs had not yet been formally identified but who their staff had identified as potentially having SEND.</t>
  </si>
  <si>
    <t>1. See "notes and definitions" for an explanation of the figures in this table, including definitions of the different provider types.</t>
  </si>
  <si>
    <t>2. See "notes and definitions" for an explanation of the figures in this table, including definitions of the different provider types.</t>
  </si>
  <si>
    <t xml:space="preserve">Notes: </t>
  </si>
  <si>
    <t>3. See "notes and definitions" for an explanation of the figures in this table, including definitions of the different provider types.</t>
  </si>
  <si>
    <t>1. See "notes and definitions" for an explanation of the figures in this table, including descriptions of "P-values"</t>
  </si>
  <si>
    <t>4. See "notes and definitions" for an explanation of the figures in this table, including definitions of the different provider types.</t>
  </si>
  <si>
    <t>5. See "notes and definitions" for an explanation of the figures in this table, including definitions of the different provider types.</t>
  </si>
  <si>
    <t>6. See "notes and definitions" for an explanation of the figures in this table, including definitions of the different provider types.</t>
  </si>
  <si>
    <t>Table 4-10: Turnover rate for paid childcare staff (2023) (school-based and group-based providers)</t>
  </si>
  <si>
    <r>
      <t xml:space="preserve">Childcare staff </t>
    </r>
    <r>
      <rPr>
        <sz val="10"/>
        <color theme="1"/>
        <rFont val="Calibri"/>
        <family val="2"/>
        <scheme val="minor"/>
      </rPr>
      <t>refers to setting managers and staff working directly with children.  Other staff employed by providers, such as admin staff and accountants, are excluded.</t>
    </r>
    <r>
      <rPr>
        <b/>
        <sz val="10"/>
        <color theme="1"/>
        <rFont val="Calibri"/>
        <family val="2"/>
        <scheme val="minor"/>
      </rPr>
      <t xml:space="preserve">  Paid staff </t>
    </r>
    <r>
      <rPr>
        <sz val="10"/>
        <color theme="1"/>
        <rFont val="Calibri"/>
        <family val="2"/>
        <scheme val="minor"/>
      </rPr>
      <t>includes temporary staff but excludes apprentices</t>
    </r>
    <r>
      <rPr>
        <b/>
        <sz val="10"/>
        <color theme="1"/>
        <rFont val="Calibri"/>
        <family val="2"/>
        <scheme val="minor"/>
      </rPr>
      <t>.</t>
    </r>
  </si>
  <si>
    <t>Table 4-6: Proportion of providers employing childcare apprentices and total number of childcare apprentices (school-based and group-based providers) (2021, 2022, and 2023)</t>
  </si>
  <si>
    <t>Table 4-7: Proportion of childcare apprentices employed on different levels of apprenticeship (school-based and group-based providers) (2021, 2022, and 2023)</t>
  </si>
  <si>
    <t>Table 4-20: Proportion of paid Early Years staff by age group (2021, 2022, and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</si>
</sst>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_-;\-* #,##0_-;_-* &quot;-&quot;??_-;_-@_-"/>
    <numFmt numFmtId="165" formatCode="0.0"/>
    <numFmt numFmtId="166" formatCode="0.000"/>
    <numFmt numFmtId="167" formatCode="0.0000%"/>
    <numFmt numFmtId="168" formatCode="0.0%"/>
    <numFmt numFmtId="169" formatCode="0.00000"/>
  </numFmts>
  <fonts count="115" x14ac:knownFonts="1">
    <font>
      <sz val="11"/>
      <color theme="1"/>
      <name val="Calibri"/>
      <family val="2"/>
      <scheme val="minor"/>
    </font>
    <font>
      <sz val="8"/>
      <name val="Calibri"/>
      <family val="2"/>
    </font>
    <font>
      <sz val="11"/>
      <color theme="1"/>
      <name val="Calibri"/>
      <family val="2"/>
      <scheme val="minor"/>
    </font>
    <font>
      <u/>
      <sz val="11"/>
      <color theme="10"/>
      <name val="Calibri"/>
      <family val="2"/>
      <scheme val="minor"/>
    </font>
    <font>
      <sz val="11"/>
      <color rgb="FF000000"/>
      <name val="Calibri"/>
      <family val="2"/>
    </font>
    <font>
      <b/>
      <sz val="10"/>
      <color rgb="FF000000"/>
      <name val="Calibri"/>
      <family val="2"/>
      <scheme val="minor"/>
    </font>
    <font>
      <sz val="10"/>
      <color rgb="FF000000"/>
      <name val="Calibri"/>
      <family val="2"/>
      <scheme val="minor"/>
    </font>
    <font>
      <sz val="10"/>
      <color theme="1"/>
      <name val="Calibri"/>
      <family val="2"/>
      <scheme val="minor"/>
    </font>
    <font>
      <u/>
      <sz val="10"/>
      <color theme="10"/>
      <name val="Calibri"/>
      <family val="2"/>
      <scheme val="minor"/>
    </font>
    <font>
      <b/>
      <sz val="10"/>
      <color theme="1"/>
      <name val="Calibri"/>
      <family val="2"/>
      <scheme val="minor"/>
    </font>
    <font>
      <i/>
      <sz val="10"/>
      <color theme="1"/>
      <name val="Calibri"/>
      <family val="2"/>
      <scheme val="minor"/>
    </font>
    <font>
      <sz val="11"/>
      <color rgb="FF000000"/>
      <name val="Calibri"/>
      <family val="2"/>
      <scheme val="minor"/>
    </font>
    <font>
      <b/>
      <sz val="14"/>
      <color rgb="FF000000"/>
      <name val="Calibri"/>
      <family val="2"/>
      <scheme val="minor"/>
    </font>
    <font>
      <sz val="10"/>
      <name val="Calibri"/>
      <family val="2"/>
    </font>
    <font>
      <sz val="11"/>
      <name val="Calibri"/>
      <family val="2"/>
      <scheme val="minor"/>
    </font>
    <font>
      <sz val="10"/>
      <name val="Calibri"/>
      <family val="2"/>
      <scheme val="minor"/>
    </font>
    <font>
      <sz val="10"/>
      <color rgb="FF131313"/>
      <name val="Arial"/>
      <family val="2"/>
    </font>
    <font>
      <sz val="10"/>
      <name val="Calibri"/>
      <family val="2"/>
    </font>
    <font>
      <sz val="10"/>
      <name val="Calibri"/>
      <family val="2"/>
    </font>
    <font>
      <sz val="10"/>
      <name val="Calibri"/>
      <family val="2"/>
    </font>
    <font>
      <sz val="10"/>
      <name val="Calibri"/>
      <family val="2"/>
    </font>
    <font>
      <sz val="10"/>
      <name val="Calibri"/>
      <family val="2"/>
    </font>
    <font>
      <sz val="10"/>
      <color rgb="FFFF0000"/>
      <name val="Calibri"/>
      <family val="2"/>
      <scheme val="minor"/>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color rgb="FFC00000"/>
      <name val="Calibri"/>
      <family val="2"/>
      <scheme val="minor"/>
    </font>
    <font>
      <sz val="10"/>
      <color theme="4"/>
      <name val="Calibri"/>
      <family val="2"/>
      <scheme val="minor"/>
    </font>
    <font>
      <b/>
      <i/>
      <sz val="10"/>
      <name val="Calibri"/>
      <family val="2"/>
    </font>
    <font>
      <b/>
      <i/>
      <sz val="10"/>
      <color theme="1"/>
      <name val="Calibri"/>
      <family val="2"/>
      <scheme val="minor"/>
    </font>
    <font>
      <sz val="10"/>
      <name val="Calibri"/>
      <family val="2"/>
    </font>
    <font>
      <sz val="10"/>
      <name val="Calibri"/>
      <family val="2"/>
    </font>
    <font>
      <b/>
      <sz val="14"/>
      <color theme="1"/>
      <name val="Calibri"/>
      <family val="2"/>
      <scheme val="minor"/>
    </font>
    <font>
      <sz val="10"/>
      <color rgb="FF00000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color indexed="8"/>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b/>
      <sz val="12"/>
      <color theme="1"/>
      <name val="Calibri"/>
      <family val="2"/>
      <scheme val="minor"/>
    </font>
  </fonts>
  <fills count="88">
    <fill>
      <patternFill patternType="none"/>
    </fill>
    <fill>
      <patternFill patternType="gray125"/>
    </fill>
    <fill>
      <patternFill patternType="solid">
        <fgColor theme="0"/>
        <bgColor indexed="64"/>
      </patternFill>
    </fill>
    <fill>
      <patternFill patternType="solid">
        <fgColor theme="0"/>
        <bgColor rgb="FFFFFFFF"/>
      </patternFill>
    </fill>
    <fill>
      <patternFill patternType="solid">
        <fgColor rgb="FFFFFFFF"/>
        <b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86">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style="thin">
        <color auto="1"/>
      </top>
      <bottom style="thin">
        <color auto="1"/>
      </bottom>
      <diagonal/>
    </border>
    <border>
      <left/>
      <right style="thin">
        <color indexed="64"/>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style="thin">
        <color auto="1"/>
      </top>
      <bottom style="thin">
        <color indexed="64"/>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39">
    <xf numFmtId="0" fontId="0" fillId="0" borderId="0"/>
    <xf numFmtId="0" fontId="3" fillId="0" borderId="0" applyNumberFormat="0" applyFill="0" applyBorder="0" applyAlignment="0" applyProtection="0"/>
    <xf numFmtId="0" fontId="4" fillId="0" borderId="0" applyNumberFormat="0" applyFont="0" applyBorder="0" applyProtection="0"/>
    <xf numFmtId="0" fontId="4" fillId="0" borderId="0" applyNumberFormat="0" applyFont="0" applyBorder="0" applyProtection="0"/>
    <xf numFmtId="0" fontId="4" fillId="0" borderId="0" applyNumberFormat="0" applyFont="0" applyBorder="0" applyProtection="0"/>
    <xf numFmtId="0" fontId="2" fillId="0" borderId="19"/>
    <xf numFmtId="0" fontId="3" fillId="0" borderId="19" applyNumberFormat="0" applyFill="0" applyBorder="0" applyAlignment="0" applyProtection="0"/>
    <xf numFmtId="9" fontId="2" fillId="0" borderId="19" applyFont="0" applyFill="0" applyBorder="0" applyAlignment="0" applyProtection="0"/>
    <xf numFmtId="0" fontId="2" fillId="0" borderId="19"/>
    <xf numFmtId="0" fontId="3" fillId="0" borderId="19" applyNumberFormat="0" applyFill="0" applyBorder="0" applyAlignment="0" applyProtection="0"/>
    <xf numFmtId="43" fontId="2" fillId="0" borderId="0" applyFont="0" applyFill="0" applyBorder="0" applyAlignment="0" applyProtection="0"/>
    <xf numFmtId="9" fontId="4" fillId="0" borderId="21" applyFont="0" applyFill="0" applyBorder="0" applyAlignment="0" applyProtection="0"/>
    <xf numFmtId="0" fontId="3" fillId="0" borderId="21" applyNumberFormat="0" applyFill="0" applyBorder="0" applyAlignment="0" applyProtection="0"/>
    <xf numFmtId="0" fontId="3" fillId="0" borderId="21" applyNumberFormat="0" applyFill="0" applyBorder="0" applyAlignment="0" applyProtection="0"/>
    <xf numFmtId="0" fontId="3" fillId="0" borderId="21" applyNumberFormat="0" applyFill="0" applyBorder="0" applyAlignment="0" applyProtection="0"/>
    <xf numFmtId="0" fontId="4" fillId="0" borderId="21" applyNumberFormat="0" applyFont="0" applyBorder="0" applyProtection="0"/>
    <xf numFmtId="0" fontId="2" fillId="0" borderId="21"/>
    <xf numFmtId="0" fontId="4" fillId="0" borderId="21" applyNumberFormat="0" applyFont="0" applyBorder="0" applyProtection="0"/>
    <xf numFmtId="0" fontId="4" fillId="0" borderId="21" applyNumberFormat="0" applyFont="0" applyBorder="0" applyProtection="0"/>
    <xf numFmtId="0" fontId="2" fillId="0" borderId="21"/>
    <xf numFmtId="0" fontId="2" fillId="0" borderId="21"/>
    <xf numFmtId="9" fontId="2" fillId="0" borderId="21" applyFont="0" applyFill="0" applyBorder="0" applyAlignment="0" applyProtection="0"/>
    <xf numFmtId="9" fontId="2" fillId="0" borderId="21" applyFont="0" applyFill="0" applyBorder="0" applyAlignment="0" applyProtection="0"/>
    <xf numFmtId="0" fontId="2" fillId="0" borderId="21"/>
    <xf numFmtId="0" fontId="3" fillId="0" borderId="29" applyNumberFormat="0" applyFill="0" applyBorder="0" applyAlignment="0" applyProtection="0"/>
    <xf numFmtId="0" fontId="2" fillId="0" borderId="29"/>
    <xf numFmtId="0" fontId="3" fillId="0" borderId="38" applyNumberFormat="0" applyFill="0" applyBorder="0" applyAlignment="0" applyProtection="0"/>
    <xf numFmtId="0" fontId="2" fillId="0" borderId="38"/>
    <xf numFmtId="43" fontId="2" fillId="0" borderId="38" applyFont="0" applyFill="0" applyBorder="0" applyAlignment="0" applyProtection="0"/>
    <xf numFmtId="0" fontId="2" fillId="0" borderId="43"/>
    <xf numFmtId="0" fontId="4" fillId="0" borderId="43" applyNumberFormat="0" applyFont="0" applyBorder="0" applyProtection="0"/>
    <xf numFmtId="0" fontId="3" fillId="0" borderId="43" applyNumberFormat="0" applyFill="0" applyBorder="0" applyAlignment="0" applyProtection="0"/>
    <xf numFmtId="0" fontId="2" fillId="0" borderId="72"/>
    <xf numFmtId="0" fontId="3" fillId="0" borderId="72" applyNumberFormat="0" applyFill="0" applyBorder="0" applyAlignment="0" applyProtection="0"/>
    <xf numFmtId="9" fontId="4" fillId="0" borderId="72" applyFont="0" applyFill="0" applyBorder="0" applyAlignment="0" applyProtection="0"/>
    <xf numFmtId="0" fontId="3" fillId="0" borderId="73" applyNumberFormat="0" applyFill="0" applyBorder="0" applyAlignment="0" applyProtection="0"/>
    <xf numFmtId="0" fontId="2" fillId="0" borderId="73"/>
    <xf numFmtId="0" fontId="3" fillId="0" borderId="80" applyNumberFormat="0" applyFill="0" applyBorder="0" applyAlignment="0" applyProtection="0"/>
    <xf numFmtId="0" fontId="2" fillId="0" borderId="80"/>
  </cellStyleXfs>
  <cellXfs count="687">
    <xf numFmtId="0" fontId="0" fillId="0" borderId="0" xfId="0"/>
    <xf numFmtId="0" fontId="0" fillId="2" borderId="0" xfId="0" applyFill="1"/>
    <xf numFmtId="0" fontId="7" fillId="2" borderId="0" xfId="0" applyFont="1" applyFill="1"/>
    <xf numFmtId="0" fontId="8" fillId="2" borderId="0" xfId="1" applyFont="1" applyFill="1" applyAlignment="1">
      <alignment horizontal="center" vertical="center"/>
    </xf>
    <xf numFmtId="0" fontId="9" fillId="2" borderId="0" xfId="0" applyFont="1" applyFill="1"/>
    <xf numFmtId="0" fontId="7" fillId="2" borderId="1" xfId="0" applyFont="1" applyFill="1" applyBorder="1"/>
    <xf numFmtId="0" fontId="7" fillId="2" borderId="3" xfId="0" applyFont="1" applyFill="1" applyBorder="1"/>
    <xf numFmtId="0" fontId="7" fillId="2" borderId="0" xfId="0" applyFont="1" applyFill="1" applyAlignment="1">
      <alignment horizontal="center" vertical="center"/>
    </xf>
    <xf numFmtId="0" fontId="7" fillId="2" borderId="0" xfId="0" applyFont="1" applyFill="1" applyAlignment="1">
      <alignment vertical="center" wrapText="1"/>
    </xf>
    <xf numFmtId="0" fontId="7" fillId="2" borderId="0" xfId="0" applyFont="1" applyFill="1" applyAlignment="1">
      <alignment horizontal="center"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xf numFmtId="0" fontId="7" fillId="2" borderId="5" xfId="0" applyFont="1" applyFill="1" applyBorder="1" applyAlignment="1">
      <alignment horizontal="center" vertical="center" wrapText="1"/>
    </xf>
    <xf numFmtId="0" fontId="7" fillId="2" borderId="6" xfId="0" applyFont="1" applyFill="1" applyBorder="1"/>
    <xf numFmtId="0" fontId="7" fillId="2" borderId="5" xfId="0" applyFont="1" applyFill="1" applyBorder="1" applyAlignment="1">
      <alignment horizontal="center" vertical="center"/>
    </xf>
    <xf numFmtId="9" fontId="7" fillId="2" borderId="0" xfId="11" applyFont="1" applyFill="1" applyBorder="1"/>
    <xf numFmtId="0" fontId="10" fillId="2" borderId="0" xfId="0" applyFont="1" applyFill="1"/>
    <xf numFmtId="0" fontId="7" fillId="2" borderId="5" xfId="0" applyFont="1" applyFill="1" applyBorder="1" applyAlignment="1">
      <alignment horizontal="center"/>
    </xf>
    <xf numFmtId="0" fontId="7" fillId="2" borderId="0" xfId="0" applyFont="1" applyFill="1" applyAlignment="1">
      <alignment horizont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1" fontId="7" fillId="2" borderId="5" xfId="0" applyNumberFormat="1" applyFont="1" applyFill="1" applyBorder="1"/>
    <xf numFmtId="0" fontId="7" fillId="2" borderId="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 xfId="0" applyFont="1" applyFill="1" applyBorder="1" applyAlignment="1">
      <alignment horizontal="center"/>
    </xf>
    <xf numFmtId="0" fontId="7" fillId="2" borderId="2" xfId="0" applyFont="1" applyFill="1" applyBorder="1"/>
    <xf numFmtId="0" fontId="7" fillId="2" borderId="1" xfId="0" applyFont="1" applyFill="1" applyBorder="1" applyAlignment="1">
      <alignment horizontal="center"/>
    </xf>
    <xf numFmtId="0" fontId="7" fillId="2" borderId="4" xfId="0" applyFont="1" applyFill="1" applyBorder="1" applyAlignment="1">
      <alignment horizontal="center"/>
    </xf>
    <xf numFmtId="1" fontId="7" fillId="2" borderId="0" xfId="0" applyNumberFormat="1" applyFont="1" applyFill="1"/>
    <xf numFmtId="49" fontId="7" fillId="2" borderId="0" xfId="0" applyNumberFormat="1" applyFont="1" applyFill="1" applyAlignment="1">
      <alignment horizontal="center" vertical="center"/>
    </xf>
    <xf numFmtId="49" fontId="7" fillId="2" borderId="0" xfId="0" applyNumberFormat="1" applyFont="1" applyFill="1" applyAlignment="1">
      <alignment horizontal="center" vertical="center" wrapText="1"/>
    </xf>
    <xf numFmtId="0" fontId="7" fillId="2" borderId="0" xfId="0" applyFont="1" applyFill="1" applyAlignment="1">
      <alignment horizontal="left" vertical="center"/>
    </xf>
    <xf numFmtId="0" fontId="7" fillId="2" borderId="3" xfId="0" applyFont="1" applyFill="1" applyBorder="1" applyAlignment="1">
      <alignment horizontal="center"/>
    </xf>
    <xf numFmtId="0" fontId="7" fillId="2" borderId="7" xfId="0" applyFont="1" applyFill="1" applyBorder="1" applyAlignment="1">
      <alignment horizontal="center"/>
    </xf>
    <xf numFmtId="0" fontId="7" fillId="2" borderId="6" xfId="0" applyFont="1" applyFill="1" applyBorder="1" applyAlignment="1">
      <alignment horizontal="center"/>
    </xf>
    <xf numFmtId="1" fontId="7" fillId="2" borderId="5" xfId="0" applyNumberFormat="1" applyFont="1" applyFill="1" applyBorder="1" applyAlignment="1">
      <alignment horizontal="center"/>
    </xf>
    <xf numFmtId="9" fontId="7" fillId="2" borderId="0" xfId="0" applyNumberFormat="1" applyFont="1" applyFill="1"/>
    <xf numFmtId="9" fontId="7" fillId="2" borderId="5" xfId="11" applyFont="1" applyFill="1" applyBorder="1" applyAlignment="1">
      <alignment horizontal="center"/>
    </xf>
    <xf numFmtId="1" fontId="7" fillId="2" borderId="0" xfId="0" applyNumberFormat="1" applyFont="1" applyFill="1" applyAlignment="1">
      <alignment horizontal="center"/>
    </xf>
    <xf numFmtId="9" fontId="7" fillId="2" borderId="0" xfId="11" applyFont="1" applyFill="1" applyBorder="1" applyAlignment="1">
      <alignment horizontal="center"/>
    </xf>
    <xf numFmtId="0" fontId="5" fillId="3" borderId="0" xfId="0" applyFont="1" applyFill="1"/>
    <xf numFmtId="0" fontId="6" fillId="2" borderId="0" xfId="0" applyFont="1" applyFill="1"/>
    <xf numFmtId="0" fontId="7" fillId="2" borderId="9" xfId="0" applyFont="1" applyFill="1" applyBorder="1"/>
    <xf numFmtId="0" fontId="7" fillId="2" borderId="10" xfId="0" applyFont="1" applyFill="1" applyBorder="1"/>
    <xf numFmtId="0" fontId="7" fillId="2" borderId="11" xfId="0" applyFont="1" applyFill="1" applyBorder="1"/>
    <xf numFmtId="0" fontId="7" fillId="2" borderId="12" xfId="0" applyFont="1" applyFill="1" applyBorder="1"/>
    <xf numFmtId="0" fontId="7" fillId="2" borderId="13" xfId="0" applyFont="1" applyFill="1" applyBorder="1"/>
    <xf numFmtId="0" fontId="7" fillId="2" borderId="14" xfId="0" applyFont="1" applyFill="1" applyBorder="1"/>
    <xf numFmtId="0" fontId="7" fillId="2" borderId="15" xfId="0" applyFont="1" applyFill="1" applyBorder="1"/>
    <xf numFmtId="0" fontId="7" fillId="2" borderId="16" xfId="0" applyFont="1" applyFill="1" applyBorder="1"/>
    <xf numFmtId="0" fontId="7" fillId="2" borderId="17" xfId="0" applyFont="1" applyFill="1" applyBorder="1"/>
    <xf numFmtId="0" fontId="7" fillId="2" borderId="18" xfId="0" applyFont="1" applyFill="1" applyBorder="1"/>
    <xf numFmtId="0" fontId="7" fillId="2" borderId="5" xfId="0" applyFont="1" applyFill="1" applyBorder="1" applyAlignment="1">
      <alignment horizontal="center" wrapText="1"/>
    </xf>
    <xf numFmtId="0" fontId="7" fillId="2" borderId="3" xfId="0" applyFont="1" applyFill="1" applyBorder="1" applyAlignment="1">
      <alignment horizontal="center" wrapText="1"/>
    </xf>
    <xf numFmtId="0" fontId="7" fillId="2" borderId="19" xfId="0" applyFont="1" applyFill="1" applyBorder="1"/>
    <xf numFmtId="1" fontId="7" fillId="2" borderId="5" xfId="0" applyNumberFormat="1" applyFont="1" applyFill="1" applyBorder="1" applyAlignment="1">
      <alignment horizontal="center" vertical="center"/>
    </xf>
    <xf numFmtId="0" fontId="7" fillId="2" borderId="8" xfId="0" applyFont="1" applyFill="1" applyBorder="1" applyAlignment="1">
      <alignment horizontal="center" vertical="center"/>
    </xf>
    <xf numFmtId="3" fontId="7" fillId="2" borderId="5" xfId="0" applyNumberFormat="1" applyFont="1" applyFill="1" applyBorder="1" applyAlignment="1">
      <alignment horizontal="center" vertical="center"/>
    </xf>
    <xf numFmtId="9" fontId="7" fillId="2" borderId="5" xfId="0" applyNumberFormat="1" applyFont="1" applyFill="1" applyBorder="1" applyAlignment="1">
      <alignment horizontal="center"/>
    </xf>
    <xf numFmtId="9" fontId="7" fillId="2" borderId="5" xfId="11" applyFont="1" applyFill="1" applyBorder="1" applyAlignment="1">
      <alignment horizontal="center" vertical="center"/>
    </xf>
    <xf numFmtId="0" fontId="12" fillId="3" borderId="19" xfId="5" applyFont="1" applyFill="1"/>
    <xf numFmtId="9" fontId="7" fillId="2" borderId="5" xfId="0" applyNumberFormat="1" applyFont="1" applyFill="1" applyBorder="1" applyAlignment="1">
      <alignment horizontal="center" vertical="center"/>
    </xf>
    <xf numFmtId="1" fontId="7" fillId="2" borderId="6" xfId="0" applyNumberFormat="1" applyFont="1" applyFill="1" applyBorder="1" applyAlignment="1">
      <alignment horizontal="center" vertical="center"/>
    </xf>
    <xf numFmtId="1" fontId="7" fillId="2" borderId="7" xfId="0" applyNumberFormat="1" applyFont="1" applyFill="1" applyBorder="1" applyAlignment="1">
      <alignment horizontal="center" vertical="center"/>
    </xf>
    <xf numFmtId="0" fontId="7" fillId="2" borderId="7" xfId="0" applyFont="1" applyFill="1" applyBorder="1" applyAlignment="1">
      <alignment horizontal="center" vertical="center"/>
    </xf>
    <xf numFmtId="0" fontId="7" fillId="2" borderId="6" xfId="0" applyFont="1" applyFill="1" applyBorder="1" applyAlignment="1">
      <alignment horizontal="center" vertical="center"/>
    </xf>
    <xf numFmtId="9" fontId="7" fillId="2" borderId="7" xfId="11" applyFont="1" applyFill="1" applyBorder="1" applyAlignment="1">
      <alignment horizontal="center" vertical="center"/>
    </xf>
    <xf numFmtId="9" fontId="7" fillId="2" borderId="6" xfId="11" applyFont="1" applyFill="1" applyBorder="1" applyAlignment="1">
      <alignment horizontal="center" vertical="center"/>
    </xf>
    <xf numFmtId="0" fontId="6" fillId="4" borderId="6" xfId="2"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1" fontId="7" fillId="2" borderId="6" xfId="0" applyNumberFormat="1" applyFont="1" applyFill="1" applyBorder="1" applyAlignment="1">
      <alignment horizontal="center"/>
    </xf>
    <xf numFmtId="9" fontId="7" fillId="2" borderId="6" xfId="11" applyFont="1" applyFill="1" applyBorder="1" applyAlignment="1">
      <alignment horizontal="center"/>
    </xf>
    <xf numFmtId="9" fontId="7" fillId="2" borderId="7" xfId="11" applyFont="1" applyFill="1" applyBorder="1" applyAlignment="1">
      <alignment horizontal="center"/>
    </xf>
    <xf numFmtId="0" fontId="7" fillId="2" borderId="20" xfId="0" applyFont="1" applyFill="1" applyBorder="1"/>
    <xf numFmtId="1" fontId="7" fillId="2" borderId="21" xfId="0" applyNumberFormat="1" applyFont="1" applyFill="1" applyBorder="1" applyAlignment="1">
      <alignment horizontal="center"/>
    </xf>
    <xf numFmtId="0" fontId="7" fillId="2" borderId="21" xfId="0" applyFont="1" applyFill="1" applyBorder="1"/>
    <xf numFmtId="0" fontId="7" fillId="2" borderId="21" xfId="0" applyFont="1" applyFill="1" applyBorder="1" applyAlignment="1">
      <alignment horizontal="center"/>
    </xf>
    <xf numFmtId="0" fontId="7" fillId="2" borderId="21" xfId="0" applyFont="1" applyFill="1" applyBorder="1" applyAlignment="1">
      <alignment horizontal="center" vertical="center"/>
    </xf>
    <xf numFmtId="0" fontId="7" fillId="2" borderId="21" xfId="0" applyFont="1" applyFill="1" applyBorder="1" applyAlignment="1">
      <alignment horizontal="center" wrapText="1"/>
    </xf>
    <xf numFmtId="9" fontId="7" fillId="2" borderId="21" xfId="11" applyFont="1" applyFill="1" applyBorder="1" applyAlignment="1">
      <alignment horizontal="center"/>
    </xf>
    <xf numFmtId="1" fontId="7" fillId="2" borderId="21" xfId="0" applyNumberFormat="1" applyFont="1" applyFill="1" applyBorder="1"/>
    <xf numFmtId="0" fontId="6" fillId="4" borderId="0" xfId="0" applyFont="1" applyFill="1" applyAlignment="1">
      <alignment vertical="top"/>
    </xf>
    <xf numFmtId="0" fontId="6" fillId="4" borderId="0" xfId="0" applyFont="1" applyFill="1"/>
    <xf numFmtId="0" fontId="6" fillId="4" borderId="0" xfId="0" applyFont="1" applyFill="1" applyAlignment="1">
      <alignment horizontal="left" vertical="center"/>
    </xf>
    <xf numFmtId="0" fontId="16" fillId="0" borderId="0" xfId="0" applyFont="1" applyAlignment="1">
      <alignment horizontal="left" vertical="center" indent="4"/>
    </xf>
    <xf numFmtId="0" fontId="9" fillId="0" borderId="0" xfId="0" applyFont="1"/>
    <xf numFmtId="0" fontId="6" fillId="3" borderId="0" xfId="0" applyFont="1" applyFill="1" applyAlignment="1">
      <alignment vertical="top"/>
    </xf>
    <xf numFmtId="164" fontId="7" fillId="2" borderId="0" xfId="10" applyNumberFormat="1" applyFont="1" applyFill="1"/>
    <xf numFmtId="0" fontId="7" fillId="2" borderId="21" xfId="0" applyFont="1" applyFill="1" applyBorder="1" applyAlignment="1">
      <alignment horizontal="center" vertical="center" wrapText="1"/>
    </xf>
    <xf numFmtId="0" fontId="0" fillId="2" borderId="21" xfId="0" applyFill="1" applyBorder="1"/>
    <xf numFmtId="9" fontId="13" fillId="5" borderId="21" xfId="0" applyNumberFormat="1" applyFont="1" applyFill="1" applyBorder="1"/>
    <xf numFmtId="0" fontId="8" fillId="2" borderId="21" xfId="1" applyFont="1" applyFill="1" applyBorder="1" applyAlignment="1">
      <alignment horizontal="center" vertical="center"/>
    </xf>
    <xf numFmtId="0" fontId="9" fillId="2" borderId="21" xfId="0" applyFont="1" applyFill="1" applyBorder="1"/>
    <xf numFmtId="9" fontId="7" fillId="2" borderId="21" xfId="11" applyFont="1" applyFill="1" applyBorder="1"/>
    <xf numFmtId="0" fontId="7" fillId="2" borderId="21" xfId="0" applyFont="1" applyFill="1" applyBorder="1" applyAlignment="1">
      <alignment vertical="center"/>
    </xf>
    <xf numFmtId="9" fontId="13" fillId="5" borderId="21" xfId="0" applyNumberFormat="1" applyFont="1" applyFill="1" applyBorder="1" applyAlignment="1">
      <alignment horizontal="center"/>
    </xf>
    <xf numFmtId="0" fontId="7" fillId="2" borderId="21" xfId="0" applyFont="1" applyFill="1" applyBorder="1" applyAlignment="1">
      <alignment vertical="center" wrapText="1"/>
    </xf>
    <xf numFmtId="0" fontId="7" fillId="2" borderId="21" xfId="23" applyFont="1" applyFill="1"/>
    <xf numFmtId="0" fontId="7" fillId="2" borderId="1" xfId="0" applyFont="1" applyFill="1" applyBorder="1" applyAlignment="1">
      <alignment horizontal="center" wrapText="1"/>
    </xf>
    <xf numFmtId="9" fontId="21" fillId="8" borderId="22" xfId="0" applyNumberFormat="1" applyFont="1" applyFill="1" applyBorder="1"/>
    <xf numFmtId="1" fontId="7" fillId="2" borderId="23" xfId="0" applyNumberFormat="1" applyFont="1" applyFill="1" applyBorder="1"/>
    <xf numFmtId="0" fontId="7" fillId="2" borderId="23" xfId="0" applyFont="1" applyFill="1" applyBorder="1" applyAlignment="1">
      <alignment horizontal="center" vertical="center"/>
    </xf>
    <xf numFmtId="1" fontId="7" fillId="2" borderId="23" xfId="0" applyNumberFormat="1" applyFont="1" applyFill="1" applyBorder="1" applyAlignment="1">
      <alignment horizontal="center"/>
    </xf>
    <xf numFmtId="1" fontId="7" fillId="2" borderId="7" xfId="0" applyNumberFormat="1" applyFont="1" applyFill="1" applyBorder="1" applyAlignment="1">
      <alignment horizontal="center"/>
    </xf>
    <xf numFmtId="9" fontId="7" fillId="2" borderId="23" xfId="11" applyFont="1" applyFill="1" applyBorder="1" applyAlignment="1">
      <alignment horizontal="center"/>
    </xf>
    <xf numFmtId="0" fontId="7" fillId="2" borderId="23" xfId="0" applyFont="1" applyFill="1" applyBorder="1"/>
    <xf numFmtId="0" fontId="7" fillId="2" borderId="23" xfId="0" applyFont="1" applyFill="1" applyBorder="1" applyAlignment="1">
      <alignment horizontal="center"/>
    </xf>
    <xf numFmtId="9" fontId="19" fillId="6" borderId="25" xfId="0" applyNumberFormat="1" applyFont="1" applyFill="1" applyBorder="1" applyAlignment="1">
      <alignment horizontal="center"/>
    </xf>
    <xf numFmtId="9" fontId="20" fillId="7" borderId="6" xfId="0" applyNumberFormat="1" applyFont="1" applyFill="1" applyBorder="1" applyAlignment="1">
      <alignment horizontal="center"/>
    </xf>
    <xf numFmtId="9" fontId="13" fillId="9" borderId="25" xfId="0" applyNumberFormat="1" applyFont="1" applyFill="1" applyBorder="1" applyAlignment="1">
      <alignment horizontal="center"/>
    </xf>
    <xf numFmtId="0" fontId="7" fillId="2" borderId="23" xfId="0" applyFont="1" applyFill="1" applyBorder="1" applyAlignment="1">
      <alignment horizontal="center" vertical="center" wrapText="1"/>
    </xf>
    <xf numFmtId="0" fontId="7" fillId="2" borderId="23" xfId="0" applyFont="1" applyFill="1" applyBorder="1" applyAlignment="1">
      <alignment vertical="center" wrapText="1"/>
    </xf>
    <xf numFmtId="3" fontId="7" fillId="2" borderId="23" xfId="0" applyNumberFormat="1" applyFont="1" applyFill="1" applyBorder="1" applyAlignment="1">
      <alignment horizontal="center"/>
    </xf>
    <xf numFmtId="9" fontId="13" fillId="9" borderId="23" xfId="0" applyNumberFormat="1" applyFont="1" applyFill="1" applyBorder="1" applyAlignment="1">
      <alignment horizontal="center"/>
    </xf>
    <xf numFmtId="9" fontId="13" fillId="9" borderId="6" xfId="0" applyNumberFormat="1" applyFont="1" applyFill="1" applyBorder="1" applyAlignment="1">
      <alignment horizontal="center"/>
    </xf>
    <xf numFmtId="0" fontId="7" fillId="2" borderId="23" xfId="0" applyFont="1" applyFill="1" applyBorder="1" applyAlignment="1">
      <alignment horizontal="center" wrapText="1"/>
    </xf>
    <xf numFmtId="49" fontId="7" fillId="2" borderId="23" xfId="0" applyNumberFormat="1" applyFont="1" applyFill="1" applyBorder="1" applyAlignment="1">
      <alignment horizontal="center" wrapText="1"/>
    </xf>
    <xf numFmtId="0" fontId="7" fillId="2" borderId="4" xfId="0" applyFont="1" applyFill="1" applyBorder="1" applyAlignment="1">
      <alignment horizontal="center" wrapText="1"/>
    </xf>
    <xf numFmtId="0" fontId="7" fillId="2" borderId="7" xfId="10" applyNumberFormat="1" applyFont="1" applyFill="1" applyBorder="1" applyAlignment="1">
      <alignment horizontal="center"/>
    </xf>
    <xf numFmtId="0" fontId="7" fillId="2" borderId="6" xfId="10" applyNumberFormat="1" applyFont="1" applyFill="1" applyBorder="1" applyAlignment="1">
      <alignment horizontal="center"/>
    </xf>
    <xf numFmtId="0" fontId="7" fillId="2" borderId="5" xfId="10" applyNumberFormat="1" applyFont="1" applyFill="1" applyBorder="1" applyAlignment="1">
      <alignment horizontal="center"/>
    </xf>
    <xf numFmtId="0" fontId="7" fillId="2" borderId="23" xfId="10" applyNumberFormat="1" applyFont="1" applyFill="1" applyBorder="1" applyAlignment="1">
      <alignment horizontal="center"/>
    </xf>
    <xf numFmtId="0" fontId="7" fillId="2" borderId="27" xfId="0" applyFont="1" applyFill="1" applyBorder="1" applyAlignment="1">
      <alignment horizontal="center" vertical="center"/>
    </xf>
    <xf numFmtId="0" fontId="7" fillId="2" borderId="27" xfId="0" applyFont="1" applyFill="1" applyBorder="1"/>
    <xf numFmtId="0" fontId="7" fillId="2" borderId="27" xfId="0" applyFont="1" applyFill="1" applyBorder="1" applyAlignment="1">
      <alignment horizontal="center"/>
    </xf>
    <xf numFmtId="1" fontId="7" fillId="2" borderId="27" xfId="0" applyNumberFormat="1" applyFont="1" applyFill="1" applyBorder="1"/>
    <xf numFmtId="0" fontId="22" fillId="2" borderId="0" xfId="0" applyFont="1" applyFill="1"/>
    <xf numFmtId="0" fontId="7" fillId="2" borderId="27" xfId="0" applyFont="1" applyFill="1" applyBorder="1" applyAlignment="1">
      <alignment horizontal="center" vertical="center" wrapText="1"/>
    </xf>
    <xf numFmtId="0" fontId="7" fillId="2" borderId="2" xfId="0" applyFont="1" applyFill="1" applyBorder="1" applyAlignment="1">
      <alignment horizontal="center" wrapText="1"/>
    </xf>
    <xf numFmtId="0" fontId="7" fillId="2" borderId="28" xfId="0" applyFont="1" applyFill="1" applyBorder="1"/>
    <xf numFmtId="0" fontId="7" fillId="2" borderId="30" xfId="0" applyFont="1" applyFill="1" applyBorder="1"/>
    <xf numFmtId="0" fontId="7" fillId="2" borderId="26" xfId="0" applyFont="1" applyFill="1" applyBorder="1"/>
    <xf numFmtId="0" fontId="7" fillId="2" borderId="30" xfId="0" applyFont="1" applyFill="1" applyBorder="1" applyAlignment="1">
      <alignment horizontal="center"/>
    </xf>
    <xf numFmtId="1" fontId="7" fillId="2" borderId="3" xfId="0" applyNumberFormat="1" applyFont="1" applyFill="1" applyBorder="1" applyAlignment="1">
      <alignment horizontal="center"/>
    </xf>
    <xf numFmtId="1" fontId="7" fillId="2" borderId="31" xfId="0" applyNumberFormat="1" applyFont="1" applyFill="1" applyBorder="1" applyAlignment="1">
      <alignment horizontal="center"/>
    </xf>
    <xf numFmtId="1" fontId="7" fillId="2" borderId="24" xfId="0" applyNumberFormat="1" applyFont="1" applyFill="1" applyBorder="1" applyAlignment="1">
      <alignment horizontal="center"/>
    </xf>
    <xf numFmtId="1" fontId="7" fillId="2" borderId="31" xfId="0" applyNumberFormat="1" applyFont="1" applyFill="1" applyBorder="1" applyAlignment="1">
      <alignment horizontal="center" vertical="center"/>
    </xf>
    <xf numFmtId="0" fontId="7" fillId="2" borderId="31" xfId="0" applyFont="1" applyFill="1" applyBorder="1"/>
    <xf numFmtId="0" fontId="7" fillId="2" borderId="28" xfId="0" applyFont="1" applyFill="1" applyBorder="1" applyAlignment="1">
      <alignment horizontal="center"/>
    </xf>
    <xf numFmtId="0" fontId="6" fillId="3" borderId="6" xfId="2" applyNumberFormat="1" applyFont="1" applyFill="1" applyBorder="1" applyAlignment="1">
      <alignment horizontal="center" vertical="center"/>
    </xf>
    <xf numFmtId="0" fontId="7" fillId="2" borderId="32" xfId="0" applyFont="1" applyFill="1" applyBorder="1"/>
    <xf numFmtId="1" fontId="7" fillId="2" borderId="32" xfId="0" applyNumberFormat="1" applyFont="1" applyFill="1" applyBorder="1" applyAlignment="1">
      <alignment horizontal="center"/>
    </xf>
    <xf numFmtId="0" fontId="7" fillId="2" borderId="33" xfId="0" applyFont="1" applyFill="1" applyBorder="1"/>
    <xf numFmtId="1" fontId="7" fillId="2" borderId="33" xfId="0" applyNumberFormat="1" applyFont="1" applyFill="1" applyBorder="1" applyAlignment="1">
      <alignment horizontal="center"/>
    </xf>
    <xf numFmtId="166" fontId="7" fillId="2" borderId="5" xfId="0" applyNumberFormat="1" applyFont="1" applyFill="1" applyBorder="1" applyAlignment="1">
      <alignment horizontal="center"/>
    </xf>
    <xf numFmtId="0" fontId="7" fillId="2" borderId="32" xfId="0" applyFont="1" applyFill="1" applyBorder="1" applyAlignment="1">
      <alignment horizontal="center"/>
    </xf>
    <xf numFmtId="1" fontId="7" fillId="2" borderId="32" xfId="0" applyNumberFormat="1" applyFont="1" applyFill="1" applyBorder="1" applyAlignment="1">
      <alignment horizontal="center" vertical="center"/>
    </xf>
    <xf numFmtId="0" fontId="18" fillId="2" borderId="5" xfId="0" applyFont="1" applyFill="1" applyBorder="1" applyAlignment="1">
      <alignment horizontal="center"/>
    </xf>
    <xf numFmtId="0" fontId="17" fillId="2" borderId="5" xfId="0" applyFont="1" applyFill="1" applyBorder="1" applyAlignment="1">
      <alignment horizontal="center"/>
    </xf>
    <xf numFmtId="0" fontId="7" fillId="2" borderId="32" xfId="0" applyFont="1" applyFill="1" applyBorder="1" applyAlignment="1">
      <alignment horizontal="center" vertical="center"/>
    </xf>
    <xf numFmtId="0" fontId="6" fillId="3" borderId="32" xfId="2" applyNumberFormat="1" applyFont="1" applyFill="1" applyBorder="1" applyAlignment="1">
      <alignment horizontal="center" vertical="center"/>
    </xf>
    <xf numFmtId="166" fontId="7" fillId="2" borderId="7" xfId="0" applyNumberFormat="1" applyFont="1" applyFill="1" applyBorder="1" applyAlignment="1">
      <alignment horizontal="center"/>
    </xf>
    <xf numFmtId="0" fontId="7" fillId="2" borderId="35" xfId="0" applyFont="1" applyFill="1" applyBorder="1"/>
    <xf numFmtId="0" fontId="7" fillId="2" borderId="35" xfId="0" applyFont="1" applyFill="1" applyBorder="1" applyAlignment="1">
      <alignment horizontal="center"/>
    </xf>
    <xf numFmtId="165" fontId="7" fillId="2" borderId="6" xfId="0" applyNumberFormat="1" applyFont="1" applyFill="1" applyBorder="1" applyAlignment="1">
      <alignment horizontal="center"/>
    </xf>
    <xf numFmtId="0" fontId="7" fillId="2" borderId="27" xfId="0" applyFont="1" applyFill="1" applyBorder="1" applyAlignment="1">
      <alignment vertical="center" wrapText="1"/>
    </xf>
    <xf numFmtId="0" fontId="7" fillId="2" borderId="36" xfId="0" applyFont="1" applyFill="1" applyBorder="1" applyAlignment="1">
      <alignment vertical="center" wrapText="1"/>
    </xf>
    <xf numFmtId="166" fontId="7" fillId="2" borderId="5" xfId="10" applyNumberFormat="1" applyFont="1" applyFill="1" applyBorder="1" applyAlignment="1">
      <alignment horizontal="center"/>
    </xf>
    <xf numFmtId="0" fontId="7" fillId="2" borderId="37" xfId="0" applyFont="1" applyFill="1" applyBorder="1" applyAlignment="1">
      <alignment horizontal="center" vertical="center" wrapText="1"/>
    </xf>
    <xf numFmtId="0" fontId="7" fillId="2" borderId="37" xfId="0" applyFont="1" applyFill="1" applyBorder="1" applyAlignment="1">
      <alignment horizontal="center" vertical="center"/>
    </xf>
    <xf numFmtId="164" fontId="7" fillId="2" borderId="5" xfId="10" applyNumberFormat="1" applyFont="1" applyFill="1" applyBorder="1" applyAlignment="1">
      <alignment horizontal="center" vertical="center"/>
    </xf>
    <xf numFmtId="1" fontId="7" fillId="2" borderId="5" xfId="10" applyNumberFormat="1" applyFont="1" applyFill="1" applyBorder="1" applyAlignment="1">
      <alignment horizontal="center" vertical="center"/>
    </xf>
    <xf numFmtId="164" fontId="7" fillId="2" borderId="5" xfId="10" applyNumberFormat="1" applyFont="1" applyFill="1" applyBorder="1" applyAlignment="1">
      <alignment horizontal="center"/>
    </xf>
    <xf numFmtId="0" fontId="8" fillId="2" borderId="38" xfId="26" applyFont="1" applyFill="1" applyAlignment="1">
      <alignment horizontal="center" vertical="center"/>
    </xf>
    <xf numFmtId="0" fontId="7" fillId="2" borderId="38" xfId="27" applyFont="1" applyFill="1"/>
    <xf numFmtId="0" fontId="9" fillId="2" borderId="38" xfId="27" applyFont="1" applyFill="1"/>
    <xf numFmtId="0" fontId="7" fillId="2" borderId="1" xfId="27" applyFont="1" applyFill="1" applyBorder="1"/>
    <xf numFmtId="0" fontId="7" fillId="0" borderId="1" xfId="27" applyFont="1" applyBorder="1"/>
    <xf numFmtId="0" fontId="7" fillId="2" borderId="38" xfId="27" applyFont="1" applyFill="1" applyAlignment="1">
      <alignment horizontal="center"/>
    </xf>
    <xf numFmtId="0" fontId="7" fillId="2" borderId="39" xfId="0" applyFont="1" applyFill="1" applyBorder="1"/>
    <xf numFmtId="0" fontId="7" fillId="2" borderId="39" xfId="0" applyFont="1" applyFill="1" applyBorder="1" applyAlignment="1">
      <alignment horizontal="center" vertical="center"/>
    </xf>
    <xf numFmtId="0" fontId="7" fillId="2" borderId="39" xfId="0" applyFont="1" applyFill="1" applyBorder="1" applyAlignment="1">
      <alignment horizontal="center"/>
    </xf>
    <xf numFmtId="1" fontId="7" fillId="2" borderId="39" xfId="0" applyNumberFormat="1" applyFont="1" applyFill="1" applyBorder="1" applyAlignment="1">
      <alignment horizontal="center"/>
    </xf>
    <xf numFmtId="1" fontId="7" fillId="2" borderId="40" xfId="0" applyNumberFormat="1" applyFont="1" applyFill="1" applyBorder="1" applyAlignment="1">
      <alignment horizontal="center"/>
    </xf>
    <xf numFmtId="0" fontId="7" fillId="2" borderId="40" xfId="0" applyFont="1" applyFill="1" applyBorder="1"/>
    <xf numFmtId="0" fontId="7" fillId="2" borderId="40" xfId="0" applyFont="1" applyFill="1" applyBorder="1" applyAlignment="1">
      <alignment vertical="center"/>
    </xf>
    <xf numFmtId="0" fontId="7" fillId="2" borderId="41" xfId="0" applyFont="1" applyFill="1" applyBorder="1"/>
    <xf numFmtId="1" fontId="7" fillId="2" borderId="41" xfId="0" applyNumberFormat="1" applyFont="1" applyFill="1" applyBorder="1" applyAlignment="1">
      <alignment horizontal="center"/>
    </xf>
    <xf numFmtId="0" fontId="7" fillId="2" borderId="41" xfId="0" applyFont="1" applyFill="1" applyBorder="1" applyAlignment="1">
      <alignment horizontal="center"/>
    </xf>
    <xf numFmtId="9" fontId="13" fillId="10" borderId="21" xfId="0" applyNumberFormat="1" applyFont="1" applyFill="1" applyBorder="1"/>
    <xf numFmtId="0" fontId="6" fillId="2" borderId="0" xfId="0" applyFont="1" applyFill="1" applyAlignment="1">
      <alignment vertical="center"/>
    </xf>
    <xf numFmtId="0" fontId="14" fillId="2" borderId="0" xfId="0" applyFont="1" applyFill="1"/>
    <xf numFmtId="9" fontId="13" fillId="2" borderId="21" xfId="0" applyNumberFormat="1" applyFont="1" applyFill="1" applyBorder="1"/>
    <xf numFmtId="0" fontId="8" fillId="2" borderId="21" xfId="1" applyFont="1" applyFill="1" applyBorder="1"/>
    <xf numFmtId="0" fontId="15" fillId="2" borderId="0" xfId="0" applyFont="1" applyFill="1" applyAlignment="1">
      <alignment horizontal="left" vertical="center"/>
    </xf>
    <xf numFmtId="0" fontId="8" fillId="2" borderId="0" xfId="1" applyFont="1" applyFill="1"/>
    <xf numFmtId="0" fontId="11" fillId="2" borderId="0" xfId="0" applyFont="1" applyFill="1" applyAlignment="1">
      <alignment vertical="center"/>
    </xf>
    <xf numFmtId="9" fontId="13" fillId="2" borderId="41" xfId="0" applyNumberFormat="1" applyFont="1" applyFill="1" applyBorder="1"/>
    <xf numFmtId="0" fontId="7" fillId="2" borderId="41" xfId="0" applyFont="1" applyFill="1" applyBorder="1" applyAlignment="1">
      <alignment horizontal="center" wrapText="1"/>
    </xf>
    <xf numFmtId="9" fontId="13" fillId="11" borderId="6" xfId="0" applyNumberFormat="1" applyFont="1" applyFill="1" applyBorder="1" applyAlignment="1">
      <alignment horizontal="center" vertical="center"/>
    </xf>
    <xf numFmtId="9" fontId="13" fillId="11" borderId="6" xfId="0" applyNumberFormat="1" applyFont="1" applyFill="1" applyBorder="1" applyAlignment="1">
      <alignment horizontal="center"/>
    </xf>
    <xf numFmtId="166" fontId="7" fillId="2" borderId="41" xfId="0" applyNumberFormat="1" applyFont="1" applyFill="1" applyBorder="1" applyAlignment="1">
      <alignment horizontal="center"/>
    </xf>
    <xf numFmtId="0" fontId="34" fillId="2" borderId="0" xfId="0" applyFont="1" applyFill="1"/>
    <xf numFmtId="1" fontId="34" fillId="2" borderId="0" xfId="0" applyNumberFormat="1" applyFont="1" applyFill="1" applyAlignment="1">
      <alignment horizontal="center"/>
    </xf>
    <xf numFmtId="0" fontId="35" fillId="2" borderId="0" xfId="0" applyFont="1" applyFill="1"/>
    <xf numFmtId="1" fontId="0" fillId="2" borderId="0" xfId="0" applyNumberFormat="1" applyFill="1"/>
    <xf numFmtId="0" fontId="34" fillId="2" borderId="0" xfId="0" applyFont="1" applyFill="1" applyAlignment="1">
      <alignment horizontal="center"/>
    </xf>
    <xf numFmtId="1" fontId="7" fillId="2" borderId="42" xfId="0" applyNumberFormat="1" applyFont="1" applyFill="1" applyBorder="1" applyAlignment="1">
      <alignment horizontal="center" vertical="center"/>
    </xf>
    <xf numFmtId="0" fontId="7" fillId="2" borderId="42" xfId="0" applyFont="1" applyFill="1" applyBorder="1" applyAlignment="1">
      <alignment horizontal="center" vertical="center"/>
    </xf>
    <xf numFmtId="0" fontId="7" fillId="2" borderId="42" xfId="0" applyFont="1" applyFill="1" applyBorder="1" applyAlignment="1">
      <alignment horizontal="center"/>
    </xf>
    <xf numFmtId="3" fontId="7" fillId="2" borderId="42" xfId="0" applyNumberFormat="1" applyFont="1" applyFill="1" applyBorder="1" applyAlignment="1">
      <alignment horizontal="center" vertical="center"/>
    </xf>
    <xf numFmtId="1" fontId="7" fillId="2" borderId="42" xfId="0" applyNumberFormat="1" applyFont="1" applyFill="1" applyBorder="1" applyAlignment="1">
      <alignment horizontal="center"/>
    </xf>
    <xf numFmtId="9" fontId="7" fillId="2" borderId="42" xfId="11" applyFont="1" applyFill="1" applyBorder="1" applyAlignment="1">
      <alignment horizontal="center" vertical="center"/>
    </xf>
    <xf numFmtId="9" fontId="7" fillId="2" borderId="42" xfId="11" applyFont="1" applyFill="1" applyBorder="1"/>
    <xf numFmtId="9" fontId="13" fillId="2" borderId="0" xfId="0" applyNumberFormat="1" applyFont="1" applyFill="1" applyAlignment="1">
      <alignment horizontal="center"/>
    </xf>
    <xf numFmtId="0" fontId="6" fillId="3" borderId="0" xfId="0" applyFont="1" applyFill="1" applyAlignment="1">
      <alignment horizontal="left" vertical="center"/>
    </xf>
    <xf numFmtId="0" fontId="6" fillId="3" borderId="0" xfId="0" applyFont="1" applyFill="1"/>
    <xf numFmtId="1" fontId="7" fillId="2" borderId="42" xfId="0" applyNumberFormat="1" applyFont="1" applyFill="1" applyBorder="1"/>
    <xf numFmtId="0" fontId="7" fillId="2" borderId="42" xfId="0" applyFont="1" applyFill="1" applyBorder="1" applyAlignment="1">
      <alignment horizontal="center" wrapText="1"/>
    </xf>
    <xf numFmtId="9" fontId="7" fillId="2" borderId="42" xfId="11" applyFont="1" applyFill="1" applyBorder="1" applyAlignment="1">
      <alignment horizontal="center"/>
    </xf>
    <xf numFmtId="0" fontId="7" fillId="2" borderId="42" xfId="0" applyFont="1" applyFill="1" applyBorder="1"/>
    <xf numFmtId="9" fontId="32" fillId="12" borderId="42" xfId="0" applyNumberFormat="1" applyFont="1" applyFill="1" applyBorder="1"/>
    <xf numFmtId="0" fontId="7" fillId="2" borderId="34" xfId="0" applyFont="1" applyFill="1" applyBorder="1" applyAlignment="1">
      <alignment horizontal="center"/>
    </xf>
    <xf numFmtId="166" fontId="7" fillId="2" borderId="42" xfId="0" applyNumberFormat="1" applyFont="1" applyFill="1" applyBorder="1" applyAlignment="1">
      <alignment horizontal="center"/>
    </xf>
    <xf numFmtId="0" fontId="7" fillId="2" borderId="42" xfId="0" applyFont="1" applyFill="1" applyBorder="1" applyAlignment="1">
      <alignment horizontal="center" vertical="center" wrapText="1"/>
    </xf>
    <xf numFmtId="166" fontId="7" fillId="2" borderId="6" xfId="0" applyNumberFormat="1" applyFont="1" applyFill="1" applyBorder="1" applyAlignment="1">
      <alignment horizontal="center"/>
    </xf>
    <xf numFmtId="165" fontId="7" fillId="2" borderId="7" xfId="0" applyNumberFormat="1" applyFont="1" applyFill="1" applyBorder="1" applyAlignment="1">
      <alignment horizontal="center"/>
    </xf>
    <xf numFmtId="165" fontId="7" fillId="2" borderId="5" xfId="0" applyNumberFormat="1" applyFont="1" applyFill="1" applyBorder="1" applyAlignment="1">
      <alignment horizontal="center"/>
    </xf>
    <xf numFmtId="165" fontId="7" fillId="2" borderId="42" xfId="0" applyNumberFormat="1" applyFont="1" applyFill="1" applyBorder="1" applyAlignment="1">
      <alignment horizontal="center"/>
    </xf>
    <xf numFmtId="2" fontId="7" fillId="2" borderId="5" xfId="0" applyNumberFormat="1" applyFont="1" applyFill="1" applyBorder="1" applyAlignment="1">
      <alignment horizontal="center"/>
    </xf>
    <xf numFmtId="166" fontId="7" fillId="2" borderId="42" xfId="0" applyNumberFormat="1" applyFont="1" applyFill="1" applyBorder="1"/>
    <xf numFmtId="165" fontId="7" fillId="2" borderId="42" xfId="0" applyNumberFormat="1" applyFont="1" applyFill="1" applyBorder="1" applyAlignment="1">
      <alignment horizontal="center" vertical="center"/>
    </xf>
    <xf numFmtId="0" fontId="7" fillId="2" borderId="26" xfId="0" applyFont="1" applyFill="1" applyBorder="1" applyAlignment="1">
      <alignment horizontal="center" vertical="center" wrapText="1"/>
    </xf>
    <xf numFmtId="0" fontId="7" fillId="2" borderId="14" xfId="0" applyFont="1" applyFill="1" applyBorder="1" applyAlignment="1">
      <alignment horizontal="center"/>
    </xf>
    <xf numFmtId="9" fontId="13" fillId="2" borderId="7" xfId="0" applyNumberFormat="1" applyFont="1" applyFill="1" applyBorder="1" applyAlignment="1">
      <alignment horizontal="center"/>
    </xf>
    <xf numFmtId="9" fontId="7" fillId="2" borderId="40" xfId="11" applyFont="1" applyFill="1" applyBorder="1" applyAlignment="1">
      <alignment horizontal="center"/>
    </xf>
    <xf numFmtId="1" fontId="37" fillId="2" borderId="5" xfId="0" applyNumberFormat="1" applyFont="1" applyFill="1" applyBorder="1" applyAlignment="1">
      <alignment horizontal="center"/>
    </xf>
    <xf numFmtId="166" fontId="23" fillId="2" borderId="7" xfId="0" applyNumberFormat="1" applyFont="1" applyFill="1" applyBorder="1" applyAlignment="1">
      <alignment horizontal="center"/>
    </xf>
    <xf numFmtId="166" fontId="23" fillId="2" borderId="5" xfId="0" applyNumberFormat="1" applyFont="1" applyFill="1" applyBorder="1" applyAlignment="1">
      <alignment horizontal="center"/>
    </xf>
    <xf numFmtId="166" fontId="7" fillId="2" borderId="5" xfId="0" applyNumberFormat="1" applyFont="1" applyFill="1" applyBorder="1" applyAlignment="1">
      <alignment horizontal="center" vertical="center"/>
    </xf>
    <xf numFmtId="166" fontId="24" fillId="2" borderId="5" xfId="0" applyNumberFormat="1" applyFont="1" applyFill="1" applyBorder="1" applyAlignment="1">
      <alignment horizontal="center"/>
    </xf>
    <xf numFmtId="166" fontId="25" fillId="2" borderId="5" xfId="0" applyNumberFormat="1" applyFont="1" applyFill="1" applyBorder="1" applyAlignment="1">
      <alignment horizontal="center"/>
    </xf>
    <xf numFmtId="9" fontId="13" fillId="11" borderId="42" xfId="0" applyNumberFormat="1" applyFont="1" applyFill="1" applyBorder="1" applyAlignment="1">
      <alignment horizontal="center"/>
    </xf>
    <xf numFmtId="166" fontId="26" fillId="2" borderId="7" xfId="0" applyNumberFormat="1" applyFont="1" applyFill="1" applyBorder="1" applyAlignment="1">
      <alignment horizontal="center"/>
    </xf>
    <xf numFmtId="166" fontId="26" fillId="2" borderId="5" xfId="0" applyNumberFormat="1" applyFont="1" applyFill="1" applyBorder="1" applyAlignment="1">
      <alignment horizontal="center"/>
    </xf>
    <xf numFmtId="166" fontId="27" fillId="2" borderId="5" xfId="0" applyNumberFormat="1" applyFont="1" applyFill="1" applyBorder="1" applyAlignment="1">
      <alignment horizontal="center"/>
    </xf>
    <xf numFmtId="166" fontId="28" fillId="2" borderId="5" xfId="0" applyNumberFormat="1" applyFont="1" applyFill="1" applyBorder="1" applyAlignment="1">
      <alignment horizontal="center"/>
    </xf>
    <xf numFmtId="166" fontId="29" fillId="2" borderId="5" xfId="0" applyNumberFormat="1" applyFont="1" applyFill="1" applyBorder="1" applyAlignment="1">
      <alignment horizontal="center"/>
    </xf>
    <xf numFmtId="166" fontId="30" fillId="2" borderId="5" xfId="0" applyNumberFormat="1" applyFont="1" applyFill="1" applyBorder="1" applyAlignment="1">
      <alignment horizontal="center"/>
    </xf>
    <xf numFmtId="166" fontId="31" fillId="2" borderId="5" xfId="0" applyNumberFormat="1" applyFont="1" applyFill="1" applyBorder="1" applyAlignment="1">
      <alignment horizontal="center"/>
    </xf>
    <xf numFmtId="0" fontId="7" fillId="2" borderId="42" xfId="10" applyNumberFormat="1" applyFont="1" applyFill="1" applyBorder="1" applyAlignment="1">
      <alignment horizontal="center"/>
    </xf>
    <xf numFmtId="9" fontId="7" fillId="2" borderId="7" xfId="21" applyFont="1" applyFill="1" applyBorder="1" applyAlignment="1">
      <alignment horizontal="center"/>
    </xf>
    <xf numFmtId="9" fontId="7" fillId="2" borderId="5" xfId="21" applyFont="1" applyFill="1" applyBorder="1" applyAlignment="1">
      <alignment horizontal="center"/>
    </xf>
    <xf numFmtId="165" fontId="7" fillId="2" borderId="5" xfId="10" applyNumberFormat="1" applyFont="1" applyFill="1" applyBorder="1" applyAlignment="1">
      <alignment horizontal="center" vertical="center"/>
    </xf>
    <xf numFmtId="165" fontId="7" fillId="2" borderId="0" xfId="0" applyNumberFormat="1" applyFont="1" applyFill="1" applyAlignment="1">
      <alignment horizontal="center"/>
    </xf>
    <xf numFmtId="0" fontId="7" fillId="0" borderId="4" xfId="27" applyFont="1" applyBorder="1" applyAlignment="1">
      <alignment horizontal="center" vertical="center" wrapText="1"/>
    </xf>
    <xf numFmtId="0" fontId="7" fillId="2" borderId="43" xfId="0" applyFont="1" applyFill="1" applyBorder="1" applyAlignment="1">
      <alignment horizontal="center" vertical="center" wrapText="1"/>
    </xf>
    <xf numFmtId="9" fontId="39" fillId="15" borderId="43" xfId="0" applyNumberFormat="1" applyFont="1" applyFill="1" applyBorder="1" applyAlignment="1">
      <alignment horizontal="center"/>
    </xf>
    <xf numFmtId="2" fontId="7" fillId="2" borderId="21" xfId="11" applyNumberFormat="1" applyFont="1" applyFill="1" applyBorder="1"/>
    <xf numFmtId="0" fontId="40" fillId="0" borderId="43" xfId="29" applyFont="1"/>
    <xf numFmtId="0" fontId="7" fillId="0" borderId="43" xfId="29" applyFont="1"/>
    <xf numFmtId="0" fontId="6" fillId="0" borderId="43" xfId="29" applyFont="1" applyAlignment="1">
      <alignment vertical="center"/>
    </xf>
    <xf numFmtId="0" fontId="9" fillId="0" borderId="43" xfId="29" applyFont="1"/>
    <xf numFmtId="0" fontId="7" fillId="0" borderId="43" xfId="29" applyFont="1" applyAlignment="1">
      <alignment vertical="center"/>
    </xf>
    <xf numFmtId="0" fontId="7" fillId="2" borderId="43" xfId="29" applyFont="1" applyFill="1"/>
    <xf numFmtId="0" fontId="41" fillId="2" borderId="43" xfId="30" applyFont="1" applyFill="1"/>
    <xf numFmtId="0" fontId="7" fillId="0" borderId="43" xfId="29" quotePrefix="1" applyFont="1"/>
    <xf numFmtId="1" fontId="7" fillId="2" borderId="0" xfId="11" applyNumberFormat="1" applyFont="1" applyFill="1" applyBorder="1"/>
    <xf numFmtId="9" fontId="37" fillId="2" borderId="5" xfId="11" applyFont="1" applyFill="1" applyBorder="1" applyAlignment="1">
      <alignment horizontal="center"/>
    </xf>
    <xf numFmtId="9" fontId="37" fillId="2" borderId="42" xfId="11" applyFont="1" applyFill="1" applyBorder="1" applyAlignment="1">
      <alignment horizontal="center"/>
    </xf>
    <xf numFmtId="9" fontId="7" fillId="2" borderId="43" xfId="11" applyFont="1" applyFill="1" applyBorder="1" applyAlignment="1">
      <alignment horizontal="center"/>
    </xf>
    <xf numFmtId="1" fontId="7" fillId="2" borderId="43" xfId="0" applyNumberFormat="1" applyFont="1" applyFill="1" applyBorder="1" applyAlignment="1">
      <alignment horizontal="center"/>
    </xf>
    <xf numFmtId="0" fontId="7" fillId="2" borderId="43" xfId="0" applyFont="1" applyFill="1" applyBorder="1"/>
    <xf numFmtId="0" fontId="7" fillId="2" borderId="24" xfId="0" applyFont="1" applyFill="1" applyBorder="1"/>
    <xf numFmtId="0" fontId="7" fillId="2" borderId="43" xfId="0" applyFont="1" applyFill="1" applyBorder="1" applyAlignment="1">
      <alignment horizontal="center"/>
    </xf>
    <xf numFmtId="166" fontId="7" fillId="2" borderId="43" xfId="0" applyNumberFormat="1" applyFont="1" applyFill="1" applyBorder="1" applyAlignment="1">
      <alignment horizontal="center"/>
    </xf>
    <xf numFmtId="9" fontId="7" fillId="2" borderId="43" xfId="11" applyFont="1" applyFill="1" applyBorder="1" applyAlignment="1">
      <alignment horizontal="center" vertical="center"/>
    </xf>
    <xf numFmtId="0" fontId="7" fillId="2" borderId="43" xfId="0" applyFont="1" applyFill="1" applyBorder="1" applyAlignment="1">
      <alignment horizontal="center" wrapText="1"/>
    </xf>
    <xf numFmtId="9" fontId="38" fillId="14" borderId="43" xfId="0" applyNumberFormat="1" applyFont="1" applyFill="1" applyBorder="1" applyAlignment="1">
      <alignment horizontal="center"/>
    </xf>
    <xf numFmtId="9" fontId="7" fillId="2" borderId="43" xfId="0" applyNumberFormat="1" applyFont="1" applyFill="1" applyBorder="1" applyAlignment="1">
      <alignment horizontal="center"/>
    </xf>
    <xf numFmtId="9" fontId="13" fillId="9" borderId="43" xfId="0" applyNumberFormat="1" applyFont="1" applyFill="1" applyBorder="1" applyAlignment="1">
      <alignment horizontal="center"/>
    </xf>
    <xf numFmtId="9" fontId="33" fillId="13" borderId="43" xfId="0" applyNumberFormat="1" applyFont="1" applyFill="1" applyBorder="1" applyAlignment="1">
      <alignment horizontal="center"/>
    </xf>
    <xf numFmtId="0" fontId="7" fillId="2" borderId="5" xfId="27" applyFont="1" applyFill="1" applyBorder="1" applyAlignment="1">
      <alignment horizontal="center" vertical="center" wrapText="1"/>
    </xf>
    <xf numFmtId="9" fontId="69" fillId="43" borderId="54" xfId="0" applyNumberFormat="1" applyFont="1" applyFill="1" applyBorder="1"/>
    <xf numFmtId="0" fontId="7" fillId="2" borderId="59" xfId="0" applyFont="1" applyFill="1" applyBorder="1" applyAlignment="1">
      <alignment horizontal="center"/>
    </xf>
    <xf numFmtId="1" fontId="7" fillId="2" borderId="59" xfId="0" applyNumberFormat="1" applyFont="1" applyFill="1" applyBorder="1" applyAlignment="1">
      <alignment horizontal="center"/>
    </xf>
    <xf numFmtId="167" fontId="7" fillId="2" borderId="38" xfId="27" applyNumberFormat="1" applyFont="1" applyFill="1" applyAlignment="1">
      <alignment horizontal="center"/>
    </xf>
    <xf numFmtId="1" fontId="7" fillId="2" borderId="1" xfId="0" applyNumberFormat="1" applyFont="1" applyFill="1" applyBorder="1" applyAlignment="1">
      <alignment horizontal="center" vertical="center"/>
    </xf>
    <xf numFmtId="1" fontId="7" fillId="2" borderId="4" xfId="0" applyNumberFormat="1" applyFont="1" applyFill="1" applyBorder="1" applyAlignment="1">
      <alignment horizontal="center" vertical="center"/>
    </xf>
    <xf numFmtId="9" fontId="9" fillId="2" borderId="42" xfId="11" applyFont="1" applyFill="1" applyBorder="1" applyAlignment="1">
      <alignment horizontal="center"/>
    </xf>
    <xf numFmtId="9" fontId="7" fillId="2" borderId="67" xfId="11" applyFont="1" applyFill="1" applyBorder="1" applyAlignment="1">
      <alignment horizontal="center"/>
    </xf>
    <xf numFmtId="1" fontId="7" fillId="2" borderId="67" xfId="0" applyNumberFormat="1" applyFont="1" applyFill="1" applyBorder="1" applyAlignment="1">
      <alignment horizontal="center"/>
    </xf>
    <xf numFmtId="1" fontId="9" fillId="2" borderId="67" xfId="0" applyNumberFormat="1" applyFont="1" applyFill="1" applyBorder="1" applyAlignment="1">
      <alignment horizontal="center"/>
    </xf>
    <xf numFmtId="9" fontId="87" fillId="61" borderId="7" xfId="0" applyNumberFormat="1" applyFont="1" applyFill="1" applyBorder="1" applyAlignment="1">
      <alignment horizontal="center"/>
    </xf>
    <xf numFmtId="9" fontId="88" fillId="62" borderId="7" xfId="0" applyNumberFormat="1" applyFont="1" applyFill="1" applyBorder="1" applyAlignment="1">
      <alignment horizontal="center"/>
    </xf>
    <xf numFmtId="9" fontId="87" fillId="61" borderId="5" xfId="0" applyNumberFormat="1" applyFont="1" applyFill="1" applyBorder="1" applyAlignment="1">
      <alignment horizontal="center"/>
    </xf>
    <xf numFmtId="9" fontId="88" fillId="62" borderId="5" xfId="0" applyNumberFormat="1" applyFont="1" applyFill="1" applyBorder="1" applyAlignment="1">
      <alignment horizontal="center"/>
    </xf>
    <xf numFmtId="1" fontId="7" fillId="2" borderId="68" xfId="0" applyNumberFormat="1" applyFont="1" applyFill="1" applyBorder="1" applyAlignment="1">
      <alignment horizontal="center"/>
    </xf>
    <xf numFmtId="9" fontId="86" fillId="60" borderId="26" xfId="0" applyNumberFormat="1" applyFont="1" applyFill="1" applyBorder="1" applyAlignment="1">
      <alignment horizontal="center" vertical="center"/>
    </xf>
    <xf numFmtId="9" fontId="90" fillId="64" borderId="69" xfId="0" applyNumberFormat="1" applyFont="1" applyFill="1" applyBorder="1" applyAlignment="1">
      <alignment horizontal="center"/>
    </xf>
    <xf numFmtId="0" fontId="7" fillId="2" borderId="12" xfId="0" applyFont="1" applyFill="1" applyBorder="1" applyAlignment="1">
      <alignment horizontal="center"/>
    </xf>
    <xf numFmtId="9" fontId="89" fillId="63" borderId="7" xfId="0" applyNumberFormat="1" applyFont="1" applyFill="1" applyBorder="1" applyAlignment="1">
      <alignment horizontal="center"/>
    </xf>
    <xf numFmtId="9" fontId="89" fillId="63" borderId="67" xfId="0" applyNumberFormat="1" applyFont="1" applyFill="1" applyBorder="1" applyAlignment="1">
      <alignment horizontal="center"/>
    </xf>
    <xf numFmtId="9" fontId="89" fillId="63" borderId="5" xfId="0" applyNumberFormat="1" applyFont="1" applyFill="1" applyBorder="1" applyAlignment="1">
      <alignment horizontal="center"/>
    </xf>
    <xf numFmtId="1" fontId="6" fillId="4" borderId="69" xfId="0" applyNumberFormat="1" applyFont="1" applyFill="1" applyBorder="1" applyAlignment="1">
      <alignment horizontal="center" vertical="center" wrapText="1"/>
    </xf>
    <xf numFmtId="1" fontId="7" fillId="2" borderId="69" xfId="0" applyNumberFormat="1" applyFont="1" applyFill="1" applyBorder="1" applyAlignment="1">
      <alignment horizontal="center" vertical="center"/>
    </xf>
    <xf numFmtId="1" fontId="7" fillId="2" borderId="69" xfId="0" applyNumberFormat="1" applyFont="1" applyFill="1" applyBorder="1" applyAlignment="1">
      <alignment horizontal="center"/>
    </xf>
    <xf numFmtId="0" fontId="7" fillId="2" borderId="69" xfId="0" applyFont="1" applyFill="1" applyBorder="1" applyAlignment="1">
      <alignment horizontal="center" vertical="center"/>
    </xf>
    <xf numFmtId="165" fontId="7" fillId="2" borderId="69" xfId="0" applyNumberFormat="1" applyFont="1" applyFill="1" applyBorder="1" applyAlignment="1">
      <alignment horizontal="center"/>
    </xf>
    <xf numFmtId="166" fontId="7" fillId="2" borderId="24" xfId="0" applyNumberFormat="1" applyFont="1" applyFill="1" applyBorder="1" applyAlignment="1">
      <alignment horizontal="center"/>
    </xf>
    <xf numFmtId="166" fontId="7" fillId="2" borderId="3" xfId="0" applyNumberFormat="1" applyFont="1" applyFill="1" applyBorder="1" applyAlignment="1">
      <alignment horizontal="center"/>
    </xf>
    <xf numFmtId="165" fontId="7" fillId="2" borderId="24" xfId="0" applyNumberFormat="1" applyFont="1" applyFill="1" applyBorder="1" applyAlignment="1">
      <alignment horizontal="center"/>
    </xf>
    <xf numFmtId="165" fontId="7" fillId="2" borderId="3" xfId="0" applyNumberFormat="1" applyFont="1" applyFill="1" applyBorder="1" applyAlignment="1">
      <alignment horizontal="center"/>
    </xf>
    <xf numFmtId="166" fontId="7" fillId="2" borderId="69" xfId="0" applyNumberFormat="1" applyFont="1" applyFill="1" applyBorder="1" applyAlignment="1">
      <alignment horizontal="center"/>
    </xf>
    <xf numFmtId="0" fontId="6" fillId="3" borderId="69" xfId="2" applyNumberFormat="1" applyFont="1" applyFill="1" applyBorder="1" applyAlignment="1">
      <alignment horizontal="center" vertical="center"/>
    </xf>
    <xf numFmtId="0" fontId="7" fillId="2" borderId="69" xfId="0" applyFont="1" applyFill="1" applyBorder="1" applyAlignment="1">
      <alignment horizontal="center"/>
    </xf>
    <xf numFmtId="9" fontId="42" fillId="16" borderId="44" xfId="0" applyNumberFormat="1" applyFont="1" applyFill="1" applyBorder="1" applyAlignment="1">
      <alignment horizontal="center"/>
    </xf>
    <xf numFmtId="9" fontId="42" fillId="16" borderId="5" xfId="0" applyNumberFormat="1" applyFont="1" applyFill="1" applyBorder="1" applyAlignment="1">
      <alignment horizontal="center"/>
    </xf>
    <xf numFmtId="9" fontId="43" fillId="17" borderId="7" xfId="0" applyNumberFormat="1" applyFont="1" applyFill="1" applyBorder="1" applyAlignment="1">
      <alignment horizontal="center"/>
    </xf>
    <xf numFmtId="9" fontId="43" fillId="17" borderId="6" xfId="0" applyNumberFormat="1" applyFont="1" applyFill="1" applyBorder="1" applyAlignment="1">
      <alignment horizontal="center"/>
    </xf>
    <xf numFmtId="9" fontId="43" fillId="17" borderId="5" xfId="0" applyNumberFormat="1" applyFont="1" applyFill="1" applyBorder="1" applyAlignment="1">
      <alignment horizontal="center"/>
    </xf>
    <xf numFmtId="9" fontId="43" fillId="17" borderId="45" xfId="0" applyNumberFormat="1" applyFont="1" applyFill="1" applyBorder="1" applyAlignment="1">
      <alignment horizontal="center"/>
    </xf>
    <xf numFmtId="9" fontId="36" fillId="17" borderId="45" xfId="0" applyNumberFormat="1" applyFont="1" applyFill="1" applyBorder="1" applyAlignment="1">
      <alignment horizontal="center"/>
    </xf>
    <xf numFmtId="9" fontId="36" fillId="16" borderId="44" xfId="0" applyNumberFormat="1" applyFont="1" applyFill="1" applyBorder="1" applyAlignment="1">
      <alignment horizontal="center"/>
    </xf>
    <xf numFmtId="9" fontId="44" fillId="18" borderId="46" xfId="0" applyNumberFormat="1" applyFont="1" applyFill="1" applyBorder="1" applyAlignment="1">
      <alignment horizontal="center"/>
    </xf>
    <xf numFmtId="9" fontId="44" fillId="18" borderId="5" xfId="0" applyNumberFormat="1" applyFont="1" applyFill="1" applyBorder="1" applyAlignment="1">
      <alignment horizontal="center"/>
    </xf>
    <xf numFmtId="9" fontId="36" fillId="18" borderId="5" xfId="0" applyNumberFormat="1" applyFont="1" applyFill="1" applyBorder="1" applyAlignment="1">
      <alignment horizontal="center"/>
    </xf>
    <xf numFmtId="9" fontId="36" fillId="18" borderId="46" xfId="0" applyNumberFormat="1" applyFont="1" applyFill="1" applyBorder="1" applyAlignment="1">
      <alignment horizontal="center"/>
    </xf>
    <xf numFmtId="9" fontId="13" fillId="18" borderId="46" xfId="0" applyNumberFormat="1" applyFont="1" applyFill="1" applyBorder="1" applyAlignment="1">
      <alignment horizontal="center"/>
    </xf>
    <xf numFmtId="9" fontId="36" fillId="2" borderId="46" xfId="0" applyNumberFormat="1" applyFont="1" applyFill="1" applyBorder="1" applyAlignment="1">
      <alignment horizontal="center"/>
    </xf>
    <xf numFmtId="1" fontId="37" fillId="2" borderId="69" xfId="0" applyNumberFormat="1" applyFont="1" applyFill="1" applyBorder="1" applyAlignment="1">
      <alignment horizontal="center"/>
    </xf>
    <xf numFmtId="1" fontId="7" fillId="2" borderId="69" xfId="0" applyNumberFormat="1" applyFont="1" applyFill="1" applyBorder="1"/>
    <xf numFmtId="9" fontId="45" fillId="19" borderId="47" xfId="0" applyNumberFormat="1" applyFont="1" applyFill="1" applyBorder="1" applyAlignment="1">
      <alignment horizontal="center"/>
    </xf>
    <xf numFmtId="9" fontId="45" fillId="19" borderId="7" xfId="0" applyNumberFormat="1" applyFont="1" applyFill="1" applyBorder="1" applyAlignment="1">
      <alignment horizontal="center"/>
    </xf>
    <xf numFmtId="9" fontId="45" fillId="19" borderId="5" xfId="0" applyNumberFormat="1" applyFont="1" applyFill="1" applyBorder="1" applyAlignment="1">
      <alignment horizontal="center"/>
    </xf>
    <xf numFmtId="9" fontId="46" fillId="20" borderId="48" xfId="0" applyNumberFormat="1" applyFont="1" applyFill="1" applyBorder="1" applyAlignment="1">
      <alignment horizontal="center"/>
    </xf>
    <xf numFmtId="9" fontId="47" fillId="21" borderId="26" xfId="0" applyNumberFormat="1" applyFont="1" applyFill="1" applyBorder="1" applyAlignment="1">
      <alignment horizontal="center"/>
    </xf>
    <xf numFmtId="0" fontId="7" fillId="2" borderId="69" xfId="0" applyFont="1" applyFill="1" applyBorder="1" applyAlignment="1">
      <alignment horizontal="center" wrapText="1"/>
    </xf>
    <xf numFmtId="9" fontId="49" fillId="23" borderId="5" xfId="0" applyNumberFormat="1" applyFont="1" applyFill="1" applyBorder="1" applyAlignment="1">
      <alignment horizontal="center"/>
    </xf>
    <xf numFmtId="0" fontId="7" fillId="2" borderId="69" xfId="20" applyFont="1" applyFill="1" applyBorder="1" applyAlignment="1">
      <alignment horizontal="center" vertical="center" wrapText="1"/>
    </xf>
    <xf numFmtId="0" fontId="7" fillId="2" borderId="5" xfId="20" applyFont="1" applyFill="1" applyBorder="1" applyAlignment="1">
      <alignment horizontal="center" vertical="center" wrapText="1"/>
    </xf>
    <xf numFmtId="9" fontId="50" fillId="24" borderId="26" xfId="0" applyNumberFormat="1" applyFont="1" applyFill="1" applyBorder="1" applyAlignment="1">
      <alignment horizontal="center"/>
    </xf>
    <xf numFmtId="3" fontId="7" fillId="2" borderId="7" xfId="0" applyNumberFormat="1" applyFont="1" applyFill="1" applyBorder="1" applyAlignment="1">
      <alignment horizontal="center" vertical="center"/>
    </xf>
    <xf numFmtId="0" fontId="7" fillId="2" borderId="69" xfId="0" applyFont="1" applyFill="1" applyBorder="1"/>
    <xf numFmtId="9" fontId="13" fillId="9" borderId="69" xfId="0" applyNumberFormat="1" applyFont="1" applyFill="1" applyBorder="1" applyAlignment="1">
      <alignment horizontal="center"/>
    </xf>
    <xf numFmtId="9" fontId="51" fillId="25" borderId="69" xfId="0" applyNumberFormat="1" applyFont="1" applyFill="1" applyBorder="1" applyAlignment="1">
      <alignment horizontal="center"/>
    </xf>
    <xf numFmtId="164" fontId="7" fillId="2" borderId="69" xfId="10" applyNumberFormat="1" applyFont="1" applyFill="1" applyBorder="1" applyAlignment="1">
      <alignment horizontal="center"/>
    </xf>
    <xf numFmtId="9" fontId="7" fillId="2" borderId="7" xfId="0" applyNumberFormat="1" applyFont="1" applyFill="1" applyBorder="1" applyAlignment="1">
      <alignment horizontal="center" vertical="center" wrapText="1"/>
    </xf>
    <xf numFmtId="9" fontId="51" fillId="25" borderId="6" xfId="0" applyNumberFormat="1" applyFont="1" applyFill="1" applyBorder="1" applyAlignment="1">
      <alignment horizontal="center"/>
    </xf>
    <xf numFmtId="9" fontId="52" fillId="26" borderId="6" xfId="0" applyNumberFormat="1" applyFont="1" applyFill="1" applyBorder="1" applyAlignment="1">
      <alignment horizontal="center"/>
    </xf>
    <xf numFmtId="9" fontId="52" fillId="26" borderId="69" xfId="0" applyNumberFormat="1" applyFont="1" applyFill="1" applyBorder="1" applyAlignment="1">
      <alignment horizontal="center"/>
    </xf>
    <xf numFmtId="9" fontId="53" fillId="27" borderId="49" xfId="0" applyNumberFormat="1" applyFont="1" applyFill="1" applyBorder="1" applyAlignment="1">
      <alignment horizontal="center"/>
    </xf>
    <xf numFmtId="9" fontId="53" fillId="27" borderId="6" xfId="0" applyNumberFormat="1" applyFont="1" applyFill="1" applyBorder="1" applyAlignment="1">
      <alignment horizontal="center"/>
    </xf>
    <xf numFmtId="9" fontId="54" fillId="28" borderId="50" xfId="0" applyNumberFormat="1" applyFont="1" applyFill="1" applyBorder="1" applyAlignment="1">
      <alignment horizontal="center"/>
    </xf>
    <xf numFmtId="9" fontId="54" fillId="28" borderId="5" xfId="0" applyNumberFormat="1" applyFont="1" applyFill="1" applyBorder="1" applyAlignment="1">
      <alignment horizontal="center"/>
    </xf>
    <xf numFmtId="9" fontId="55" fillId="29" borderId="51" xfId="0" applyNumberFormat="1" applyFont="1" applyFill="1" applyBorder="1" applyAlignment="1">
      <alignment horizontal="center"/>
    </xf>
    <xf numFmtId="9" fontId="55" fillId="29" borderId="5" xfId="0" applyNumberFormat="1" applyFont="1" applyFill="1" applyBorder="1" applyAlignment="1">
      <alignment horizontal="center"/>
    </xf>
    <xf numFmtId="9" fontId="55" fillId="29" borderId="69" xfId="0" applyNumberFormat="1" applyFont="1" applyFill="1" applyBorder="1" applyAlignment="1">
      <alignment horizontal="center"/>
    </xf>
    <xf numFmtId="9" fontId="85" fillId="59" borderId="66" xfId="0" applyNumberFormat="1" applyFont="1" applyFill="1" applyBorder="1" applyAlignment="1">
      <alignment horizontal="center"/>
    </xf>
    <xf numFmtId="9" fontId="85" fillId="59" borderId="5" xfId="0" applyNumberFormat="1" applyFont="1" applyFill="1" applyBorder="1" applyAlignment="1">
      <alignment horizontal="center"/>
    </xf>
    <xf numFmtId="9" fontId="13" fillId="11" borderId="69" xfId="0" applyNumberFormat="1" applyFont="1" applyFill="1" applyBorder="1" applyAlignment="1">
      <alignment horizontal="center" vertical="center"/>
    </xf>
    <xf numFmtId="165" fontId="7" fillId="2" borderId="69" xfId="0" applyNumberFormat="1" applyFont="1" applyFill="1" applyBorder="1" applyAlignment="1">
      <alignment horizontal="center" vertical="center"/>
    </xf>
    <xf numFmtId="9" fontId="56" fillId="30" borderId="69" xfId="0" applyNumberFormat="1" applyFont="1" applyFill="1" applyBorder="1" applyAlignment="1">
      <alignment horizontal="center"/>
    </xf>
    <xf numFmtId="9" fontId="57" fillId="31" borderId="69" xfId="0" applyNumberFormat="1" applyFont="1" applyFill="1" applyBorder="1" applyAlignment="1">
      <alignment horizontal="center"/>
    </xf>
    <xf numFmtId="9" fontId="58" fillId="32" borderId="69" xfId="0" applyNumberFormat="1" applyFont="1" applyFill="1" applyBorder="1" applyAlignment="1">
      <alignment horizontal="center"/>
    </xf>
    <xf numFmtId="9" fontId="56" fillId="30" borderId="6" xfId="0" applyNumberFormat="1" applyFont="1" applyFill="1" applyBorder="1" applyAlignment="1">
      <alignment horizontal="center"/>
    </xf>
    <xf numFmtId="9" fontId="59" fillId="33" borderId="52" xfId="0" applyNumberFormat="1" applyFont="1" applyFill="1" applyBorder="1" applyAlignment="1">
      <alignment horizontal="center"/>
    </xf>
    <xf numFmtId="9" fontId="59" fillId="33" borderId="24" xfId="0" applyNumberFormat="1" applyFont="1" applyFill="1" applyBorder="1" applyAlignment="1">
      <alignment horizontal="center"/>
    </xf>
    <xf numFmtId="9" fontId="59" fillId="33" borderId="69" xfId="0" applyNumberFormat="1" applyFont="1" applyFill="1" applyBorder="1" applyAlignment="1">
      <alignment horizontal="center"/>
    </xf>
    <xf numFmtId="9" fontId="60" fillId="34" borderId="69" xfId="0" applyNumberFormat="1" applyFont="1" applyFill="1" applyBorder="1" applyAlignment="1">
      <alignment horizontal="center"/>
    </xf>
    <xf numFmtId="9" fontId="61" fillId="35" borderId="69" xfId="0" applyNumberFormat="1" applyFont="1" applyFill="1" applyBorder="1" applyAlignment="1">
      <alignment horizontal="center"/>
    </xf>
    <xf numFmtId="9" fontId="62" fillId="36" borderId="69" xfId="0" applyNumberFormat="1" applyFont="1" applyFill="1" applyBorder="1" applyAlignment="1">
      <alignment horizontal="center"/>
    </xf>
    <xf numFmtId="9" fontId="63" fillId="37" borderId="69" xfId="0" applyNumberFormat="1" applyFont="1" applyFill="1" applyBorder="1" applyAlignment="1">
      <alignment horizontal="center"/>
    </xf>
    <xf numFmtId="9" fontId="64" fillId="38" borderId="69" xfId="0" applyNumberFormat="1" applyFont="1" applyFill="1" applyBorder="1" applyAlignment="1">
      <alignment horizontal="center"/>
    </xf>
    <xf numFmtId="9" fontId="65" fillId="39" borderId="7" xfId="0" applyNumberFormat="1" applyFont="1" applyFill="1" applyBorder="1" applyAlignment="1">
      <alignment horizontal="center"/>
    </xf>
    <xf numFmtId="9" fontId="65" fillId="39" borderId="53" xfId="0" applyNumberFormat="1" applyFont="1" applyFill="1" applyBorder="1" applyAlignment="1">
      <alignment horizontal="center"/>
    </xf>
    <xf numFmtId="9" fontId="65" fillId="39" borderId="5" xfId="0" applyNumberFormat="1" applyFont="1" applyFill="1" applyBorder="1" applyAlignment="1">
      <alignment horizontal="center"/>
    </xf>
    <xf numFmtId="9" fontId="70" fillId="44" borderId="5" xfId="0" applyNumberFormat="1" applyFont="1" applyFill="1" applyBorder="1" applyAlignment="1">
      <alignment horizontal="center"/>
    </xf>
    <xf numFmtId="9" fontId="71" fillId="45" borderId="5" xfId="0" applyNumberFormat="1" applyFont="1" applyFill="1" applyBorder="1" applyAlignment="1">
      <alignment horizontal="center"/>
    </xf>
    <xf numFmtId="9" fontId="72" fillId="46" borderId="5" xfId="0" applyNumberFormat="1" applyFont="1" applyFill="1" applyBorder="1" applyAlignment="1">
      <alignment horizontal="center"/>
    </xf>
    <xf numFmtId="9" fontId="70" fillId="44" borderId="7" xfId="0" applyNumberFormat="1" applyFont="1" applyFill="1" applyBorder="1" applyAlignment="1">
      <alignment horizontal="center"/>
    </xf>
    <xf numFmtId="9" fontId="70" fillId="44" borderId="6" xfId="0" applyNumberFormat="1" applyFont="1" applyFill="1" applyBorder="1" applyAlignment="1">
      <alignment horizontal="center"/>
    </xf>
    <xf numFmtId="9" fontId="71" fillId="45" borderId="7" xfId="0" applyNumberFormat="1" applyFont="1" applyFill="1" applyBorder="1" applyAlignment="1">
      <alignment horizontal="center"/>
    </xf>
    <xf numFmtId="9" fontId="71" fillId="45" borderId="6" xfId="0" applyNumberFormat="1" applyFont="1" applyFill="1" applyBorder="1" applyAlignment="1">
      <alignment horizontal="center"/>
    </xf>
    <xf numFmtId="9" fontId="72" fillId="46" borderId="7" xfId="0" applyNumberFormat="1" applyFont="1" applyFill="1" applyBorder="1" applyAlignment="1">
      <alignment horizontal="center"/>
    </xf>
    <xf numFmtId="9" fontId="72" fillId="46" borderId="6" xfId="0" applyNumberFormat="1" applyFont="1" applyFill="1" applyBorder="1" applyAlignment="1">
      <alignment horizontal="center"/>
    </xf>
    <xf numFmtId="9" fontId="73" fillId="47" borderId="55" xfId="0" applyNumberFormat="1" applyFont="1" applyFill="1" applyBorder="1" applyAlignment="1">
      <alignment horizontal="center"/>
    </xf>
    <xf numFmtId="9" fontId="74" fillId="48" borderId="56" xfId="0" applyNumberFormat="1" applyFont="1" applyFill="1" applyBorder="1" applyAlignment="1">
      <alignment horizontal="center"/>
    </xf>
    <xf numFmtId="9" fontId="75" fillId="49" borderId="57" xfId="0" applyNumberFormat="1" applyFont="1" applyFill="1" applyBorder="1" applyAlignment="1">
      <alignment horizontal="center"/>
    </xf>
    <xf numFmtId="9" fontId="73" fillId="47" borderId="5" xfId="0" applyNumberFormat="1" applyFont="1" applyFill="1" applyBorder="1" applyAlignment="1">
      <alignment horizontal="center"/>
    </xf>
    <xf numFmtId="9" fontId="74" fillId="48" borderId="5" xfId="0" applyNumberFormat="1" applyFont="1" applyFill="1" applyBorder="1" applyAlignment="1">
      <alignment horizontal="center"/>
    </xf>
    <xf numFmtId="9" fontId="75" fillId="49" borderId="5" xfId="0" applyNumberFormat="1" applyFont="1" applyFill="1" applyBorder="1" applyAlignment="1">
      <alignment horizontal="center"/>
    </xf>
    <xf numFmtId="9" fontId="73" fillId="47" borderId="7" xfId="0" applyNumberFormat="1" applyFont="1" applyFill="1" applyBorder="1" applyAlignment="1">
      <alignment horizontal="center"/>
    </xf>
    <xf numFmtId="9" fontId="73" fillId="47" borderId="6" xfId="0" applyNumberFormat="1" applyFont="1" applyFill="1" applyBorder="1" applyAlignment="1">
      <alignment horizontal="center"/>
    </xf>
    <xf numFmtId="9" fontId="74" fillId="48" borderId="7" xfId="0" applyNumberFormat="1" applyFont="1" applyFill="1" applyBorder="1" applyAlignment="1">
      <alignment horizontal="center"/>
    </xf>
    <xf numFmtId="9" fontId="74" fillId="48" borderId="6" xfId="0" applyNumberFormat="1" applyFont="1" applyFill="1" applyBorder="1" applyAlignment="1">
      <alignment horizontal="center"/>
    </xf>
    <xf numFmtId="9" fontId="75" fillId="49" borderId="7" xfId="0" applyNumberFormat="1" applyFont="1" applyFill="1" applyBorder="1" applyAlignment="1">
      <alignment horizontal="center"/>
    </xf>
    <xf numFmtId="9" fontId="75" fillId="49" borderId="6" xfId="0" applyNumberFormat="1" applyFont="1" applyFill="1" applyBorder="1" applyAlignment="1">
      <alignment horizontal="center"/>
    </xf>
    <xf numFmtId="9" fontId="76" fillId="50" borderId="58" xfId="0" applyNumberFormat="1" applyFont="1" applyFill="1" applyBorder="1" applyAlignment="1">
      <alignment horizontal="center"/>
    </xf>
    <xf numFmtId="9" fontId="77" fillId="51" borderId="25" xfId="0" applyNumberFormat="1" applyFont="1" applyFill="1" applyBorder="1" applyAlignment="1">
      <alignment horizontal="center"/>
    </xf>
    <xf numFmtId="9" fontId="77" fillId="51" borderId="26" xfId="0" applyNumberFormat="1" applyFont="1" applyFill="1" applyBorder="1" applyAlignment="1">
      <alignment horizontal="center"/>
    </xf>
    <xf numFmtId="9" fontId="78" fillId="52" borderId="60" xfId="0" applyNumberFormat="1" applyFont="1" applyFill="1" applyBorder="1" applyAlignment="1">
      <alignment horizontal="center"/>
    </xf>
    <xf numFmtId="9" fontId="78" fillId="52" borderId="6" xfId="0" applyNumberFormat="1" applyFont="1" applyFill="1" applyBorder="1" applyAlignment="1">
      <alignment horizontal="center"/>
    </xf>
    <xf numFmtId="0" fontId="7" fillId="2" borderId="69" xfId="10" applyNumberFormat="1" applyFont="1" applyFill="1" applyBorder="1" applyAlignment="1">
      <alignment horizontal="center"/>
    </xf>
    <xf numFmtId="9" fontId="79" fillId="53" borderId="61" xfId="0" applyNumberFormat="1" applyFont="1" applyFill="1" applyBorder="1" applyAlignment="1">
      <alignment horizontal="center"/>
    </xf>
    <xf numFmtId="9" fontId="79" fillId="53" borderId="6" xfId="0" applyNumberFormat="1" applyFont="1" applyFill="1" applyBorder="1" applyAlignment="1">
      <alignment horizontal="center"/>
    </xf>
    <xf numFmtId="9" fontId="80" fillId="54" borderId="62" xfId="0" applyNumberFormat="1" applyFont="1" applyFill="1" applyBorder="1" applyAlignment="1">
      <alignment horizontal="center"/>
    </xf>
    <xf numFmtId="9" fontId="80" fillId="54" borderId="7" xfId="0" applyNumberFormat="1" applyFont="1" applyFill="1" applyBorder="1" applyAlignment="1">
      <alignment horizontal="center"/>
    </xf>
    <xf numFmtId="9" fontId="80" fillId="54" borderId="5" xfId="0" applyNumberFormat="1" applyFont="1" applyFill="1" applyBorder="1" applyAlignment="1">
      <alignment horizontal="center"/>
    </xf>
    <xf numFmtId="9" fontId="81" fillId="55" borderId="7" xfId="0" applyNumberFormat="1" applyFont="1" applyFill="1" applyBorder="1" applyAlignment="1">
      <alignment horizontal="center"/>
    </xf>
    <xf numFmtId="9" fontId="81" fillId="55" borderId="5" xfId="0" applyNumberFormat="1" applyFont="1" applyFill="1" applyBorder="1" applyAlignment="1">
      <alignment horizontal="center"/>
    </xf>
    <xf numFmtId="9" fontId="82" fillId="56" borderId="63" xfId="0" applyNumberFormat="1" applyFont="1" applyFill="1" applyBorder="1" applyAlignment="1">
      <alignment horizontal="center"/>
    </xf>
    <xf numFmtId="9" fontId="82" fillId="56" borderId="5" xfId="0" applyNumberFormat="1" applyFont="1" applyFill="1" applyBorder="1" applyAlignment="1">
      <alignment horizontal="center"/>
    </xf>
    <xf numFmtId="9" fontId="84" fillId="58" borderId="65" xfId="0" applyNumberFormat="1" applyFont="1" applyFill="1" applyBorder="1" applyAlignment="1">
      <alignment horizontal="center"/>
    </xf>
    <xf numFmtId="9" fontId="83" fillId="57" borderId="64" xfId="0" applyNumberFormat="1" applyFont="1" applyFill="1" applyBorder="1" applyAlignment="1">
      <alignment horizontal="center"/>
    </xf>
    <xf numFmtId="9" fontId="42" fillId="58" borderId="65" xfId="0" applyNumberFormat="1" applyFont="1" applyFill="1" applyBorder="1" applyAlignment="1">
      <alignment horizontal="center"/>
    </xf>
    <xf numFmtId="164" fontId="7" fillId="2" borderId="5" xfId="28" applyNumberFormat="1" applyFont="1" applyFill="1" applyBorder="1" applyAlignment="1">
      <alignment horizontal="center"/>
    </xf>
    <xf numFmtId="9" fontId="84" fillId="58" borderId="7" xfId="0" applyNumberFormat="1" applyFont="1" applyFill="1" applyBorder="1" applyAlignment="1">
      <alignment horizontal="center"/>
    </xf>
    <xf numFmtId="9" fontId="84" fillId="58" borderId="5" xfId="0" applyNumberFormat="1" applyFont="1" applyFill="1" applyBorder="1" applyAlignment="1">
      <alignment horizontal="center"/>
    </xf>
    <xf numFmtId="9" fontId="42" fillId="58" borderId="5" xfId="0" applyNumberFormat="1" applyFont="1" applyFill="1" applyBorder="1" applyAlignment="1">
      <alignment horizontal="center"/>
    </xf>
    <xf numFmtId="0" fontId="7" fillId="2" borderId="69" xfId="27" applyFont="1" applyFill="1" applyBorder="1" applyAlignment="1">
      <alignment horizontal="center" vertical="center" wrapText="1"/>
    </xf>
    <xf numFmtId="0" fontId="7" fillId="0" borderId="69" xfId="0" applyFont="1" applyBorder="1" applyAlignment="1">
      <alignment horizontal="center" vertical="center" wrapText="1"/>
    </xf>
    <xf numFmtId="9" fontId="84" fillId="58" borderId="6" xfId="0" applyNumberFormat="1" applyFont="1" applyFill="1" applyBorder="1" applyAlignment="1">
      <alignment horizontal="center"/>
    </xf>
    <xf numFmtId="9" fontId="83" fillId="57" borderId="24" xfId="0" applyNumberFormat="1" applyFont="1" applyFill="1" applyBorder="1" applyAlignment="1">
      <alignment horizontal="center"/>
    </xf>
    <xf numFmtId="1" fontId="7" fillId="2" borderId="72" xfId="0" applyNumberFormat="1" applyFont="1" applyFill="1" applyBorder="1" applyAlignment="1">
      <alignment horizontal="center"/>
    </xf>
    <xf numFmtId="9" fontId="91" fillId="65" borderId="5" xfId="0" applyNumberFormat="1" applyFont="1" applyFill="1" applyBorder="1" applyAlignment="1">
      <alignment horizontal="center"/>
    </xf>
    <xf numFmtId="9" fontId="91" fillId="65" borderId="72" xfId="0" applyNumberFormat="1" applyFont="1" applyFill="1" applyBorder="1" applyAlignment="1">
      <alignment horizontal="center"/>
    </xf>
    <xf numFmtId="9" fontId="91" fillId="65" borderId="70" xfId="0" applyNumberFormat="1" applyFont="1" applyFill="1" applyBorder="1" applyAlignment="1">
      <alignment horizontal="center"/>
    </xf>
    <xf numFmtId="9" fontId="92" fillId="66" borderId="71" xfId="0" applyNumberFormat="1" applyFont="1" applyFill="1" applyBorder="1" applyAlignment="1">
      <alignment horizontal="center"/>
    </xf>
    <xf numFmtId="9" fontId="92" fillId="66" borderId="5" xfId="0" applyNumberFormat="1" applyFont="1" applyFill="1" applyBorder="1" applyAlignment="1">
      <alignment horizontal="center"/>
    </xf>
    <xf numFmtId="9" fontId="93" fillId="67" borderId="5" xfId="0" applyNumberFormat="1" applyFont="1" applyFill="1" applyBorder="1" applyAlignment="1">
      <alignment horizontal="center"/>
    </xf>
    <xf numFmtId="9" fontId="93" fillId="67" borderId="72" xfId="0" applyNumberFormat="1" applyFont="1" applyFill="1" applyBorder="1" applyAlignment="1">
      <alignment horizontal="center"/>
    </xf>
    <xf numFmtId="9" fontId="7" fillId="2" borderId="72" xfId="0" applyNumberFormat="1" applyFont="1" applyFill="1" applyBorder="1" applyAlignment="1">
      <alignment horizontal="center"/>
    </xf>
    <xf numFmtId="9" fontId="103" fillId="77" borderId="26" xfId="0" applyNumberFormat="1" applyFont="1" applyFill="1" applyBorder="1" applyAlignment="1">
      <alignment horizontal="center"/>
    </xf>
    <xf numFmtId="9" fontId="103" fillId="77" borderId="25" xfId="0" applyNumberFormat="1" applyFont="1" applyFill="1" applyBorder="1" applyAlignment="1">
      <alignment horizontal="center"/>
    </xf>
    <xf numFmtId="9" fontId="104" fillId="78" borderId="72" xfId="0" applyNumberFormat="1" applyFont="1" applyFill="1" applyBorder="1" applyAlignment="1">
      <alignment horizontal="center"/>
    </xf>
    <xf numFmtId="9" fontId="104" fillId="78" borderId="5" xfId="0" applyNumberFormat="1" applyFont="1" applyFill="1" applyBorder="1" applyAlignment="1">
      <alignment horizontal="center"/>
    </xf>
    <xf numFmtId="1" fontId="37" fillId="2" borderId="72" xfId="0" applyNumberFormat="1" applyFont="1" applyFill="1" applyBorder="1" applyAlignment="1">
      <alignment horizontal="center"/>
    </xf>
    <xf numFmtId="10" fontId="7" fillId="2" borderId="72" xfId="11" applyNumberFormat="1" applyFont="1" applyFill="1" applyBorder="1" applyAlignment="1">
      <alignment horizontal="center"/>
    </xf>
    <xf numFmtId="1" fontId="7" fillId="2" borderId="72" xfId="0" applyNumberFormat="1" applyFont="1" applyFill="1" applyBorder="1" applyAlignment="1">
      <alignment horizontal="center" vertical="center"/>
    </xf>
    <xf numFmtId="0" fontId="7" fillId="0" borderId="0" xfId="0" applyFont="1"/>
    <xf numFmtId="0" fontId="7" fillId="0" borderId="1" xfId="0" applyFont="1" applyBorder="1"/>
    <xf numFmtId="0" fontId="7" fillId="0" borderId="38" xfId="27" applyFont="1"/>
    <xf numFmtId="0" fontId="7" fillId="0" borderId="9" xfId="0" applyFont="1" applyBorder="1"/>
    <xf numFmtId="0" fontId="7" fillId="0" borderId="21" xfId="0" applyFont="1" applyBorder="1"/>
    <xf numFmtId="0" fontId="7" fillId="0" borderId="10" xfId="0" applyFont="1" applyBorder="1"/>
    <xf numFmtId="0" fontId="7" fillId="2" borderId="72" xfId="0" applyFont="1" applyFill="1" applyBorder="1"/>
    <xf numFmtId="0" fontId="7" fillId="2" borderId="72" xfId="0" applyFont="1" applyFill="1" applyBorder="1" applyAlignment="1">
      <alignment horizontal="center" vertical="center"/>
    </xf>
    <xf numFmtId="0" fontId="2" fillId="0" borderId="72" xfId="32"/>
    <xf numFmtId="0" fontId="7" fillId="2" borderId="72" xfId="32" applyFont="1" applyFill="1"/>
    <xf numFmtId="0" fontId="7" fillId="2" borderId="2" xfId="32" applyFont="1" applyFill="1" applyBorder="1"/>
    <xf numFmtId="0" fontId="7" fillId="2" borderId="1" xfId="32" applyFont="1" applyFill="1" applyBorder="1" applyAlignment="1">
      <alignment horizontal="center" wrapText="1"/>
    </xf>
    <xf numFmtId="0" fontId="7" fillId="2" borderId="4" xfId="32" applyFont="1" applyFill="1" applyBorder="1" applyAlignment="1">
      <alignment horizontal="center" wrapText="1"/>
    </xf>
    <xf numFmtId="0" fontId="7" fillId="2" borderId="3" xfId="32" applyFont="1" applyFill="1" applyBorder="1"/>
    <xf numFmtId="9" fontId="13" fillId="78" borderId="72" xfId="32" applyNumberFormat="1" applyFont="1" applyFill="1" applyAlignment="1">
      <alignment horizontal="center"/>
    </xf>
    <xf numFmtId="1" fontId="7" fillId="2" borderId="72" xfId="32" applyNumberFormat="1" applyFont="1" applyFill="1" applyAlignment="1">
      <alignment horizontal="center"/>
    </xf>
    <xf numFmtId="0" fontId="7" fillId="2" borderId="72" xfId="32" applyFont="1" applyFill="1" applyAlignment="1">
      <alignment horizontal="center"/>
    </xf>
    <xf numFmtId="0" fontId="15" fillId="2" borderId="1" xfId="32" applyFont="1" applyFill="1" applyBorder="1" applyAlignment="1">
      <alignment horizontal="center" wrapText="1"/>
    </xf>
    <xf numFmtId="0" fontId="8" fillId="2" borderId="72" xfId="33" applyFont="1" applyFill="1" applyAlignment="1">
      <alignment horizontal="center" vertical="center"/>
    </xf>
    <xf numFmtId="0" fontId="9" fillId="0" borderId="72" xfId="32" applyFont="1"/>
    <xf numFmtId="1" fontId="7" fillId="2" borderId="72" xfId="32" applyNumberFormat="1" applyFont="1" applyFill="1"/>
    <xf numFmtId="9" fontId="7" fillId="2" borderId="72" xfId="34" applyFont="1" applyFill="1" applyBorder="1"/>
    <xf numFmtId="9" fontId="7" fillId="2" borderId="72" xfId="32" applyNumberFormat="1" applyFont="1" applyFill="1"/>
    <xf numFmtId="10" fontId="7" fillId="2" borderId="72" xfId="32" applyNumberFormat="1" applyFont="1" applyFill="1"/>
    <xf numFmtId="1" fontId="7" fillId="2" borderId="72" xfId="32" applyNumberFormat="1" applyFont="1" applyFill="1" applyAlignment="1">
      <alignment horizontal="center" vertical="center"/>
    </xf>
    <xf numFmtId="0" fontId="7" fillId="2" borderId="72" xfId="32" applyFont="1" applyFill="1" applyAlignment="1">
      <alignment horizontal="center" vertical="center"/>
    </xf>
    <xf numFmtId="0" fontId="7" fillId="2" borderId="5" xfId="32" applyFont="1" applyFill="1" applyBorder="1" applyAlignment="1">
      <alignment horizontal="center" vertical="center"/>
    </xf>
    <xf numFmtId="9" fontId="13" fillId="78" borderId="72" xfId="32" applyNumberFormat="1" applyFont="1" applyFill="1" applyAlignment="1">
      <alignment horizontal="center" vertical="center"/>
    </xf>
    <xf numFmtId="9" fontId="7" fillId="2" borderId="72" xfId="34" applyFont="1" applyFill="1" applyBorder="1" applyAlignment="1">
      <alignment horizontal="center" vertical="center"/>
    </xf>
    <xf numFmtId="9" fontId="7" fillId="2" borderId="5" xfId="34" applyFont="1" applyFill="1" applyBorder="1" applyAlignment="1">
      <alignment horizontal="center" vertical="center"/>
    </xf>
    <xf numFmtId="9" fontId="105" fillId="79" borderId="72" xfId="32" applyNumberFormat="1" applyFont="1" applyFill="1" applyAlignment="1">
      <alignment horizontal="center"/>
    </xf>
    <xf numFmtId="9" fontId="105" fillId="2" borderId="72" xfId="32" applyNumberFormat="1" applyFont="1" applyFill="1" applyAlignment="1">
      <alignment horizontal="center"/>
    </xf>
    <xf numFmtId="9" fontId="13" fillId="2" borderId="72" xfId="32" applyNumberFormat="1" applyFont="1" applyFill="1" applyAlignment="1">
      <alignment horizontal="center" vertical="center"/>
    </xf>
    <xf numFmtId="1" fontId="7" fillId="2" borderId="6" xfId="32" applyNumberFormat="1" applyFont="1" applyFill="1" applyBorder="1" applyAlignment="1">
      <alignment horizontal="center" vertical="center"/>
    </xf>
    <xf numFmtId="0" fontId="7" fillId="2" borderId="6" xfId="32" applyFont="1" applyFill="1" applyBorder="1" applyAlignment="1">
      <alignment horizontal="center" vertical="center"/>
    </xf>
    <xf numFmtId="0" fontId="7" fillId="2" borderId="7" xfId="32" applyFont="1" applyFill="1" applyBorder="1" applyAlignment="1">
      <alignment horizontal="center" vertical="center"/>
    </xf>
    <xf numFmtId="9" fontId="13" fillId="2" borderId="6" xfId="32" applyNumberFormat="1" applyFont="1" applyFill="1" applyBorder="1" applyAlignment="1">
      <alignment horizontal="center" vertical="center"/>
    </xf>
    <xf numFmtId="9" fontId="7" fillId="2" borderId="6" xfId="34" applyFont="1" applyFill="1" applyBorder="1" applyAlignment="1">
      <alignment horizontal="center" vertical="center"/>
    </xf>
    <xf numFmtId="9" fontId="7" fillId="2" borderId="7" xfId="34" applyFont="1" applyFill="1" applyBorder="1" applyAlignment="1">
      <alignment horizontal="center" vertical="center"/>
    </xf>
    <xf numFmtId="0" fontId="7" fillId="2" borderId="6" xfId="32" applyFont="1" applyFill="1" applyBorder="1"/>
    <xf numFmtId="0" fontId="7" fillId="2" borderId="72" xfId="32" applyFont="1" applyFill="1" applyAlignment="1">
      <alignment horizontal="center" wrapText="1"/>
    </xf>
    <xf numFmtId="0" fontId="7" fillId="2" borderId="2" xfId="32" applyFont="1" applyFill="1" applyBorder="1" applyAlignment="1">
      <alignment horizontal="center" wrapText="1"/>
    </xf>
    <xf numFmtId="0" fontId="7" fillId="2" borderId="5" xfId="32" applyFont="1" applyFill="1" applyBorder="1" applyAlignment="1">
      <alignment horizontal="center" wrapText="1"/>
    </xf>
    <xf numFmtId="0" fontId="7" fillId="2" borderId="1" xfId="32" applyFont="1" applyFill="1" applyBorder="1"/>
    <xf numFmtId="0" fontId="9" fillId="2" borderId="72" xfId="32" applyFont="1" applyFill="1"/>
    <xf numFmtId="0" fontId="8" fillId="2" borderId="73" xfId="35" applyFont="1" applyFill="1" applyAlignment="1">
      <alignment horizontal="center" vertical="center"/>
    </xf>
    <xf numFmtId="0" fontId="7" fillId="2" borderId="73" xfId="36" applyFont="1" applyFill="1"/>
    <xf numFmtId="0" fontId="9" fillId="2" borderId="73" xfId="36" applyFont="1" applyFill="1"/>
    <xf numFmtId="0" fontId="7" fillId="2" borderId="1" xfId="36" applyFont="1" applyFill="1" applyBorder="1"/>
    <xf numFmtId="0" fontId="7" fillId="2" borderId="1" xfId="36" applyFont="1" applyFill="1" applyBorder="1" applyAlignment="1">
      <alignment horizontal="center" vertical="center"/>
    </xf>
    <xf numFmtId="0" fontId="7" fillId="2" borderId="4" xfId="36" applyFont="1" applyFill="1" applyBorder="1" applyAlignment="1">
      <alignment horizontal="center" vertical="center"/>
    </xf>
    <xf numFmtId="0" fontId="7" fillId="2" borderId="2" xfId="36" applyFont="1" applyFill="1" applyBorder="1" applyAlignment="1">
      <alignment horizontal="center" vertical="center"/>
    </xf>
    <xf numFmtId="0" fontId="7" fillId="2" borderId="1" xfId="36" applyFont="1" applyFill="1" applyBorder="1" applyAlignment="1">
      <alignment horizontal="center" vertical="center" wrapText="1"/>
    </xf>
    <xf numFmtId="0" fontId="7" fillId="2" borderId="73" xfId="36" applyFont="1" applyFill="1" applyAlignment="1">
      <alignment horizontal="center" vertical="center"/>
    </xf>
    <xf numFmtId="0" fontId="7" fillId="2" borderId="7" xfId="36" applyFont="1" applyFill="1" applyBorder="1" applyAlignment="1">
      <alignment horizontal="center"/>
    </xf>
    <xf numFmtId="0" fontId="7" fillId="2" borderId="73" xfId="36" applyFont="1" applyFill="1" applyAlignment="1">
      <alignment horizontal="center"/>
    </xf>
    <xf numFmtId="1" fontId="7" fillId="2" borderId="5" xfId="36" applyNumberFormat="1" applyFont="1" applyFill="1" applyBorder="1" applyAlignment="1">
      <alignment horizontal="center"/>
    </xf>
    <xf numFmtId="0" fontId="7" fillId="2" borderId="5" xfId="36" applyFont="1" applyFill="1" applyBorder="1" applyAlignment="1">
      <alignment horizontal="center"/>
    </xf>
    <xf numFmtId="1" fontId="7" fillId="2" borderId="73" xfId="36" applyNumberFormat="1" applyFont="1" applyFill="1" applyAlignment="1">
      <alignment horizontal="center"/>
    </xf>
    <xf numFmtId="0" fontId="6" fillId="4" borderId="73" xfId="36" applyFont="1" applyFill="1"/>
    <xf numFmtId="0" fontId="7" fillId="2" borderId="73" xfId="36" applyFont="1" applyFill="1" applyAlignment="1">
      <alignment horizontal="center" vertical="center" wrapText="1"/>
    </xf>
    <xf numFmtId="0" fontId="7" fillId="2" borderId="73" xfId="36" applyFont="1" applyFill="1" applyAlignment="1">
      <alignment vertical="center" wrapText="1"/>
    </xf>
    <xf numFmtId="166" fontId="7" fillId="2" borderId="5" xfId="36" applyNumberFormat="1" applyFont="1" applyFill="1" applyBorder="1" applyAlignment="1">
      <alignment horizontal="center"/>
    </xf>
    <xf numFmtId="166" fontId="7" fillId="2" borderId="73" xfId="36" applyNumberFormat="1" applyFont="1" applyFill="1" applyAlignment="1">
      <alignment horizontal="center"/>
    </xf>
    <xf numFmtId="9" fontId="106" fillId="80" borderId="74" xfId="0" applyNumberFormat="1" applyFont="1" applyFill="1" applyBorder="1"/>
    <xf numFmtId="1" fontId="7" fillId="2" borderId="75" xfId="0" applyNumberFormat="1" applyFont="1" applyFill="1" applyBorder="1"/>
    <xf numFmtId="9" fontId="106" fillId="80" borderId="75" xfId="0" applyNumberFormat="1" applyFont="1" applyFill="1" applyBorder="1"/>
    <xf numFmtId="0" fontId="7" fillId="2" borderId="75" xfId="0" applyFont="1" applyFill="1" applyBorder="1"/>
    <xf numFmtId="1" fontId="7" fillId="2" borderId="76" xfId="0" applyNumberFormat="1" applyFont="1" applyFill="1" applyBorder="1"/>
    <xf numFmtId="9" fontId="106" fillId="80" borderId="74" xfId="0" applyNumberFormat="1" applyFont="1" applyFill="1" applyBorder="1" applyAlignment="1">
      <alignment horizontal="center"/>
    </xf>
    <xf numFmtId="9" fontId="13" fillId="2" borderId="4" xfId="0" applyNumberFormat="1" applyFont="1" applyFill="1" applyBorder="1" applyAlignment="1">
      <alignment horizontal="center" vertical="center"/>
    </xf>
    <xf numFmtId="9" fontId="13" fillId="2" borderId="1" xfId="0" applyNumberFormat="1" applyFont="1" applyFill="1" applyBorder="1" applyAlignment="1">
      <alignment horizontal="center" vertical="center"/>
    </xf>
    <xf numFmtId="9" fontId="107" fillId="81" borderId="77" xfId="0" applyNumberFormat="1" applyFont="1" applyFill="1" applyBorder="1"/>
    <xf numFmtId="9" fontId="108" fillId="82" borderId="78" xfId="0" applyNumberFormat="1" applyFont="1" applyFill="1" applyBorder="1"/>
    <xf numFmtId="0" fontId="7" fillId="2" borderId="79" xfId="0" applyFont="1" applyFill="1" applyBorder="1" applyAlignment="1">
      <alignment horizontal="center"/>
    </xf>
    <xf numFmtId="0" fontId="7" fillId="2" borderId="79" xfId="0" applyFont="1" applyFill="1" applyBorder="1"/>
    <xf numFmtId="0" fontId="7" fillId="2" borderId="80" xfId="38" applyFont="1" applyFill="1"/>
    <xf numFmtId="0" fontId="7" fillId="2" borderId="2" xfId="38" applyFont="1" applyFill="1" applyBorder="1"/>
    <xf numFmtId="0" fontId="7" fillId="2" borderId="1" xfId="38" applyFont="1" applyFill="1" applyBorder="1" applyAlignment="1">
      <alignment horizontal="center" wrapText="1"/>
    </xf>
    <xf numFmtId="0" fontId="7" fillId="2" borderId="2" xfId="38" applyFont="1" applyFill="1" applyBorder="1" applyAlignment="1">
      <alignment horizontal="center" wrapText="1"/>
    </xf>
    <xf numFmtId="0" fontId="7" fillId="2" borderId="3" xfId="38" applyFont="1" applyFill="1" applyBorder="1"/>
    <xf numFmtId="1" fontId="7" fillId="2" borderId="80" xfId="38" applyNumberFormat="1" applyFont="1" applyFill="1"/>
    <xf numFmtId="1" fontId="7" fillId="2" borderId="80" xfId="38" applyNumberFormat="1" applyFont="1" applyFill="1" applyAlignment="1">
      <alignment horizontal="center"/>
    </xf>
    <xf numFmtId="0" fontId="7" fillId="2" borderId="80" xfId="38" applyFont="1" applyFill="1" applyAlignment="1">
      <alignment horizontal="center"/>
    </xf>
    <xf numFmtId="0" fontId="7" fillId="2" borderId="0" xfId="0" applyFont="1" applyFill="1" applyAlignment="1">
      <alignment wrapText="1"/>
    </xf>
    <xf numFmtId="9" fontId="44" fillId="18" borderId="7" xfId="0" applyNumberFormat="1" applyFont="1" applyFill="1" applyBorder="1" applyAlignment="1">
      <alignment horizontal="center"/>
    </xf>
    <xf numFmtId="9" fontId="110" fillId="84" borderId="82" xfId="0" applyNumberFormat="1" applyFont="1" applyFill="1" applyBorder="1" applyAlignment="1">
      <alignment horizontal="center"/>
    </xf>
    <xf numFmtId="9" fontId="111" fillId="85" borderId="83" xfId="0" applyNumberFormat="1" applyFont="1" applyFill="1" applyBorder="1" applyAlignment="1">
      <alignment horizontal="center"/>
    </xf>
    <xf numFmtId="9" fontId="112" fillId="86" borderId="84" xfId="0" applyNumberFormat="1" applyFont="1" applyFill="1" applyBorder="1" applyAlignment="1">
      <alignment horizontal="center"/>
    </xf>
    <xf numFmtId="166" fontId="7" fillId="2" borderId="84" xfId="0" applyNumberFormat="1" applyFont="1" applyFill="1" applyBorder="1" applyAlignment="1">
      <alignment horizontal="center"/>
    </xf>
    <xf numFmtId="9" fontId="7" fillId="2" borderId="72" xfId="34" applyFont="1" applyFill="1" applyBorder="1" applyAlignment="1">
      <alignment horizontal="center"/>
    </xf>
    <xf numFmtId="1" fontId="7" fillId="2" borderId="84" xfId="0" applyNumberFormat="1" applyFont="1" applyFill="1" applyBorder="1" applyAlignment="1">
      <alignment horizontal="center"/>
    </xf>
    <xf numFmtId="0" fontId="13" fillId="2" borderId="5" xfId="0" applyFont="1" applyFill="1" applyBorder="1" applyAlignment="1">
      <alignment horizontal="center"/>
    </xf>
    <xf numFmtId="9" fontId="13" fillId="65" borderId="5" xfId="0" applyNumberFormat="1" applyFont="1" applyFill="1" applyBorder="1" applyAlignment="1">
      <alignment horizontal="center"/>
    </xf>
    <xf numFmtId="9" fontId="13" fillId="65" borderId="72" xfId="0" applyNumberFormat="1" applyFont="1" applyFill="1" applyBorder="1" applyAlignment="1">
      <alignment horizontal="center"/>
    </xf>
    <xf numFmtId="1" fontId="7" fillId="2" borderId="84" xfId="0" applyNumberFormat="1" applyFont="1" applyFill="1" applyBorder="1"/>
    <xf numFmtId="0" fontId="7" fillId="2" borderId="84" xfId="0" applyFont="1" applyFill="1" applyBorder="1" applyAlignment="1">
      <alignment horizontal="center"/>
    </xf>
    <xf numFmtId="9" fontId="109" fillId="83" borderId="81" xfId="0" applyNumberFormat="1" applyFont="1" applyFill="1" applyBorder="1" applyAlignment="1">
      <alignment horizontal="center"/>
    </xf>
    <xf numFmtId="9" fontId="109" fillId="83" borderId="7" xfId="0" applyNumberFormat="1" applyFont="1" applyFill="1" applyBorder="1" applyAlignment="1">
      <alignment horizontal="center"/>
    </xf>
    <xf numFmtId="9" fontId="109" fillId="83" borderId="5" xfId="0" applyNumberFormat="1" applyFont="1" applyFill="1" applyBorder="1" applyAlignment="1">
      <alignment horizontal="center"/>
    </xf>
    <xf numFmtId="9" fontId="7" fillId="2" borderId="72" xfId="11" applyFont="1" applyFill="1" applyBorder="1" applyAlignment="1">
      <alignment horizontal="center"/>
    </xf>
    <xf numFmtId="0" fontId="7" fillId="2" borderId="84" xfId="0" applyFont="1" applyFill="1" applyBorder="1"/>
    <xf numFmtId="0" fontId="7" fillId="2" borderId="84" xfId="0" applyFont="1" applyFill="1" applyBorder="1" applyAlignment="1">
      <alignment horizontal="center" wrapText="1"/>
    </xf>
    <xf numFmtId="9" fontId="7" fillId="2" borderId="84" xfId="11" applyFont="1" applyFill="1" applyBorder="1" applyAlignment="1">
      <alignment horizontal="center" vertical="center"/>
    </xf>
    <xf numFmtId="0" fontId="7" fillId="2" borderId="84" xfId="0" applyFont="1" applyFill="1" applyBorder="1" applyAlignment="1">
      <alignment horizontal="center" vertical="center"/>
    </xf>
    <xf numFmtId="1" fontId="7" fillId="2" borderId="84" xfId="0" applyNumberFormat="1" applyFont="1" applyFill="1" applyBorder="1" applyAlignment="1">
      <alignment horizontal="center" vertical="center"/>
    </xf>
    <xf numFmtId="9" fontId="108" fillId="82" borderId="78" xfId="0" applyNumberFormat="1" applyFont="1" applyFill="1" applyBorder="1" applyAlignment="1">
      <alignment horizontal="center"/>
    </xf>
    <xf numFmtId="9" fontId="108" fillId="82" borderId="5" xfId="0" applyNumberFormat="1" applyFont="1" applyFill="1" applyBorder="1" applyAlignment="1">
      <alignment horizontal="center"/>
    </xf>
    <xf numFmtId="9" fontId="113" fillId="87" borderId="85" xfId="0" applyNumberFormat="1" applyFont="1" applyFill="1" applyBorder="1" applyAlignment="1">
      <alignment horizontal="center"/>
    </xf>
    <xf numFmtId="9" fontId="113" fillId="87" borderId="7" xfId="0" applyNumberFormat="1" applyFont="1" applyFill="1" applyBorder="1" applyAlignment="1">
      <alignment horizontal="center"/>
    </xf>
    <xf numFmtId="9" fontId="113" fillId="87" borderId="5" xfId="0" applyNumberFormat="1" applyFont="1" applyFill="1" applyBorder="1" applyAlignment="1">
      <alignment horizontal="center"/>
    </xf>
    <xf numFmtId="0" fontId="7" fillId="2" borderId="85" xfId="0" applyFont="1" applyFill="1" applyBorder="1" applyAlignment="1">
      <alignment horizontal="center"/>
    </xf>
    <xf numFmtId="166" fontId="7" fillId="2" borderId="0" xfId="0" applyNumberFormat="1" applyFont="1" applyFill="1"/>
    <xf numFmtId="0" fontId="7" fillId="2" borderId="26" xfId="20" applyFont="1" applyFill="1" applyBorder="1" applyAlignment="1">
      <alignment horizontal="center" vertical="center" wrapText="1"/>
    </xf>
    <xf numFmtId="1" fontId="7" fillId="2" borderId="25" xfId="0" applyNumberFormat="1" applyFont="1" applyFill="1" applyBorder="1" applyAlignment="1">
      <alignment horizontal="center"/>
    </xf>
    <xf numFmtId="1" fontId="7" fillId="2" borderId="26" xfId="0" applyNumberFormat="1" applyFont="1" applyFill="1" applyBorder="1" applyAlignment="1">
      <alignment horizontal="center"/>
    </xf>
    <xf numFmtId="9" fontId="36" fillId="65" borderId="70" xfId="0" applyNumberFormat="1" applyFont="1" applyFill="1" applyBorder="1" applyAlignment="1">
      <alignment horizontal="center"/>
    </xf>
    <xf numFmtId="9" fontId="36" fillId="65" borderId="72" xfId="0" applyNumberFormat="1" applyFont="1" applyFill="1" applyBorder="1" applyAlignment="1">
      <alignment horizontal="center"/>
    </xf>
    <xf numFmtId="9" fontId="107" fillId="83" borderId="81" xfId="0" applyNumberFormat="1" applyFont="1" applyFill="1" applyBorder="1" applyAlignment="1">
      <alignment horizontal="center"/>
    </xf>
    <xf numFmtId="9" fontId="36" fillId="83" borderId="5" xfId="0" applyNumberFormat="1" applyFont="1" applyFill="1" applyBorder="1" applyAlignment="1">
      <alignment horizontal="center"/>
    </xf>
    <xf numFmtId="9" fontId="13" fillId="66" borderId="5" xfId="0" applyNumberFormat="1" applyFont="1" applyFill="1" applyBorder="1" applyAlignment="1">
      <alignment horizontal="center"/>
    </xf>
    <xf numFmtId="9" fontId="13" fillId="66" borderId="71" xfId="0" applyNumberFormat="1" applyFont="1" applyFill="1" applyBorder="1" applyAlignment="1">
      <alignment horizontal="center"/>
    </xf>
    <xf numFmtId="9" fontId="36" fillId="66" borderId="71" xfId="0" applyNumberFormat="1" applyFont="1" applyFill="1" applyBorder="1" applyAlignment="1">
      <alignment horizontal="center"/>
    </xf>
    <xf numFmtId="9" fontId="37" fillId="2" borderId="72" xfId="11" applyFont="1" applyFill="1" applyBorder="1" applyAlignment="1">
      <alignment horizontal="center"/>
    </xf>
    <xf numFmtId="9" fontId="36" fillId="66" borderId="5" xfId="0" applyNumberFormat="1" applyFont="1" applyFill="1" applyBorder="1" applyAlignment="1">
      <alignment horizontal="center"/>
    </xf>
    <xf numFmtId="9" fontId="37" fillId="2" borderId="72" xfId="0" applyNumberFormat="1" applyFont="1" applyFill="1" applyBorder="1" applyAlignment="1">
      <alignment horizontal="center"/>
    </xf>
    <xf numFmtId="9" fontId="36" fillId="67" borderId="5" xfId="0" applyNumberFormat="1" applyFont="1" applyFill="1" applyBorder="1" applyAlignment="1">
      <alignment horizontal="center"/>
    </xf>
    <xf numFmtId="9" fontId="36" fillId="67" borderId="72" xfId="0" applyNumberFormat="1" applyFont="1" applyFill="1" applyBorder="1" applyAlignment="1">
      <alignment horizontal="center"/>
    </xf>
    <xf numFmtId="9" fontId="36" fillId="67" borderId="85" xfId="0" applyNumberFormat="1" applyFont="1" applyFill="1" applyBorder="1" applyAlignment="1">
      <alignment horizontal="center"/>
    </xf>
    <xf numFmtId="1" fontId="7" fillId="2" borderId="85" xfId="0" applyNumberFormat="1" applyFont="1" applyFill="1" applyBorder="1" applyAlignment="1">
      <alignment horizontal="center"/>
    </xf>
    <xf numFmtId="1" fontId="7" fillId="2" borderId="85" xfId="32" applyNumberFormat="1" applyFont="1" applyFill="1" applyBorder="1" applyAlignment="1">
      <alignment horizontal="center" vertical="center"/>
    </xf>
    <xf numFmtId="9" fontId="13" fillId="2" borderId="69" xfId="0" applyNumberFormat="1" applyFont="1" applyFill="1" applyBorder="1" applyAlignment="1">
      <alignment horizontal="center"/>
    </xf>
    <xf numFmtId="9" fontId="55" fillId="2" borderId="5" xfId="0" applyNumberFormat="1" applyFont="1" applyFill="1" applyBorder="1" applyAlignment="1">
      <alignment horizontal="center"/>
    </xf>
    <xf numFmtId="9" fontId="55" fillId="2" borderId="51" xfId="0" applyNumberFormat="1" applyFont="1" applyFill="1" applyBorder="1" applyAlignment="1">
      <alignment horizontal="center"/>
    </xf>
    <xf numFmtId="9" fontId="55" fillId="2" borderId="69" xfId="0" applyNumberFormat="1" applyFont="1" applyFill="1" applyBorder="1" applyAlignment="1">
      <alignment horizontal="center"/>
    </xf>
    <xf numFmtId="9" fontId="36" fillId="2" borderId="51" xfId="0" applyNumberFormat="1" applyFont="1" applyFill="1" applyBorder="1" applyAlignment="1">
      <alignment horizontal="center"/>
    </xf>
    <xf numFmtId="9" fontId="13" fillId="2" borderId="51" xfId="0" applyNumberFormat="1" applyFont="1" applyFill="1" applyBorder="1" applyAlignment="1">
      <alignment horizontal="center"/>
    </xf>
    <xf numFmtId="9" fontId="36" fillId="29" borderId="5" xfId="0" applyNumberFormat="1" applyFont="1" applyFill="1" applyBorder="1" applyAlignment="1">
      <alignment horizontal="center"/>
    </xf>
    <xf numFmtId="9" fontId="13" fillId="2" borderId="5" xfId="0" applyNumberFormat="1" applyFont="1" applyFill="1" applyBorder="1" applyAlignment="1">
      <alignment horizontal="center"/>
    </xf>
    <xf numFmtId="9" fontId="36" fillId="29" borderId="51" xfId="0" applyNumberFormat="1" applyFont="1" applyFill="1" applyBorder="1" applyAlignment="1">
      <alignment horizontal="center"/>
    </xf>
    <xf numFmtId="9" fontId="36" fillId="2" borderId="5" xfId="0" applyNumberFormat="1" applyFont="1" applyFill="1" applyBorder="1" applyAlignment="1">
      <alignment horizontal="center"/>
    </xf>
    <xf numFmtId="9" fontId="36" fillId="59" borderId="66" xfId="0" applyNumberFormat="1" applyFont="1" applyFill="1" applyBorder="1" applyAlignment="1">
      <alignment horizontal="center"/>
    </xf>
    <xf numFmtId="9" fontId="36" fillId="82" borderId="78" xfId="0" applyNumberFormat="1" applyFont="1" applyFill="1" applyBorder="1" applyAlignment="1">
      <alignment horizontal="center"/>
    </xf>
    <xf numFmtId="9" fontId="13" fillId="82" borderId="78" xfId="0" applyNumberFormat="1" applyFont="1" applyFill="1" applyBorder="1" applyAlignment="1">
      <alignment horizontal="center"/>
    </xf>
    <xf numFmtId="9" fontId="36" fillId="87" borderId="5" xfId="0" applyNumberFormat="1" applyFont="1" applyFill="1" applyBorder="1" applyAlignment="1">
      <alignment horizontal="center"/>
    </xf>
    <xf numFmtId="9" fontId="36" fillId="39" borderId="5" xfId="0" applyNumberFormat="1" applyFont="1" applyFill="1" applyBorder="1" applyAlignment="1">
      <alignment horizontal="center"/>
    </xf>
    <xf numFmtId="9" fontId="13" fillId="39" borderId="53" xfId="0" applyNumberFormat="1" applyFont="1" applyFill="1" applyBorder="1" applyAlignment="1">
      <alignment horizontal="center"/>
    </xf>
    <xf numFmtId="9" fontId="36" fillId="39" borderId="53" xfId="0" applyNumberFormat="1" applyFont="1" applyFill="1" applyBorder="1" applyAlignment="1">
      <alignment horizontal="center"/>
    </xf>
    <xf numFmtId="9" fontId="13" fillId="84" borderId="82" xfId="0" applyNumberFormat="1" applyFont="1" applyFill="1" applyBorder="1" applyAlignment="1">
      <alignment horizontal="center"/>
    </xf>
    <xf numFmtId="9" fontId="36" fillId="84" borderId="82" xfId="0" applyNumberFormat="1" applyFont="1" applyFill="1" applyBorder="1" applyAlignment="1">
      <alignment horizontal="center"/>
    </xf>
    <xf numFmtId="9" fontId="13" fillId="85" borderId="83" xfId="0" applyNumberFormat="1" applyFont="1" applyFill="1" applyBorder="1" applyAlignment="1">
      <alignment horizontal="center"/>
    </xf>
    <xf numFmtId="9" fontId="36" fillId="85" borderId="83" xfId="0" applyNumberFormat="1" applyFont="1" applyFill="1" applyBorder="1" applyAlignment="1">
      <alignment horizontal="center"/>
    </xf>
    <xf numFmtId="9" fontId="13" fillId="86" borderId="84" xfId="0" applyNumberFormat="1" applyFont="1" applyFill="1" applyBorder="1" applyAlignment="1">
      <alignment horizontal="center"/>
    </xf>
    <xf numFmtId="9" fontId="36" fillId="86" borderId="84" xfId="0" applyNumberFormat="1" applyFont="1" applyFill="1" applyBorder="1" applyAlignment="1">
      <alignment horizontal="center"/>
    </xf>
    <xf numFmtId="9" fontId="70" fillId="44" borderId="85" xfId="0" applyNumberFormat="1" applyFont="1" applyFill="1" applyBorder="1" applyAlignment="1">
      <alignment horizontal="center"/>
    </xf>
    <xf numFmtId="9" fontId="71" fillId="45" borderId="85" xfId="0" applyNumberFormat="1" applyFont="1" applyFill="1" applyBorder="1" applyAlignment="1">
      <alignment horizontal="center"/>
    </xf>
    <xf numFmtId="9" fontId="72" fillId="46" borderId="85" xfId="0" applyNumberFormat="1" applyFont="1" applyFill="1" applyBorder="1" applyAlignment="1">
      <alignment horizontal="center"/>
    </xf>
    <xf numFmtId="0" fontId="7" fillId="2" borderId="85" xfId="0" applyFont="1" applyFill="1" applyBorder="1"/>
    <xf numFmtId="1" fontId="7" fillId="2" borderId="85" xfId="0" applyNumberFormat="1" applyFont="1" applyFill="1" applyBorder="1" applyAlignment="1">
      <alignment horizontal="center" vertical="center"/>
    </xf>
    <xf numFmtId="1" fontId="7" fillId="2" borderId="23" xfId="0" applyNumberFormat="1" applyFont="1" applyFill="1" applyBorder="1" applyAlignment="1">
      <alignment horizontal="center" vertical="center"/>
    </xf>
    <xf numFmtId="9" fontId="7" fillId="2" borderId="24" xfId="21" applyFont="1" applyFill="1" applyBorder="1" applyAlignment="1">
      <alignment horizontal="center"/>
    </xf>
    <xf numFmtId="9" fontId="7" fillId="2" borderId="3" xfId="21" applyFont="1" applyFill="1" applyBorder="1" applyAlignment="1">
      <alignment horizontal="center"/>
    </xf>
    <xf numFmtId="9" fontId="7" fillId="2" borderId="3" xfId="11" applyFont="1" applyFill="1" applyBorder="1" applyAlignment="1">
      <alignment horizontal="center"/>
    </xf>
    <xf numFmtId="9" fontId="13" fillId="2" borderId="25" xfId="0" applyNumberFormat="1" applyFont="1" applyFill="1" applyBorder="1" applyAlignment="1">
      <alignment horizontal="center"/>
    </xf>
    <xf numFmtId="9" fontId="13" fillId="2" borderId="26" xfId="0" applyNumberFormat="1" applyFont="1" applyFill="1" applyBorder="1" applyAlignment="1">
      <alignment horizontal="center"/>
    </xf>
    <xf numFmtId="0" fontId="7" fillId="2" borderId="39" xfId="0" applyFont="1" applyFill="1" applyBorder="1" applyAlignment="1">
      <alignment horizontal="center" vertical="center" wrapText="1"/>
    </xf>
    <xf numFmtId="9" fontId="90" fillId="64" borderId="7" xfId="0" applyNumberFormat="1" applyFont="1" applyFill="1" applyBorder="1" applyAlignment="1">
      <alignment horizontal="center"/>
    </xf>
    <xf numFmtId="9" fontId="90" fillId="64" borderId="5" xfId="0" applyNumberFormat="1" applyFont="1" applyFill="1" applyBorder="1" applyAlignment="1">
      <alignment horizontal="center"/>
    </xf>
    <xf numFmtId="0" fontId="7" fillId="2" borderId="85" xfId="0" applyFont="1" applyFill="1" applyBorder="1" applyAlignment="1">
      <alignment horizontal="center" wrapText="1"/>
    </xf>
    <xf numFmtId="9" fontId="48" fillId="22" borderId="24" xfId="0" applyNumberFormat="1" applyFont="1" applyFill="1" applyBorder="1" applyAlignment="1">
      <alignment horizontal="center"/>
    </xf>
    <xf numFmtId="9" fontId="13" fillId="87" borderId="6" xfId="0" applyNumberFormat="1" applyFont="1" applyFill="1" applyBorder="1" applyAlignment="1">
      <alignment horizontal="center" vertical="center"/>
    </xf>
    <xf numFmtId="9" fontId="13" fillId="87" borderId="6" xfId="0" applyNumberFormat="1" applyFont="1" applyFill="1" applyBorder="1" applyAlignment="1">
      <alignment horizontal="center"/>
    </xf>
    <xf numFmtId="166" fontId="13" fillId="2" borderId="7" xfId="0" applyNumberFormat="1" applyFont="1" applyFill="1" applyBorder="1" applyAlignment="1">
      <alignment horizontal="center"/>
    </xf>
    <xf numFmtId="9" fontId="13" fillId="87" borderId="85" xfId="0" applyNumberFormat="1" applyFont="1" applyFill="1" applyBorder="1" applyAlignment="1">
      <alignment horizontal="center" vertical="center"/>
    </xf>
    <xf numFmtId="9" fontId="13" fillId="87" borderId="85" xfId="0" applyNumberFormat="1" applyFont="1" applyFill="1" applyBorder="1" applyAlignment="1">
      <alignment horizontal="center"/>
    </xf>
    <xf numFmtId="166" fontId="13" fillId="2" borderId="5" xfId="0" applyNumberFormat="1" applyFont="1" applyFill="1" applyBorder="1" applyAlignment="1">
      <alignment horizontal="center"/>
    </xf>
    <xf numFmtId="165" fontId="7" fillId="2" borderId="85" xfId="0" applyNumberFormat="1" applyFont="1" applyFill="1" applyBorder="1" applyAlignment="1">
      <alignment horizontal="center" vertical="center"/>
    </xf>
    <xf numFmtId="0" fontId="7" fillId="2" borderId="85" xfId="0" applyFont="1" applyFill="1" applyBorder="1" applyAlignment="1">
      <alignment horizontal="center" vertical="center"/>
    </xf>
    <xf numFmtId="165" fontId="7" fillId="2" borderId="85" xfId="0" applyNumberFormat="1" applyFont="1" applyFill="1" applyBorder="1" applyAlignment="1">
      <alignment horizontal="center"/>
    </xf>
    <xf numFmtId="9" fontId="7" fillId="2" borderId="0" xfId="0" applyNumberFormat="1" applyFont="1" applyFill="1" applyAlignment="1">
      <alignment horizontal="center"/>
    </xf>
    <xf numFmtId="9" fontId="94" fillId="68" borderId="26" xfId="0" applyNumberFormat="1" applyFont="1" applyFill="1" applyBorder="1" applyAlignment="1">
      <alignment horizontal="center"/>
    </xf>
    <xf numFmtId="9" fontId="95" fillId="69" borderId="26" xfId="0" applyNumberFormat="1" applyFont="1" applyFill="1" applyBorder="1" applyAlignment="1">
      <alignment horizontal="center"/>
    </xf>
    <xf numFmtId="9" fontId="96" fillId="70" borderId="26" xfId="0" applyNumberFormat="1" applyFont="1" applyFill="1" applyBorder="1" applyAlignment="1">
      <alignment horizontal="center"/>
    </xf>
    <xf numFmtId="9" fontId="97" fillId="71" borderId="26" xfId="0" applyNumberFormat="1" applyFont="1" applyFill="1" applyBorder="1" applyAlignment="1">
      <alignment horizontal="center"/>
    </xf>
    <xf numFmtId="9" fontId="98" fillId="72" borderId="26" xfId="0" applyNumberFormat="1" applyFont="1" applyFill="1" applyBorder="1" applyAlignment="1">
      <alignment horizontal="center"/>
    </xf>
    <xf numFmtId="9" fontId="42" fillId="73" borderId="26" xfId="0" applyNumberFormat="1" applyFont="1" applyFill="1" applyBorder="1" applyAlignment="1">
      <alignment horizontal="center"/>
    </xf>
    <xf numFmtId="9" fontId="42" fillId="74" borderId="26" xfId="0" applyNumberFormat="1" applyFont="1" applyFill="1" applyBorder="1" applyAlignment="1">
      <alignment horizontal="center"/>
    </xf>
    <xf numFmtId="9" fontId="101" fillId="75" borderId="26" xfId="0" applyNumberFormat="1" applyFont="1" applyFill="1" applyBorder="1" applyAlignment="1">
      <alignment horizontal="center"/>
    </xf>
    <xf numFmtId="9" fontId="102" fillId="76" borderId="26" xfId="0" applyNumberFormat="1" applyFont="1" applyFill="1" applyBorder="1" applyAlignment="1">
      <alignment horizontal="center"/>
    </xf>
    <xf numFmtId="9" fontId="99" fillId="73" borderId="26" xfId="0" applyNumberFormat="1" applyFont="1" applyFill="1" applyBorder="1" applyAlignment="1">
      <alignment horizontal="center"/>
    </xf>
    <xf numFmtId="9" fontId="100" fillId="74" borderId="26" xfId="0" applyNumberFormat="1" applyFont="1" applyFill="1" applyBorder="1" applyAlignment="1">
      <alignment horizontal="center"/>
    </xf>
    <xf numFmtId="0" fontId="7" fillId="2" borderId="85" xfId="0" applyFont="1" applyFill="1" applyBorder="1" applyAlignment="1">
      <alignment vertical="center" wrapText="1"/>
    </xf>
    <xf numFmtId="1" fontId="37" fillId="2" borderId="85" xfId="0" applyNumberFormat="1" applyFont="1" applyFill="1" applyBorder="1" applyAlignment="1">
      <alignment horizontal="center"/>
    </xf>
    <xf numFmtId="9" fontId="107" fillId="87" borderId="85" xfId="0" applyNumberFormat="1" applyFont="1" applyFill="1" applyBorder="1" applyAlignment="1">
      <alignment horizontal="center"/>
    </xf>
    <xf numFmtId="9" fontId="107" fillId="87" borderId="85" xfId="0" applyNumberFormat="1" applyFont="1" applyFill="1" applyBorder="1"/>
    <xf numFmtId="9" fontId="66" fillId="40" borderId="26" xfId="0" applyNumberFormat="1" applyFont="1" applyFill="1" applyBorder="1" applyAlignment="1">
      <alignment horizontal="center"/>
    </xf>
    <xf numFmtId="9" fontId="67" fillId="41" borderId="26" xfId="0" applyNumberFormat="1" applyFont="1" applyFill="1" applyBorder="1" applyAlignment="1">
      <alignment horizontal="center"/>
    </xf>
    <xf numFmtId="9" fontId="68" fillId="42" borderId="26" xfId="0" applyNumberFormat="1" applyFont="1" applyFill="1" applyBorder="1" applyAlignment="1">
      <alignment horizontal="center"/>
    </xf>
    <xf numFmtId="1" fontId="7" fillId="2" borderId="27" xfId="0" applyNumberFormat="1" applyFont="1" applyFill="1" applyBorder="1" applyAlignment="1">
      <alignment horizontal="center"/>
    </xf>
    <xf numFmtId="1" fontId="37" fillId="2" borderId="67" xfId="0" applyNumberFormat="1" applyFont="1" applyFill="1" applyBorder="1" applyAlignment="1">
      <alignment horizontal="center"/>
    </xf>
    <xf numFmtId="1" fontId="7" fillId="2" borderId="85" xfId="0" applyNumberFormat="1" applyFont="1" applyFill="1" applyBorder="1"/>
    <xf numFmtId="9" fontId="7" fillId="2" borderId="21" xfId="0" applyNumberFormat="1" applyFont="1" applyFill="1" applyBorder="1"/>
    <xf numFmtId="0" fontId="114" fillId="0" borderId="43" xfId="29" applyFont="1"/>
    <xf numFmtId="9" fontId="13" fillId="10" borderId="85" xfId="0" applyNumberFormat="1" applyFont="1" applyFill="1" applyBorder="1"/>
    <xf numFmtId="0" fontId="0" fillId="2" borderId="85" xfId="0" applyFill="1" applyBorder="1"/>
    <xf numFmtId="0" fontId="7" fillId="2" borderId="43" xfId="0" applyFont="1" applyFill="1" applyBorder="1" applyAlignment="1">
      <alignment vertical="center" wrapText="1"/>
    </xf>
    <xf numFmtId="1" fontId="7" fillId="2" borderId="21" xfId="0" applyNumberFormat="1" applyFont="1" applyFill="1" applyBorder="1" applyAlignment="1">
      <alignment horizontal="center" vertical="center"/>
    </xf>
    <xf numFmtId="1" fontId="7" fillId="2" borderId="20" xfId="0" applyNumberFormat="1" applyFont="1" applyFill="1" applyBorder="1"/>
    <xf numFmtId="9" fontId="7" fillId="2" borderId="69" xfId="11" applyFont="1" applyFill="1" applyBorder="1" applyAlignment="1">
      <alignment horizontal="center"/>
    </xf>
    <xf numFmtId="168" fontId="69" fillId="43" borderId="54" xfId="0" applyNumberFormat="1" applyFont="1" applyFill="1" applyBorder="1"/>
    <xf numFmtId="169" fontId="7" fillId="2" borderId="0" xfId="0" applyNumberFormat="1" applyFont="1" applyFill="1" applyAlignment="1">
      <alignment horizontal="center"/>
    </xf>
    <xf numFmtId="9" fontId="13" fillId="56" borderId="63" xfId="0" applyNumberFormat="1" applyFont="1" applyFill="1" applyBorder="1" applyAlignment="1">
      <alignment horizontal="center"/>
    </xf>
    <xf numFmtId="165" fontId="7" fillId="2" borderId="23" xfId="0" applyNumberFormat="1" applyFont="1" applyFill="1" applyBorder="1"/>
    <xf numFmtId="168" fontId="7" fillId="2" borderId="69" xfId="11" applyNumberFormat="1" applyFont="1" applyFill="1" applyBorder="1" applyAlignment="1">
      <alignment horizontal="center"/>
    </xf>
    <xf numFmtId="165" fontId="7" fillId="2" borderId="42" xfId="0" applyNumberFormat="1" applyFont="1" applyFill="1" applyBorder="1"/>
    <xf numFmtId="0" fontId="7" fillId="2" borderId="5" xfId="0" applyFont="1" applyFill="1" applyBorder="1" applyAlignment="1">
      <alignment horizontal="center"/>
    </xf>
    <xf numFmtId="0" fontId="7" fillId="2" borderId="21" xfId="0" applyFont="1" applyFill="1" applyBorder="1" applyAlignment="1">
      <alignment horizontal="center"/>
    </xf>
    <xf numFmtId="0" fontId="7" fillId="2" borderId="3" xfId="0" applyFont="1" applyFill="1" applyBorder="1" applyAlignment="1">
      <alignment horizontal="center"/>
    </xf>
    <xf numFmtId="0" fontId="7" fillId="2" borderId="27" xfId="0" applyFont="1" applyFill="1" applyBorder="1" applyAlignment="1">
      <alignment horizontal="center"/>
    </xf>
    <xf numFmtId="0" fontId="7" fillId="2" borderId="5"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31" xfId="0" applyFont="1" applyFill="1" applyBorder="1" applyAlignment="1">
      <alignment horizontal="center"/>
    </xf>
    <xf numFmtId="0" fontId="7" fillId="2" borderId="5" xfId="0" applyFont="1" applyFill="1" applyBorder="1" applyAlignment="1">
      <alignment horizontal="center" vertical="center"/>
    </xf>
    <xf numFmtId="0" fontId="7" fillId="2" borderId="31"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21" xfId="0" applyFont="1" applyFill="1" applyBorder="1" applyAlignment="1">
      <alignment horizontal="center" vertical="center" wrapText="1"/>
    </xf>
    <xf numFmtId="0" fontId="7" fillId="2" borderId="27" xfId="0" applyFont="1" applyFill="1" applyBorder="1" applyAlignment="1">
      <alignment horizontal="center" vertical="center" wrapText="1"/>
    </xf>
    <xf numFmtId="0" fontId="7" fillId="2" borderId="41" xfId="0" applyFont="1" applyFill="1" applyBorder="1" applyAlignment="1">
      <alignment horizontal="center"/>
    </xf>
    <xf numFmtId="0" fontId="7" fillId="2" borderId="5" xfId="0" applyFont="1" applyFill="1" applyBorder="1" applyAlignment="1">
      <alignment horizontal="center" wrapText="1"/>
    </xf>
    <xf numFmtId="0" fontId="7" fillId="2" borderId="27" xfId="0" applyFont="1" applyFill="1" applyBorder="1" applyAlignment="1">
      <alignment horizontal="center" wrapText="1"/>
    </xf>
    <xf numFmtId="0" fontId="7" fillId="2" borderId="0" xfId="0" applyFont="1" applyFill="1" applyAlignment="1">
      <alignment horizontal="center" vertical="center" wrapText="1"/>
    </xf>
    <xf numFmtId="0" fontId="7" fillId="2" borderId="42" xfId="0" applyFont="1" applyFill="1" applyBorder="1" applyAlignment="1">
      <alignment horizontal="center" vertical="center" wrapText="1"/>
    </xf>
    <xf numFmtId="0" fontId="7" fillId="2" borderId="85" xfId="0" applyFont="1" applyFill="1" applyBorder="1" applyAlignment="1">
      <alignment horizontal="center" vertical="center" wrapText="1"/>
    </xf>
    <xf numFmtId="0" fontId="7" fillId="2" borderId="85" xfId="0" applyFont="1" applyFill="1" applyBorder="1" applyAlignment="1">
      <alignment horizontal="center"/>
    </xf>
    <xf numFmtId="0" fontId="7" fillId="2" borderId="85" xfId="0" applyFont="1" applyFill="1" applyBorder="1" applyAlignment="1">
      <alignment horizontal="center" wrapText="1"/>
    </xf>
    <xf numFmtId="0" fontId="7" fillId="2" borderId="3" xfId="0" applyFont="1" applyFill="1" applyBorder="1" applyAlignment="1">
      <alignment horizontal="center" wrapText="1"/>
    </xf>
    <xf numFmtId="0" fontId="7" fillId="2" borderId="35" xfId="0" applyFont="1" applyFill="1" applyBorder="1" applyAlignment="1">
      <alignment horizontal="center" vertical="center" wrapText="1"/>
    </xf>
    <xf numFmtId="0" fontId="7" fillId="2" borderId="0" xfId="0" applyFont="1" applyFill="1" applyAlignment="1">
      <alignment horizontal="center"/>
    </xf>
    <xf numFmtId="0" fontId="7" fillId="2" borderId="23" xfId="0" applyFont="1" applyFill="1" applyBorder="1" applyAlignment="1">
      <alignment horizontal="center" vertical="center" wrapText="1"/>
    </xf>
    <xf numFmtId="0" fontId="7" fillId="2" borderId="72" xfId="0" applyFont="1" applyFill="1" applyBorder="1" applyAlignment="1">
      <alignment horizontal="center" vertical="center" wrapText="1"/>
    </xf>
    <xf numFmtId="0" fontId="7" fillId="2" borderId="40" xfId="0" applyFont="1" applyFill="1" applyBorder="1" applyAlignment="1">
      <alignment horizontal="center" vertical="center"/>
    </xf>
    <xf numFmtId="0" fontId="7" fillId="2" borderId="40" xfId="0" applyFont="1" applyFill="1" applyBorder="1" applyAlignment="1">
      <alignment horizontal="center"/>
    </xf>
    <xf numFmtId="0" fontId="7" fillId="2" borderId="23" xfId="0" applyFont="1" applyFill="1" applyBorder="1" applyAlignment="1">
      <alignment horizontal="center"/>
    </xf>
    <xf numFmtId="0" fontId="7" fillId="2" borderId="72" xfId="32" applyFont="1" applyFill="1" applyAlignment="1">
      <alignment horizontal="center"/>
    </xf>
    <xf numFmtId="0" fontId="7" fillId="2" borderId="5" xfId="32" applyFont="1" applyFill="1" applyBorder="1" applyAlignment="1">
      <alignment horizontal="center"/>
    </xf>
    <xf numFmtId="0" fontId="7" fillId="2" borderId="40" xfId="0" applyFont="1" applyFill="1" applyBorder="1" applyAlignment="1">
      <alignment horizontal="center" vertical="center" wrapText="1"/>
    </xf>
    <xf numFmtId="0" fontId="7" fillId="2" borderId="73" xfId="36" applyFont="1" applyFill="1" applyAlignment="1">
      <alignment horizontal="center" vertical="center" wrapText="1"/>
    </xf>
    <xf numFmtId="0" fontId="7" fillId="2" borderId="39" xfId="0" applyFont="1" applyFill="1" applyBorder="1" applyAlignment="1">
      <alignment horizontal="center"/>
    </xf>
    <xf numFmtId="0" fontId="7" fillId="2" borderId="27" xfId="0" applyFont="1" applyFill="1" applyBorder="1" applyAlignment="1">
      <alignment horizontal="center" vertical="center"/>
    </xf>
    <xf numFmtId="0" fontId="7" fillId="2" borderId="42" xfId="0" applyFont="1" applyFill="1" applyBorder="1" applyAlignment="1">
      <alignment horizontal="center" vertical="center"/>
    </xf>
    <xf numFmtId="0" fontId="7" fillId="2" borderId="37" xfId="0" applyFont="1" applyFill="1" applyBorder="1" applyAlignment="1">
      <alignment horizontal="center"/>
    </xf>
    <xf numFmtId="0" fontId="7" fillId="2" borderId="23" xfId="0" applyFont="1" applyFill="1" applyBorder="1" applyAlignment="1">
      <alignment horizontal="center" wrapText="1"/>
    </xf>
    <xf numFmtId="0" fontId="7" fillId="2" borderId="43" xfId="0" applyFont="1" applyFill="1" applyBorder="1" applyAlignment="1">
      <alignment horizontal="center"/>
    </xf>
  </cellXfs>
  <cellStyles count="39">
    <cellStyle name="Comma" xfId="10" builtinId="3"/>
    <cellStyle name="Comma 2" xfId="28" xr:uid="{00000000-0005-0000-0000-000001000000}"/>
    <cellStyle name="Hyperlink" xfId="1" builtinId="8"/>
    <cellStyle name="Hyperlink 10" xfId="37" xr:uid="{00000000-0005-0000-0000-000003000000}"/>
    <cellStyle name="Hyperlink 2" xfId="9" xr:uid="{00000000-0005-0000-0000-000004000000}"/>
    <cellStyle name="Hyperlink 2 2" xfId="12" xr:uid="{00000000-0005-0000-0000-000005000000}"/>
    <cellStyle name="Hyperlink 3" xfId="6" xr:uid="{00000000-0005-0000-0000-000006000000}"/>
    <cellStyle name="Hyperlink 3 2" xfId="13" xr:uid="{00000000-0005-0000-0000-000007000000}"/>
    <cellStyle name="Hyperlink 4" xfId="14" xr:uid="{00000000-0005-0000-0000-000008000000}"/>
    <cellStyle name="Hyperlink 5" xfId="24" xr:uid="{00000000-0005-0000-0000-000009000000}"/>
    <cellStyle name="Hyperlink 6" xfId="26" xr:uid="{00000000-0005-0000-0000-00000A000000}"/>
    <cellStyle name="Hyperlink 7" xfId="31" xr:uid="{00000000-0005-0000-0000-00000B000000}"/>
    <cellStyle name="Hyperlink 8" xfId="33" xr:uid="{00000000-0005-0000-0000-00000C000000}"/>
    <cellStyle name="Hyperlink 9" xfId="35" xr:uid="{00000000-0005-0000-0000-00000D000000}"/>
    <cellStyle name="Normal" xfId="0" builtinId="0"/>
    <cellStyle name="Normal 10" xfId="32" xr:uid="{00000000-0005-0000-0000-00000F000000}"/>
    <cellStyle name="Normal 11" xfId="36" xr:uid="{00000000-0005-0000-0000-000010000000}"/>
    <cellStyle name="Normal 12" xfId="38" xr:uid="{00000000-0005-0000-0000-000011000000}"/>
    <cellStyle name="Normal 2" xfId="3" xr:uid="{00000000-0005-0000-0000-000012000000}"/>
    <cellStyle name="Normal 2 2" xfId="8" xr:uid="{00000000-0005-0000-0000-000013000000}"/>
    <cellStyle name="Normal 2 2 2" xfId="4" xr:uid="{00000000-0005-0000-0000-000014000000}"/>
    <cellStyle name="Normal 2 2 2 2" xfId="15" xr:uid="{00000000-0005-0000-0000-000015000000}"/>
    <cellStyle name="Normal 2 2 3" xfId="16" xr:uid="{00000000-0005-0000-0000-000016000000}"/>
    <cellStyle name="Normal 2 3" xfId="17" xr:uid="{00000000-0005-0000-0000-000017000000}"/>
    <cellStyle name="Normal 3" xfId="2" xr:uid="{00000000-0005-0000-0000-000018000000}"/>
    <cellStyle name="Normal 3 2" xfId="18" xr:uid="{00000000-0005-0000-0000-000019000000}"/>
    <cellStyle name="Normal 3 3" xfId="30" xr:uid="{00000000-0005-0000-0000-00001A000000}"/>
    <cellStyle name="Normal 4" xfId="5" xr:uid="{00000000-0005-0000-0000-00001B000000}"/>
    <cellStyle name="Normal 4 2" xfId="19" xr:uid="{00000000-0005-0000-0000-00001C000000}"/>
    <cellStyle name="Normal 5" xfId="20" xr:uid="{00000000-0005-0000-0000-00001D000000}"/>
    <cellStyle name="Normal 6" xfId="23" xr:uid="{00000000-0005-0000-0000-00001E000000}"/>
    <cellStyle name="Normal 7" xfId="25" xr:uid="{00000000-0005-0000-0000-00001F000000}"/>
    <cellStyle name="Normal 8" xfId="27" xr:uid="{00000000-0005-0000-0000-000020000000}"/>
    <cellStyle name="Normal 9" xfId="29" xr:uid="{00000000-0005-0000-0000-000021000000}"/>
    <cellStyle name="Per cent" xfId="11" builtinId="5"/>
    <cellStyle name="Per cent 2" xfId="21" xr:uid="{00000000-0005-0000-0000-000022000000}"/>
    <cellStyle name="Percent 2" xfId="7" xr:uid="{00000000-0005-0000-0000-000024000000}"/>
    <cellStyle name="Percent 2 2" xfId="22" xr:uid="{00000000-0005-0000-0000-000025000000}"/>
    <cellStyle name="Percent 3" xfId="34" xr:uid="{00000000-0005-0000-0000-000026000000}"/>
  </cellStyles>
  <dxfs count="21">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customXml" Target="../customXml/item3.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heetMetadata" Target="metadata.xml"/><Relationship Id="rId8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62060-F7EC-4A8E-B362-748D6CD49804}">
  <sheetPr>
    <tabColor theme="4" tint="-0.24994659260841701"/>
  </sheetPr>
  <dimension ref="A1:P94"/>
  <sheetViews>
    <sheetView tabSelected="1" zoomScaleNormal="100" workbookViewId="0"/>
  </sheetViews>
  <sheetFormatPr defaultColWidth="9.140625" defaultRowHeight="15" x14ac:dyDescent="0.25"/>
  <cols>
    <col min="1" max="1" width="9.140625" style="1"/>
    <col min="2" max="2" width="10" style="1" bestFit="1" customWidth="1"/>
    <col min="3" max="6" width="9.140625" style="1"/>
    <col min="7" max="7" width="9.140625" style="1" customWidth="1"/>
    <col min="8" max="13" width="9.140625" style="1"/>
    <col min="14" max="14" width="11.140625" style="1" customWidth="1"/>
    <col min="15" max="15" width="1.85546875" style="1" hidden="1" customWidth="1"/>
    <col min="16" max="16" width="18.5703125" style="2" hidden="1" customWidth="1"/>
    <col min="17" max="17" width="9.140625" style="1" customWidth="1"/>
    <col min="18" max="16384" width="9.140625" style="1"/>
  </cols>
  <sheetData>
    <row r="1" spans="1:16" x14ac:dyDescent="0.25">
      <c r="A1" s="84"/>
      <c r="B1" s="84"/>
      <c r="C1" s="84"/>
      <c r="D1" s="84"/>
      <c r="E1" s="84"/>
      <c r="F1" s="84"/>
      <c r="G1" s="93"/>
      <c r="H1" s="93"/>
    </row>
    <row r="2" spans="1:16" ht="18.75" x14ac:dyDescent="0.3">
      <c r="B2" s="64" t="s">
        <v>387</v>
      </c>
      <c r="E2" s="93"/>
      <c r="F2" s="93"/>
      <c r="G2" s="93"/>
      <c r="H2" s="93"/>
      <c r="I2" s="93"/>
      <c r="J2" s="93"/>
      <c r="K2" s="93"/>
      <c r="L2" s="93"/>
    </row>
    <row r="3" spans="1:16" ht="18.75" x14ac:dyDescent="0.3">
      <c r="B3" s="64" t="s">
        <v>0</v>
      </c>
      <c r="E3" s="84"/>
      <c r="F3" s="84"/>
      <c r="G3" s="84"/>
      <c r="H3" s="84"/>
      <c r="I3" s="93"/>
      <c r="J3" s="93"/>
      <c r="K3" s="93"/>
      <c r="L3" s="93"/>
    </row>
    <row r="4" spans="1:16" x14ac:dyDescent="0.25">
      <c r="E4" s="84"/>
      <c r="F4" s="84"/>
      <c r="G4" s="84"/>
      <c r="H4" s="84"/>
      <c r="I4" s="84"/>
      <c r="J4" s="84"/>
      <c r="K4" s="93"/>
      <c r="L4" s="93"/>
    </row>
    <row r="5" spans="1:16" x14ac:dyDescent="0.25">
      <c r="A5" s="2"/>
      <c r="B5" s="44" t="s">
        <v>1</v>
      </c>
      <c r="D5" s="2"/>
      <c r="E5" s="84"/>
      <c r="F5" s="84"/>
      <c r="G5" s="84"/>
      <c r="H5" s="84"/>
      <c r="I5" s="84"/>
      <c r="J5" s="84"/>
      <c r="K5" s="93"/>
      <c r="L5" s="93"/>
      <c r="O5" s="2"/>
    </row>
    <row r="6" spans="1:16" x14ac:dyDescent="0.25">
      <c r="A6" s="2"/>
      <c r="B6" s="45" t="s">
        <v>341</v>
      </c>
      <c r="D6" s="2"/>
      <c r="E6" s="84"/>
      <c r="F6" s="183"/>
      <c r="G6" s="183"/>
      <c r="H6" s="183"/>
      <c r="I6" s="183"/>
      <c r="J6" s="183"/>
      <c r="K6" s="183"/>
      <c r="L6" s="93"/>
      <c r="O6" s="2"/>
    </row>
    <row r="7" spans="1:16" x14ac:dyDescent="0.25">
      <c r="A7" s="2"/>
      <c r="B7" s="45"/>
      <c r="D7" s="2"/>
      <c r="E7" s="84"/>
      <c r="F7" s="183"/>
      <c r="H7" s="183"/>
      <c r="I7" s="183"/>
      <c r="J7" s="183"/>
      <c r="K7" s="183"/>
      <c r="L7" s="93"/>
      <c r="O7" s="2"/>
    </row>
    <row r="8" spans="1:16" x14ac:dyDescent="0.25">
      <c r="A8" s="2"/>
      <c r="B8" s="44" t="s">
        <v>494</v>
      </c>
      <c r="D8" s="2"/>
      <c r="E8" s="634"/>
      <c r="F8" s="637"/>
      <c r="H8" s="637"/>
      <c r="I8" s="637"/>
      <c r="J8" s="637"/>
      <c r="K8" s="637"/>
      <c r="L8" s="638"/>
      <c r="O8" s="2"/>
    </row>
    <row r="9" spans="1:16" x14ac:dyDescent="0.25">
      <c r="A9" s="2"/>
      <c r="D9" s="2"/>
      <c r="E9" s="84"/>
      <c r="F9" s="183"/>
      <c r="G9" s="183"/>
      <c r="H9" s="183"/>
      <c r="I9" s="183"/>
      <c r="J9" s="183"/>
      <c r="K9" s="183"/>
      <c r="L9" s="93"/>
      <c r="N9" s="184"/>
      <c r="O9" s="2"/>
    </row>
    <row r="10" spans="1:16" x14ac:dyDescent="0.25">
      <c r="B10" s="4" t="s">
        <v>2</v>
      </c>
      <c r="C10" s="185"/>
      <c r="D10" s="2"/>
      <c r="E10" s="84"/>
      <c r="F10" s="186"/>
      <c r="G10" s="186"/>
      <c r="H10" s="186"/>
      <c r="I10" s="186"/>
      <c r="J10" s="186"/>
      <c r="K10" s="186"/>
      <c r="L10" s="93"/>
      <c r="O10" s="2"/>
    </row>
    <row r="11" spans="1:16" x14ac:dyDescent="0.25">
      <c r="A11" s="2"/>
      <c r="B11" s="187" t="str">
        <f t="shared" ref="B11:B19" si="0">HYPERLINK(P11,O11)</f>
        <v>Table 1-1</v>
      </c>
      <c r="C11" s="188" t="str" cm="1">
        <f t="array" aca="1" ref="C11" ca="1">MID(INDIRECT("'"&amp;B11&amp;"'!"&amp;"B2"), FIND(" ", INDIRECT("'"&amp;B11&amp;"'!"&amp;"B2"), FIND(" ", INDIRECT("'"&amp;B11&amp;"'!"&amp;"B2"))+1)+1,256)</f>
        <v>Number of providers (2018, 2019, 2021, 2022, and 2023)</v>
      </c>
      <c r="D11" s="2"/>
      <c r="E11" s="84"/>
      <c r="F11" s="186"/>
      <c r="G11" s="186"/>
      <c r="H11" s="186"/>
      <c r="I11" s="186"/>
      <c r="J11" s="186"/>
      <c r="K11" s="186"/>
      <c r="L11" s="93"/>
      <c r="O11" s="2" t="s">
        <v>3</v>
      </c>
      <c r="P11" s="2" t="str">
        <f>"#'"&amp;O11&amp;"'!A1"</f>
        <v>#'Table 1-1'!A1</v>
      </c>
    </row>
    <row r="12" spans="1:16" x14ac:dyDescent="0.25">
      <c r="A12" s="2"/>
      <c r="B12" s="187" t="str">
        <f t="shared" si="0"/>
        <v>Table 1-2</v>
      </c>
      <c r="C12" s="188" t="str" cm="1">
        <f t="array" aca="1" ref="C12" ca="1">MID(INDIRECT("'"&amp;B12&amp;"'!"&amp;"B2"), FIND(" ", INDIRECT("'"&amp;B12&amp;"'!"&amp;"B2"), FIND(" ", INDIRECT("'"&amp;B12&amp;"'!"&amp;"B2"))+1)+1,256)</f>
        <v>Number and proportion of providers by region (2023)</v>
      </c>
      <c r="D12" s="2"/>
      <c r="E12" s="79"/>
      <c r="F12" s="186"/>
      <c r="G12" s="186"/>
      <c r="H12" s="186"/>
      <c r="I12" s="186"/>
      <c r="J12" s="186"/>
      <c r="K12" s="186"/>
      <c r="L12" s="93"/>
      <c r="O12" s="2" t="s">
        <v>4</v>
      </c>
      <c r="P12" s="2" t="str">
        <f t="shared" ref="P12:P19" si="1">"#'"&amp;O12&amp;"'!A1"</f>
        <v>#'Table 1-2'!A1</v>
      </c>
    </row>
    <row r="13" spans="1:16" x14ac:dyDescent="0.25">
      <c r="A13" s="2"/>
      <c r="B13" s="187" t="str">
        <f t="shared" si="0"/>
        <v>Table 1-3</v>
      </c>
      <c r="C13" s="188" t="str" cm="1">
        <f t="array" aca="1" ref="C13" ca="1">MID(INDIRECT("'"&amp;B13&amp;"'!"&amp;"B2"), FIND(" ", INDIRECT("'"&amp;B13&amp;"'!"&amp;"B2"), FIND(" ", INDIRECT("'"&amp;B13&amp;"'!"&amp;"B2"))+1)+1,256)</f>
        <v>Number and proportion of providers by level of deprivation (2023)</v>
      </c>
      <c r="D13" s="2"/>
      <c r="E13" s="79"/>
      <c r="F13" s="186"/>
      <c r="G13" s="186"/>
      <c r="H13" s="186"/>
      <c r="I13" s="186"/>
      <c r="J13" s="186"/>
      <c r="K13" s="186"/>
      <c r="L13" s="93"/>
      <c r="O13" s="2" t="s">
        <v>5</v>
      </c>
      <c r="P13" s="2" t="str">
        <f t="shared" si="1"/>
        <v>#'Table 1-3'!A1</v>
      </c>
    </row>
    <row r="14" spans="1:16" x14ac:dyDescent="0.25">
      <c r="A14" s="2"/>
      <c r="B14" s="187" t="str">
        <f t="shared" si="0"/>
        <v>Table 1-4</v>
      </c>
      <c r="C14" s="188" t="str" cm="1">
        <f t="array" aca="1" ref="C14" ca="1">MID(INDIRECT("'"&amp;B14&amp;"'!"&amp;"B2"), FIND(" ", INDIRECT("'"&amp;B14&amp;"'!"&amp;"B2"), FIND(" ", INDIRECT("'"&amp;B14&amp;"'!"&amp;"B2"))+1)+1,256)</f>
        <v>Number of school-based providers running nursery provision in partnership with other providers (2022 and 2023)</v>
      </c>
      <c r="D14" s="2"/>
      <c r="E14" s="79"/>
      <c r="F14" s="186"/>
      <c r="G14" s="186"/>
      <c r="H14" s="186"/>
      <c r="I14" s="186"/>
      <c r="J14" s="186"/>
      <c r="K14" s="186"/>
      <c r="L14" s="93"/>
      <c r="O14" s="2" t="s">
        <v>6</v>
      </c>
      <c r="P14" s="2" t="str">
        <f t="shared" si="1"/>
        <v>#'Table 1-4'!A1</v>
      </c>
    </row>
    <row r="15" spans="1:16" x14ac:dyDescent="0.25">
      <c r="A15" s="2"/>
      <c r="B15" s="187" t="str">
        <f t="shared" si="0"/>
        <v>Table 1-5</v>
      </c>
      <c r="C15" s="188" t="str" cm="1">
        <f t="array" aca="1" ref="C15" ca="1">MID(INDIRECT("'"&amp;B15&amp;"'!"&amp;"B2"), FIND(" ", INDIRECT("'"&amp;B15&amp;"'!"&amp;"B2"), FIND(" ", INDIRECT("'"&amp;B15&amp;"'!"&amp;"B2"))+1)+1,256)</f>
        <v>Proportion of group-based providers that are part of a chain (2023)</v>
      </c>
      <c r="D15" s="2"/>
      <c r="E15" s="79"/>
      <c r="F15" s="186"/>
      <c r="G15" s="186"/>
      <c r="H15" s="186"/>
      <c r="I15" s="186"/>
      <c r="J15" s="186"/>
      <c r="K15" s="186"/>
      <c r="L15" s="93"/>
      <c r="O15" s="2" t="s">
        <v>7</v>
      </c>
      <c r="P15" s="2" t="str">
        <f t="shared" si="1"/>
        <v>#'Table 1-5'!A1</v>
      </c>
    </row>
    <row r="16" spans="1:16" x14ac:dyDescent="0.25">
      <c r="A16" s="2"/>
      <c r="B16" s="187" t="str">
        <f t="shared" si="0"/>
        <v>Table 1-6</v>
      </c>
      <c r="C16" s="188" t="str" cm="1">
        <f t="array" aca="1" ref="C16" ca="1">MID(INDIRECT("'"&amp;B16&amp;"'!"&amp;"B2"), FIND(" ", INDIRECT("'"&amp;B16&amp;"'!"&amp;"B2"), FIND(" ", INDIRECT("'"&amp;B16&amp;"'!"&amp;"B2"))+1)+1,256)</f>
        <v>Proportion of group-based providers that are a part of a chain by chain size (2023)</v>
      </c>
      <c r="D16" s="2"/>
      <c r="E16" s="2"/>
      <c r="F16" s="186"/>
      <c r="G16" s="186"/>
      <c r="H16" s="186"/>
      <c r="I16" s="186"/>
      <c r="J16" s="186"/>
      <c r="K16" s="186"/>
      <c r="O16" s="2" t="s">
        <v>8</v>
      </c>
      <c r="P16" s="2" t="str">
        <f t="shared" si="1"/>
        <v>#'Table 1-6'!A1</v>
      </c>
    </row>
    <row r="17" spans="1:16" x14ac:dyDescent="0.25">
      <c r="A17" s="2"/>
      <c r="B17" s="187" t="str">
        <f t="shared" si="0"/>
        <v>Table 1-7</v>
      </c>
      <c r="C17" s="188" t="str" cm="1">
        <f t="array" aca="1" ref="C17" ca="1">MID(INDIRECT("'"&amp;B17&amp;"'!"&amp;"B2"), FIND(" ", INDIRECT("'"&amp;B17&amp;"'!"&amp;"B2"), FIND(" ", INDIRECT("'"&amp;B17&amp;"'!"&amp;"B2"))+1)+1,256)</f>
        <v>Proportion of providers providing care during term time only and during both term time and school holidays (2023)</v>
      </c>
      <c r="D17" s="2"/>
      <c r="E17" s="2"/>
      <c r="F17" s="186"/>
      <c r="G17" s="186"/>
      <c r="H17" s="186"/>
      <c r="I17" s="186"/>
      <c r="J17" s="186"/>
      <c r="K17" s="186"/>
      <c r="O17" s="2" t="s">
        <v>9</v>
      </c>
      <c r="P17" s="2" t="str">
        <f t="shared" si="1"/>
        <v>#'Table 1-7'!A1</v>
      </c>
    </row>
    <row r="18" spans="1:16" x14ac:dyDescent="0.25">
      <c r="A18" s="2"/>
      <c r="B18" s="187" t="str">
        <f t="shared" si="0"/>
        <v>Table 1-8</v>
      </c>
      <c r="C18" s="188" t="str" cm="1">
        <f t="array" aca="1" ref="C18" ca="1">MID(INDIRECT("'"&amp;B18&amp;"'!"&amp;"B2"), FIND(" ", INDIRECT("'"&amp;B18&amp;"'!"&amp;"B2"), FIND(" ", INDIRECT("'"&amp;B18&amp;"'!"&amp;"B2"))+1)+1,256)</f>
        <v>Average number of weeks providers expect to be open during the year (2023)</v>
      </c>
      <c r="D18" s="2"/>
      <c r="E18" s="2"/>
      <c r="F18" s="186"/>
      <c r="G18" s="186"/>
      <c r="H18" s="186"/>
      <c r="I18" s="186"/>
      <c r="J18" s="186"/>
      <c r="K18" s="186"/>
      <c r="O18" s="2" t="s">
        <v>10</v>
      </c>
      <c r="P18" s="2" t="str">
        <f t="shared" si="1"/>
        <v>#'Table 1-8'!A1</v>
      </c>
    </row>
    <row r="19" spans="1:16" x14ac:dyDescent="0.25">
      <c r="A19" s="2"/>
      <c r="B19" s="187" t="str">
        <f t="shared" si="0"/>
        <v>Table 1-9</v>
      </c>
      <c r="C19" s="188" t="str" cm="1">
        <f t="array" aca="1" ref="C19" ca="1">MID(INDIRECT("'"&amp;B19&amp;"'!"&amp;"B2"), FIND(" ", INDIRECT("'"&amp;B19&amp;"'!"&amp;"B2"), FIND(" ", INDIRECT("'"&amp;B19&amp;"'!"&amp;"B2"))+1)+1,256)</f>
        <v>Distribution of childcare provider opening and closing times (2023)</v>
      </c>
      <c r="D19" s="2"/>
      <c r="E19" s="2"/>
      <c r="F19" s="186"/>
      <c r="G19" s="186"/>
      <c r="H19" s="186"/>
      <c r="I19" s="186"/>
      <c r="J19" s="186"/>
      <c r="K19" s="186"/>
      <c r="O19" s="2" t="s">
        <v>11</v>
      </c>
      <c r="P19" s="2" t="str">
        <f t="shared" si="1"/>
        <v>#'Table 1-9'!A1</v>
      </c>
    </row>
    <row r="20" spans="1:16" x14ac:dyDescent="0.25">
      <c r="A20" s="2"/>
      <c r="B20" s="2"/>
      <c r="C20" s="185"/>
      <c r="D20" s="2"/>
      <c r="E20" s="2"/>
      <c r="F20" s="186"/>
      <c r="G20" s="186"/>
      <c r="H20" s="186"/>
      <c r="I20" s="186"/>
      <c r="J20" s="186"/>
      <c r="K20" s="186"/>
      <c r="N20" s="184"/>
      <c r="O20" s="2"/>
    </row>
    <row r="21" spans="1:16" x14ac:dyDescent="0.25">
      <c r="B21" s="4" t="s">
        <v>12</v>
      </c>
      <c r="C21" s="185"/>
      <c r="D21" s="2"/>
      <c r="E21" s="2"/>
      <c r="F21" s="186"/>
      <c r="G21" s="186"/>
      <c r="H21" s="186"/>
      <c r="I21" s="186"/>
      <c r="J21" s="186"/>
      <c r="K21" s="186"/>
      <c r="O21" s="2"/>
    </row>
    <row r="22" spans="1:16" x14ac:dyDescent="0.25">
      <c r="A22" s="2"/>
      <c r="B22" s="189" t="str">
        <f t="shared" ref="B22:B31" si="2">HYPERLINK(P22,O22)</f>
        <v>Table 2-1</v>
      </c>
      <c r="C22" s="188" t="str" cm="1">
        <f t="array" aca="1" ref="C22" ca="1">MID(INDIRECT("'"&amp;B22&amp;"'!"&amp;"B2"), FIND(" ", INDIRECT("'"&amp;B22&amp;"'!"&amp;"B2"), FIND(" ", INDIRECT("'"&amp;B22&amp;"'!"&amp;"B2"))+1)+1,256)</f>
        <v>Total registered places in England and average registered places per provider (2018, 2019, 2021, 2022, and 2023)</v>
      </c>
      <c r="D22" s="2"/>
      <c r="E22" s="2"/>
      <c r="F22" s="186"/>
      <c r="G22" s="186"/>
      <c r="H22" s="186"/>
      <c r="I22" s="186"/>
      <c r="J22" s="186"/>
      <c r="K22" s="186"/>
      <c r="O22" s="2" t="s">
        <v>13</v>
      </c>
      <c r="P22" s="2" t="str">
        <f>"#'"&amp;O22&amp;"'!A1"</f>
        <v>#'Table 2-1'!A1</v>
      </c>
    </row>
    <row r="23" spans="1:16" x14ac:dyDescent="0.25">
      <c r="A23" s="2"/>
      <c r="B23" s="189" t="str">
        <f t="shared" si="2"/>
        <v>Table 2-2</v>
      </c>
      <c r="C23" s="188" t="str" cm="1">
        <f t="array" aca="1" ref="C23" ca="1">MID(INDIRECT("'"&amp;B23&amp;"'!"&amp;"B2"), FIND(" ", INDIRECT("'"&amp;B23&amp;"'!"&amp;"B2"), FIND(" ", INDIRECT("'"&amp;B23&amp;"'!"&amp;"B2"))+1)+1,256)</f>
        <v>Total number of registered places by region (2022 and 2023)</v>
      </c>
      <c r="D23" s="2"/>
      <c r="E23" s="2"/>
      <c r="F23" s="186"/>
      <c r="G23" s="186"/>
      <c r="H23" s="186"/>
      <c r="I23" s="186"/>
      <c r="J23" s="186"/>
      <c r="K23" s="186"/>
      <c r="O23" s="2" t="s">
        <v>14</v>
      </c>
      <c r="P23" s="2" t="str">
        <f t="shared" ref="P23:P85" si="3">"#'"&amp;O23&amp;"'!A1"</f>
        <v>#'Table 2-2'!A1</v>
      </c>
    </row>
    <row r="24" spans="1:16" x14ac:dyDescent="0.25">
      <c r="A24" s="2"/>
      <c r="B24" s="189" t="str">
        <f t="shared" si="2"/>
        <v>Table 2-3</v>
      </c>
      <c r="C24" s="188" t="str" cm="1">
        <f t="array" aca="1" ref="C24" ca="1">MID(INDIRECT("'"&amp;B24&amp;"'!"&amp;"B2"), FIND(" ", INDIRECT("'"&amp;B24&amp;"'!"&amp;"B2"), FIND(" ", INDIRECT("'"&amp;B24&amp;"'!"&amp;"B2"))+1)+1,256)</f>
        <v>Average number of children registered by age group per provider (2022 and 2023)</v>
      </c>
      <c r="D24" s="2"/>
      <c r="E24" s="2"/>
      <c r="F24" s="186"/>
      <c r="G24" s="186"/>
      <c r="H24" s="186"/>
      <c r="I24" s="186"/>
      <c r="J24" s="186"/>
      <c r="K24" s="186"/>
      <c r="O24" s="2" t="s">
        <v>15</v>
      </c>
      <c r="P24" s="2" t="str">
        <f t="shared" si="3"/>
        <v>#'Table 2-3'!A1</v>
      </c>
    </row>
    <row r="25" spans="1:16" x14ac:dyDescent="0.25">
      <c r="A25" s="2"/>
      <c r="B25" s="189" t="str">
        <f t="shared" si="2"/>
        <v>Table 2-4</v>
      </c>
      <c r="C25" s="188" t="str" cm="1">
        <f t="array" aca="1" ref="C25" ca="1">MID(INDIRECT("'"&amp;B25&amp;"'!"&amp;"B2"), FIND(" ", INDIRECT("'"&amp;B25&amp;"'!"&amp;"B2"), FIND(" ", INDIRECT("'"&amp;B25&amp;"'!"&amp;"B2"))+1)+1,256)</f>
        <v>Total booked places and average booked places per provider on a reference day (2019, 2021, 2022, and 2023)</v>
      </c>
      <c r="D25" s="2"/>
      <c r="E25" s="2"/>
      <c r="F25" s="186"/>
      <c r="G25" s="186"/>
      <c r="H25" s="186"/>
      <c r="I25" s="186"/>
      <c r="J25" s="186"/>
      <c r="K25" s="186"/>
      <c r="O25" s="2" t="s">
        <v>16</v>
      </c>
      <c r="P25" s="2" t="str">
        <f t="shared" si="3"/>
        <v>#'Table 2-4'!A1</v>
      </c>
    </row>
    <row r="26" spans="1:16" x14ac:dyDescent="0.25">
      <c r="A26" s="2"/>
      <c r="B26" s="189" t="str">
        <f t="shared" si="2"/>
        <v>Table 2-5</v>
      </c>
      <c r="C26" s="188" t="str" cm="1">
        <f t="array" aca="1" ref="C26" ca="1">MID(INDIRECT("'"&amp;B26&amp;"'!"&amp;"B2"), FIND(" ", INDIRECT("'"&amp;B26&amp;"'!"&amp;"B2"), FIND(" ", INDIRECT("'"&amp;B26&amp;"'!"&amp;"B2"))+1)+1,256)</f>
        <v>Proportion of providers with any spare capacity by day of the week (2023)</v>
      </c>
      <c r="D26" s="2"/>
      <c r="E26" s="2"/>
      <c r="F26" s="186"/>
      <c r="G26" s="186"/>
      <c r="H26" s="186"/>
      <c r="I26" s="186"/>
      <c r="J26" s="186"/>
      <c r="K26" s="186"/>
      <c r="O26" s="2" t="s">
        <v>17</v>
      </c>
      <c r="P26" s="2" t="str">
        <f t="shared" si="3"/>
        <v>#'Table 2-5'!A1</v>
      </c>
    </row>
    <row r="27" spans="1:16" x14ac:dyDescent="0.25">
      <c r="A27" s="2"/>
      <c r="B27" s="189" t="str">
        <f t="shared" si="2"/>
        <v>Table 2-6</v>
      </c>
      <c r="C27" s="188" t="str" cm="1">
        <f t="array" aca="1" ref="C27" ca="1">MID(INDIRECT("'"&amp;B27&amp;"'!"&amp;"B2"), FIND(" ", INDIRECT("'"&amp;B27&amp;"'!"&amp;"B2"), FIND(" ", INDIRECT("'"&amp;B27&amp;"'!"&amp;"B2"))+1)+1,256)</f>
        <v>Proportion of available places that are spare capacity by day of the week (2023)</v>
      </c>
      <c r="D27" s="2"/>
      <c r="E27" s="2"/>
      <c r="F27" s="186"/>
      <c r="G27" s="186"/>
      <c r="H27" s="186"/>
      <c r="I27" s="186"/>
      <c r="J27" s="186"/>
      <c r="K27" s="186"/>
      <c r="O27" s="2" t="s">
        <v>18</v>
      </c>
      <c r="P27" s="2" t="str">
        <f t="shared" si="3"/>
        <v>#'Table 2-6'!A1</v>
      </c>
    </row>
    <row r="28" spans="1:16" x14ac:dyDescent="0.25">
      <c r="A28" s="2"/>
      <c r="B28" s="189" t="str">
        <f t="shared" si="2"/>
        <v>Table 2-7</v>
      </c>
      <c r="C28" s="188" t="str" cm="1">
        <f t="array" aca="1" ref="C28" ca="1">MID(INDIRECT("'"&amp;B28&amp;"'!"&amp;"B2"), FIND(" ", INDIRECT("'"&amp;B28&amp;"'!"&amp;"B2"), FIND(" ", INDIRECT("'"&amp;B28&amp;"'!"&amp;"B2"))+1)+1,256)</f>
        <v>Proportion of available places that are spare capacity by region (2023)</v>
      </c>
      <c r="D28" s="2"/>
      <c r="E28" s="2"/>
      <c r="F28" s="186"/>
      <c r="G28" s="186"/>
      <c r="H28" s="186"/>
      <c r="I28" s="186"/>
      <c r="J28" s="186"/>
      <c r="K28" s="186"/>
      <c r="O28" s="2" t="s">
        <v>19</v>
      </c>
      <c r="P28" s="2" t="str">
        <f t="shared" si="3"/>
        <v>#'Table 2-7'!A1</v>
      </c>
    </row>
    <row r="29" spans="1:16" x14ac:dyDescent="0.25">
      <c r="A29" s="2"/>
      <c r="B29" s="189" t="str">
        <f t="shared" si="2"/>
        <v>Table 2-8</v>
      </c>
      <c r="C29" s="188" t="str" cm="1">
        <f t="array" aca="1" ref="C29" ca="1">MID(INDIRECT("'"&amp;B29&amp;"'!"&amp;"B2"), FIND(" ", INDIRECT("'"&amp;B29&amp;"'!"&amp;"B2"), FIND(" ", INDIRECT("'"&amp;B29&amp;"'!"&amp;"B2"))+1)+1,256)</f>
        <v>Average number of spare places by day of the week per provider (2023)</v>
      </c>
      <c r="D29" s="2"/>
      <c r="E29" s="2"/>
      <c r="F29" s="186"/>
      <c r="G29" s="186"/>
      <c r="H29" s="186"/>
      <c r="I29" s="186"/>
      <c r="J29" s="186"/>
      <c r="K29" s="186"/>
      <c r="O29" s="2" t="s">
        <v>20</v>
      </c>
      <c r="P29" s="2" t="str">
        <f t="shared" si="3"/>
        <v>#'Table 2-8'!A1</v>
      </c>
    </row>
    <row r="30" spans="1:16" x14ac:dyDescent="0.25">
      <c r="A30" s="2"/>
      <c r="B30" s="189" t="str">
        <f t="shared" si="2"/>
        <v>Table 2-9</v>
      </c>
      <c r="C30" s="188" t="str" cm="1">
        <f t="array" aca="1" ref="C30" ca="1">MID(INDIRECT("'"&amp;B30&amp;"'!"&amp;"B2"), FIND(" ", INDIRECT("'"&amp;B30&amp;"'!"&amp;"B2"), FIND(" ", INDIRECT("'"&amp;B30&amp;"'!"&amp;"B2"))+1)+1,256)</f>
        <v>Total number of spare places by day of the week (2023)</v>
      </c>
      <c r="D30" s="2"/>
      <c r="E30" s="2"/>
      <c r="F30" s="186"/>
      <c r="G30" s="186"/>
      <c r="H30" s="186"/>
      <c r="I30" s="186"/>
      <c r="J30" s="186"/>
      <c r="K30" s="186"/>
      <c r="N30" s="190"/>
      <c r="O30" s="2" t="s">
        <v>21</v>
      </c>
      <c r="P30" s="2" t="str">
        <f t="shared" si="3"/>
        <v>#'Table 2-9'!A1</v>
      </c>
    </row>
    <row r="31" spans="1:16" x14ac:dyDescent="0.25">
      <c r="A31" s="2"/>
      <c r="B31" s="189" t="str">
        <f t="shared" si="2"/>
        <v>Table 2-10</v>
      </c>
      <c r="C31" s="188" t="str" cm="1">
        <f t="array" aca="1" ref="C31" ca="1">MID(INDIRECT("'"&amp;B31&amp;"'!"&amp;"B2"), FIND(" ", INDIRECT("'"&amp;B31&amp;"'!"&amp;"B2"), FIND(" ", INDIRECT("'"&amp;B31&amp;"'!"&amp;"B2"))+1)+1,256)</f>
        <v>Proportion of providers with occupancy rate change in the last year (2022 and 2023)</v>
      </c>
      <c r="D31" s="2"/>
      <c r="E31" s="2"/>
      <c r="F31" s="191"/>
      <c r="G31" s="191"/>
      <c r="H31" s="191"/>
      <c r="I31" s="191"/>
      <c r="J31" s="191"/>
      <c r="K31" s="191"/>
      <c r="N31" s="190"/>
      <c r="O31" s="2" t="s">
        <v>388</v>
      </c>
      <c r="P31" s="2" t="str">
        <f t="shared" ref="P31" si="4">"#'"&amp;O31&amp;"'!A1"</f>
        <v>#'Table 2-10'!A1</v>
      </c>
    </row>
    <row r="32" spans="1:16" x14ac:dyDescent="0.25">
      <c r="B32" s="189"/>
      <c r="C32" s="185"/>
      <c r="D32" s="2"/>
      <c r="E32" s="2"/>
      <c r="F32" s="186"/>
      <c r="G32" s="186"/>
      <c r="H32" s="186"/>
      <c r="I32" s="186"/>
      <c r="J32" s="186"/>
      <c r="K32" s="186"/>
      <c r="N32" s="184"/>
      <c r="O32" s="2"/>
    </row>
    <row r="33" spans="1:16" x14ac:dyDescent="0.25">
      <c r="B33" s="4" t="s">
        <v>22</v>
      </c>
      <c r="C33" s="185"/>
      <c r="D33" s="2"/>
      <c r="F33" s="186"/>
      <c r="G33" s="186"/>
      <c r="H33" s="186"/>
      <c r="I33" s="186"/>
      <c r="J33" s="186"/>
      <c r="K33" s="186"/>
      <c r="O33" s="2"/>
    </row>
    <row r="34" spans="1:16" x14ac:dyDescent="0.25">
      <c r="A34" s="2"/>
      <c r="B34" s="189" t="str">
        <f t="shared" ref="B34:B39" si="5">HYPERLINK(P34,O34)</f>
        <v>Table 3-1</v>
      </c>
      <c r="C34" s="188" t="str" cm="1">
        <f t="array" aca="1" ref="C34" ca="1">MID(INDIRECT("'"&amp;B34&amp;"'!"&amp;"B2"), FIND(" ", INDIRECT("'"&amp;B34&amp;"'!"&amp;"B2"), FIND(" ", INDIRECT("'"&amp;B34&amp;"'!"&amp;"B2"))+1)+1,256)</f>
        <v>Number of bookings for childminders being for their own child/children (per childminder) (2023)</v>
      </c>
      <c r="D34" s="2"/>
      <c r="F34" s="186"/>
      <c r="G34" s="186"/>
      <c r="H34" s="186"/>
      <c r="I34" s="186"/>
      <c r="J34" s="186"/>
      <c r="K34" s="186"/>
      <c r="O34" s="2" t="s">
        <v>23</v>
      </c>
      <c r="P34" s="2" t="str">
        <f t="shared" si="3"/>
        <v>#'Table 3-1'!A1</v>
      </c>
    </row>
    <row r="35" spans="1:16" x14ac:dyDescent="0.25">
      <c r="A35" s="2"/>
      <c r="B35" s="189" t="str">
        <f t="shared" si="5"/>
        <v>Table 3-2</v>
      </c>
      <c r="C35" s="188" t="str" cm="1">
        <f t="array" aca="1" ref="C35" ca="1">MID(INDIRECT("'"&amp;B35&amp;"'!"&amp;"B2"), FIND(" ", INDIRECT("'"&amp;B35&amp;"'!"&amp;"B2"), FIND(" ", INDIRECT("'"&amp;B35&amp;"'!"&amp;"B2"))+1)+1,256)</f>
        <v>Proportion of childminders doing other jobs to supplement their incomes (2022 and 2023)</v>
      </c>
      <c r="D35" s="2"/>
      <c r="F35" s="186"/>
      <c r="G35" s="186"/>
      <c r="H35" s="186"/>
      <c r="I35" s="186"/>
      <c r="J35" s="186"/>
      <c r="K35" s="186"/>
      <c r="O35" s="2" t="s">
        <v>24</v>
      </c>
      <c r="P35" s="2" t="str">
        <f t="shared" si="3"/>
        <v>#'Table 3-2'!A1</v>
      </c>
    </row>
    <row r="36" spans="1:16" x14ac:dyDescent="0.25">
      <c r="A36" s="2"/>
      <c r="B36" s="189" t="str">
        <f t="shared" si="5"/>
        <v>Table 3-3</v>
      </c>
      <c r="C36" s="188" t="str" cm="1">
        <f t="array" aca="1" ref="C36" ca="1">MID(INDIRECT("'"&amp;B36&amp;"'!"&amp;"B2"), FIND(" ", INDIRECT("'"&amp;B36&amp;"'!"&amp;"B2"), FIND(" ", INDIRECT("'"&amp;B36&amp;"'!"&amp;"B2"))+1)+1,256)</f>
        <v>Proportion of childminders employing an assistant or assistants (2018, 2019, 2021, 2022, and 2023)</v>
      </c>
      <c r="D36" s="2"/>
      <c r="O36" s="2" t="s">
        <v>25</v>
      </c>
      <c r="P36" s="2" t="str">
        <f t="shared" si="3"/>
        <v>#'Table 3-3'!A1</v>
      </c>
    </row>
    <row r="37" spans="1:16" x14ac:dyDescent="0.25">
      <c r="A37" s="2"/>
      <c r="B37" s="189" t="str">
        <f t="shared" si="5"/>
        <v>Table 3-4</v>
      </c>
      <c r="C37" s="188" t="str" cm="1">
        <f t="array" aca="1" ref="C37" ca="1">MID(INDIRECT("'"&amp;B37&amp;"'!"&amp;"B2"), FIND(" ", INDIRECT("'"&amp;B37&amp;"'!"&amp;"B2"), FIND(" ", INDIRECT("'"&amp;B37&amp;"'!"&amp;"B2"))+1)+1,256)</f>
        <v>Proportion of childminders working with other registered childminders and number of other childminders (2022 and 2023)</v>
      </c>
      <c r="D37" s="2"/>
      <c r="O37" s="2" t="s">
        <v>26</v>
      </c>
      <c r="P37" s="2" t="str">
        <f t="shared" si="3"/>
        <v>#'Table 3-4'!A1</v>
      </c>
    </row>
    <row r="38" spans="1:16" x14ac:dyDescent="0.25">
      <c r="A38" s="2"/>
      <c r="B38" s="189" t="str">
        <f t="shared" si="5"/>
        <v>Table 3-5</v>
      </c>
      <c r="C38" s="188" t="str" cm="1">
        <f t="array" aca="1" ref="C38" ca="1">MID(INDIRECT("'"&amp;B38&amp;"'!"&amp;"B2"), FIND(" ", INDIRECT("'"&amp;B38&amp;"'!"&amp;"B2"), FIND(" ", INDIRECT("'"&amp;B38&amp;"'!"&amp;"B2"))+1)+1,256)</f>
        <v>Proportion of childminders that are considering employing a childminding assistant (2022 and 2023)</v>
      </c>
      <c r="D38" s="2"/>
      <c r="N38" s="190"/>
      <c r="O38" s="2" t="s">
        <v>27</v>
      </c>
      <c r="P38" s="2" t="str">
        <f t="shared" si="3"/>
        <v>#'Table 3-5'!A1</v>
      </c>
    </row>
    <row r="39" spans="1:16" x14ac:dyDescent="0.25">
      <c r="A39" s="2"/>
      <c r="B39" s="189" t="str">
        <f t="shared" si="5"/>
        <v>Table 3-6</v>
      </c>
      <c r="C39" s="188" t="str" cm="1">
        <f t="array" aca="1" ref="C39" ca="1">MID(INDIRECT("'"&amp;B39&amp;"'!"&amp;"B2"), FIND(" ", INDIRECT("'"&amp;B39&amp;"'!"&amp;"B2"), FIND(" ", INDIRECT("'"&amp;B39&amp;"'!"&amp;"B2"))+1)+1,256)</f>
        <v>Average number of years worked as a childminder or childminding assistant (2022 and 2023)</v>
      </c>
      <c r="D39" s="2"/>
      <c r="N39" s="190"/>
      <c r="O39" s="2" t="s">
        <v>28</v>
      </c>
      <c r="P39" s="2" t="str">
        <f>"#'"&amp;O39&amp;"'!A1"</f>
        <v>#'Table 3-6'!A1</v>
      </c>
    </row>
    <row r="40" spans="1:16" x14ac:dyDescent="0.25">
      <c r="B40" s="189"/>
      <c r="C40" s="185"/>
      <c r="D40" s="2"/>
      <c r="N40" s="184"/>
      <c r="O40" s="2"/>
    </row>
    <row r="41" spans="1:16" x14ac:dyDescent="0.25">
      <c r="B41" s="4" t="s">
        <v>29</v>
      </c>
      <c r="C41" s="185"/>
      <c r="D41" s="2"/>
      <c r="O41" s="2"/>
    </row>
    <row r="42" spans="1:16" x14ac:dyDescent="0.25">
      <c r="A42" s="2"/>
      <c r="B42" s="189" t="str">
        <f t="shared" ref="B42:B61" si="6">HYPERLINK(P42,O42)</f>
        <v>Table 4-1</v>
      </c>
      <c r="C42" s="188" t="str" cm="1">
        <f t="array" aca="1" ref="C42" ca="1">MID(INDIRECT("'"&amp;B42&amp;"'!"&amp;"B2"), FIND(" ", INDIRECT("'"&amp;B42&amp;"'!"&amp;"B2"), FIND(" ", INDIRECT("'"&amp;B42&amp;"'!"&amp;"B2"))+1)+1,256)</f>
        <v>Total number of paid staff (2018, 2019, 2021, 2022, and 2023)</v>
      </c>
      <c r="D42" s="2"/>
      <c r="O42" s="2" t="s">
        <v>30</v>
      </c>
      <c r="P42" s="2" t="str">
        <f t="shared" si="3"/>
        <v>#'Table 4-1'!A1</v>
      </c>
    </row>
    <row r="43" spans="1:16" x14ac:dyDescent="0.25">
      <c r="A43" s="2"/>
      <c r="B43" s="189" t="str">
        <f t="shared" si="6"/>
        <v>Table 4-2</v>
      </c>
      <c r="C43" s="188" t="str" cm="1">
        <f t="array" aca="1" ref="C43" ca="1">MID(INDIRECT("'"&amp;B43&amp;"'!"&amp;"B2"), FIND(" ", INDIRECT("'"&amp;B43&amp;"'!"&amp;"B2"), FIND(" ", INDIRECT("'"&amp;B43&amp;"'!"&amp;"B2"))+1)+1,256)</f>
        <v>Total number of paid staff by region (2018, 2019, 2021, 2022, and 2023)</v>
      </c>
      <c r="D43" s="2"/>
      <c r="O43" s="2" t="s">
        <v>31</v>
      </c>
      <c r="P43" s="2" t="str">
        <f t="shared" si="3"/>
        <v>#'Table 4-2'!A1</v>
      </c>
    </row>
    <row r="44" spans="1:16" x14ac:dyDescent="0.25">
      <c r="A44" s="2"/>
      <c r="B44" s="189" t="str">
        <f t="shared" si="6"/>
        <v>Table 4-3</v>
      </c>
      <c r="C44" s="188" t="str" cm="1">
        <f t="array" aca="1" ref="C44" ca="1">MID(INDIRECT("'"&amp;B44&amp;"'!"&amp;"B2"), FIND(" ", INDIRECT("'"&amp;B44&amp;"'!"&amp;"B2"), FIND(" ", INDIRECT("'"&amp;B44&amp;"'!"&amp;"B2"))+1)+1,256)</f>
        <v>Average number of paid staff per provider (school-based and group-based providers) (2018, 2019, 2021, 2022, and 2023)</v>
      </c>
      <c r="D44" s="2"/>
      <c r="O44" s="2" t="s">
        <v>32</v>
      </c>
      <c r="P44" s="2" t="str">
        <f t="shared" si="3"/>
        <v>#'Table 4-3'!A1</v>
      </c>
    </row>
    <row r="45" spans="1:16" x14ac:dyDescent="0.25">
      <c r="A45" s="2"/>
      <c r="B45" s="189" t="str">
        <f t="shared" si="6"/>
        <v>Table 4-4</v>
      </c>
      <c r="C45" s="188" t="str" cm="1">
        <f t="array" aca="1" ref="C45" ca="1">MID(INDIRECT("'"&amp;B45&amp;"'!"&amp;"B2"), FIND(" ", INDIRECT("'"&amp;B45&amp;"'!"&amp;"B2"), FIND(" ", INDIRECT("'"&amp;B45&amp;"'!"&amp;"B2"))+1)+1,256)</f>
        <v>Proportion of providers employing temporary staff and total number of temporary staff (school-based and group-based providers) (2021, 2022, and 2023)</v>
      </c>
      <c r="D45" s="2"/>
      <c r="O45" s="2" t="s">
        <v>33</v>
      </c>
      <c r="P45" s="2" t="str">
        <f t="shared" si="3"/>
        <v>#'Table 4-4'!A1</v>
      </c>
    </row>
    <row r="46" spans="1:16" x14ac:dyDescent="0.25">
      <c r="A46" s="2"/>
      <c r="B46" s="189" t="str">
        <f t="shared" si="6"/>
        <v>Table 4-5</v>
      </c>
      <c r="C46" s="188" t="str" cm="1">
        <f t="array" aca="1" ref="C46" ca="1">MID(INDIRECT("'"&amp;B46&amp;"'!"&amp;"B2"), FIND(" ", INDIRECT("'"&amp;B46&amp;"'!"&amp;"B2"), FIND(" ", INDIRECT("'"&amp;B46&amp;"'!"&amp;"B2"))+1)+1,256)</f>
        <v>Proportion of providers employing volunteers and total number of volunteers (school-based and group-based providers) (2021, 2022, and 2023)</v>
      </c>
      <c r="D46" s="2"/>
      <c r="O46" s="2" t="s">
        <v>34</v>
      </c>
      <c r="P46" s="2" t="str">
        <f t="shared" si="3"/>
        <v>#'Table 4-5'!A1</v>
      </c>
    </row>
    <row r="47" spans="1:16" x14ac:dyDescent="0.25">
      <c r="A47" s="2"/>
      <c r="B47" s="189" t="str">
        <f t="shared" si="6"/>
        <v>Table 4-6</v>
      </c>
      <c r="C47" s="188" t="str" cm="1">
        <f t="array" aca="1" ref="C47" ca="1">MID(INDIRECT("'"&amp;B47&amp;"'!"&amp;"B2"), FIND(" ", INDIRECT("'"&amp;B47&amp;"'!"&amp;"B2"), FIND(" ", INDIRECT("'"&amp;B47&amp;"'!"&amp;"B2"))+1)+1,256)</f>
        <v>Proportion of providers employing childcare apprentices and total number of childcare apprentices (school-based and group-based providers) (2021, 2022, and 2023)</v>
      </c>
      <c r="D47" s="2"/>
      <c r="O47" s="2" t="s">
        <v>35</v>
      </c>
      <c r="P47" s="2" t="str">
        <f t="shared" si="3"/>
        <v>#'Table 4-6'!A1</v>
      </c>
    </row>
    <row r="48" spans="1:16" x14ac:dyDescent="0.25">
      <c r="A48" s="2"/>
      <c r="B48" s="189" t="str">
        <f t="shared" si="6"/>
        <v>Table 4-7</v>
      </c>
      <c r="C48" s="188" t="str" cm="1">
        <f t="array" aca="1" ref="C48" ca="1">MID(INDIRECT("'"&amp;B48&amp;"'!"&amp;"B2"), FIND(" ", INDIRECT("'"&amp;B48&amp;"'!"&amp;"B2"), FIND(" ", INDIRECT("'"&amp;B48&amp;"'!"&amp;"B2"))+1)+1,256)</f>
        <v>Proportion of childcare apprentices employed on different levels of apprenticeship (school-based and group-based providers) (2021, 2022, and 2023)</v>
      </c>
      <c r="D48" s="2"/>
      <c r="O48" s="2" t="s">
        <v>36</v>
      </c>
      <c r="P48" s="2" t="str">
        <f t="shared" si="3"/>
        <v>#'Table 4-7'!A1</v>
      </c>
    </row>
    <row r="49" spans="1:16" x14ac:dyDescent="0.25">
      <c r="A49" s="2"/>
      <c r="B49" s="189" t="str">
        <f t="shared" si="6"/>
        <v>Table 4-8</v>
      </c>
      <c r="C49" s="188" t="str" cm="1">
        <f t="array" aca="1" ref="C49" ca="1">MID(INDIRECT("'"&amp;B49&amp;"'!"&amp;"B2"), FIND(" ", INDIRECT("'"&amp;B49&amp;"'!"&amp;"B2"), FIND(" ", INDIRECT("'"&amp;B49&amp;"'!"&amp;"B2"))+1)+1,256)</f>
        <v>Number of paid childcare staff recruited in the last 12 months (total in England and average per provider) (school-based and group-based providers) (2023)</v>
      </c>
      <c r="D49" s="2"/>
      <c r="O49" s="2" t="s">
        <v>37</v>
      </c>
      <c r="P49" s="2" t="str">
        <f t="shared" si="3"/>
        <v>#'Table 4-8'!A1</v>
      </c>
    </row>
    <row r="50" spans="1:16" x14ac:dyDescent="0.25">
      <c r="A50" s="2"/>
      <c r="B50" s="189" t="str">
        <f t="shared" si="6"/>
        <v>Table 4-9</v>
      </c>
      <c r="C50" s="188" t="str" cm="1">
        <f t="array" aca="1" ref="C50" ca="1">MID(INDIRECT("'"&amp;B50&amp;"'!"&amp;"B2"), FIND(" ", INDIRECT("'"&amp;B50&amp;"'!"&amp;"B2"), FIND(" ", INDIRECT("'"&amp;B50&amp;"'!"&amp;"B2"))+1)+1,256)</f>
        <v>Number of paid childcare staff leaving in the last 12 months (total in England and average per provider) (school-based and group-based providers) (2023)</v>
      </c>
      <c r="D50" s="2"/>
      <c r="O50" s="2" t="s">
        <v>38</v>
      </c>
      <c r="P50" s="2" t="str">
        <f t="shared" si="3"/>
        <v>#'Table 4-9'!A1</v>
      </c>
    </row>
    <row r="51" spans="1:16" x14ac:dyDescent="0.25">
      <c r="A51" s="2"/>
      <c r="B51" s="189" t="str">
        <f t="shared" si="6"/>
        <v>Table 4-10</v>
      </c>
      <c r="C51" s="188" t="str" cm="1">
        <f t="array" aca="1" ref="C51" ca="1">MID(INDIRECT("'"&amp;B51&amp;"'!"&amp;"B2"), FIND(" ", INDIRECT("'"&amp;B51&amp;"'!"&amp;"B2"), FIND(" ", INDIRECT("'"&amp;B51&amp;"'!"&amp;"B2"))+1)+1,256)</f>
        <v>Turnover rate for paid childcare staff (2023) (school-based and group-based providers)</v>
      </c>
      <c r="D51" s="2"/>
      <c r="O51" s="2" t="s">
        <v>39</v>
      </c>
      <c r="P51" s="2" t="str">
        <f t="shared" si="3"/>
        <v>#'Table 4-10'!A1</v>
      </c>
    </row>
    <row r="52" spans="1:16" x14ac:dyDescent="0.25">
      <c r="A52" s="2"/>
      <c r="B52" s="189" t="str">
        <f t="shared" si="6"/>
        <v>Table 4-11</v>
      </c>
      <c r="C52" s="188" t="str" cm="1">
        <f t="array" aca="1" ref="C52" ca="1">MID(INDIRECT("'"&amp;B52&amp;"'!"&amp;"B2"), FIND(" ", INDIRECT("'"&amp;B52&amp;"'!"&amp;"B2"), FIND(" ", INDIRECT("'"&amp;B52&amp;"'!"&amp;"B2"))+1)+1,256)</f>
        <v>Proportion of paid childcare staff leaving in the last 12 months by destination (2023) (school-based and group-based providers)</v>
      </c>
      <c r="D52" s="2"/>
      <c r="O52" s="2" t="s">
        <v>40</v>
      </c>
      <c r="P52" s="2" t="str">
        <f t="shared" ref="P52:P61" si="7">"#'"&amp;O52&amp;"'!A1"</f>
        <v>#'Table 4-11'!A1</v>
      </c>
    </row>
    <row r="53" spans="1:16" x14ac:dyDescent="0.25">
      <c r="A53" s="2"/>
      <c r="B53" s="189" t="str">
        <f t="shared" si="6"/>
        <v>Table 4-12</v>
      </c>
      <c r="C53" s="188" t="str" cm="1">
        <f t="array" aca="1" ref="C53" ca="1">MID(INDIRECT("'"&amp;B53&amp;"'!"&amp;"B2"), FIND(" ", INDIRECT("'"&amp;B53&amp;"'!"&amp;"B2"), FIND(" ", INDIRECT("'"&amp;B53&amp;"'!"&amp;"B2"))+1)+1,256)</f>
        <v>Proportion of paid childcare staff leaving in the last 12 months by highest level of qualification (2023) (school-based and group-based providers)</v>
      </c>
      <c r="D53" s="2"/>
      <c r="O53" s="2" t="s">
        <v>41</v>
      </c>
      <c r="P53" s="2" t="str">
        <f t="shared" si="7"/>
        <v>#'Table 4-12'!A1</v>
      </c>
    </row>
    <row r="54" spans="1:16" x14ac:dyDescent="0.25">
      <c r="A54" s="2"/>
      <c r="B54" s="189" t="str">
        <f t="shared" si="6"/>
        <v>Table 4-13</v>
      </c>
      <c r="C54" s="188" t="str" cm="1">
        <f t="array" aca="1" ref="C54" ca="1">MID(INDIRECT("'"&amp;B54&amp;"'!"&amp;"B2"), FIND(" ", INDIRECT("'"&amp;B54&amp;"'!"&amp;"B2"), FIND(" ", INDIRECT("'"&amp;B54&amp;"'!"&amp;"B2"))+1)+1,256)</f>
        <v>Mean number of years worked in the sector by paid childcare staff leaving in the last 12 months (2023) (school-based and group-based providers)</v>
      </c>
      <c r="D54" s="2"/>
      <c r="O54" s="2" t="s">
        <v>42</v>
      </c>
      <c r="P54" s="2" t="str">
        <f t="shared" si="7"/>
        <v>#'Table 4-13'!A1</v>
      </c>
    </row>
    <row r="55" spans="1:16" x14ac:dyDescent="0.25">
      <c r="A55" s="2"/>
      <c r="B55" s="189" t="str">
        <f t="shared" si="6"/>
        <v>Table 4-14</v>
      </c>
      <c r="C55" s="188" t="str" cm="1">
        <f t="array" aca="1" ref="C55" ca="1">MID(INDIRECT("'"&amp;B55&amp;"'!"&amp;"B2"), FIND(" ", INDIRECT("'"&amp;B55&amp;"'!"&amp;"B2"), FIND(" ", INDIRECT("'"&amp;B55&amp;"'!"&amp;"B2"))+1)+1,256)</f>
        <v>Average number of contracted hours worked by staff level (school-based and group-based providers) (2023)</v>
      </c>
      <c r="D55" s="2"/>
      <c r="O55" s="2" t="s">
        <v>43</v>
      </c>
      <c r="P55" s="2" t="str">
        <f t="shared" si="7"/>
        <v>#'Table 4-14'!A1</v>
      </c>
    </row>
    <row r="56" spans="1:16" x14ac:dyDescent="0.25">
      <c r="A56" s="2"/>
      <c r="B56" s="189" t="str">
        <f t="shared" si="6"/>
        <v>Table 4-15</v>
      </c>
      <c r="C56" s="188" t="str" cm="1">
        <f t="array" aca="1" ref="C56" ca="1">MID(INDIRECT("'"&amp;B56&amp;"'!"&amp;"B2"), FIND(" ", INDIRECT("'"&amp;B56&amp;"'!"&amp;"B2"), FIND(" ", INDIRECT("'"&amp;B56&amp;"'!"&amp;"B2"))+1)+1,256)</f>
        <v>Proportion of paid childcare staff by highest level of early years or teaching-related qualification (2018, 2019, 2021, 2022, and 2023)</v>
      </c>
      <c r="D56" s="2"/>
      <c r="O56" s="2" t="s">
        <v>44</v>
      </c>
      <c r="P56" s="2" t="str">
        <f t="shared" si="7"/>
        <v>#'Table 4-15'!A1</v>
      </c>
    </row>
    <row r="57" spans="1:16" x14ac:dyDescent="0.25">
      <c r="A57" s="2"/>
      <c r="B57" s="189" t="str">
        <f t="shared" si="6"/>
        <v>Table 4-16</v>
      </c>
      <c r="C57" s="188" t="str" cm="1">
        <f t="array" aca="1" ref="C57" ca="1">MID(INDIRECT("'"&amp;B57&amp;"'!"&amp;"B2"), FIND(" ", INDIRECT("'"&amp;B57&amp;"'!"&amp;"B2"), FIND(" ", INDIRECT("'"&amp;B57&amp;"'!"&amp;"B2"))+1)+1,256)</f>
        <v>Proportion of staff whose highest early years and teaching-related qualification is between Level 3 and Level 5 who also hold a Level 2 qualification in maths (school-based and group-based providers) (2023)</v>
      </c>
      <c r="D57" s="2"/>
      <c r="O57" s="2" t="s">
        <v>45</v>
      </c>
      <c r="P57" s="2" t="str">
        <f t="shared" si="7"/>
        <v>#'Table 4-16'!A1</v>
      </c>
    </row>
    <row r="58" spans="1:16" x14ac:dyDescent="0.25">
      <c r="A58" s="2"/>
      <c r="B58" s="189" t="str">
        <f t="shared" si="6"/>
        <v>Table 4-17</v>
      </c>
      <c r="C58" s="188" t="str" cm="1">
        <f t="array" aca="1" ref="C58" ca="1">MID(INDIRECT("'"&amp;B58&amp;"'!"&amp;"B2"), FIND(" ", INDIRECT("'"&amp;B58&amp;"'!"&amp;"B2"), FIND(" ", INDIRECT("'"&amp;B58&amp;"'!"&amp;"B2"))+1)+1,256)</f>
        <v>Proportion of staff with a Level 6 early years or teaching-related qualification who hold different Level 6 qualifications (2023)</v>
      </c>
      <c r="D58" s="2"/>
      <c r="O58" s="2" t="s">
        <v>46</v>
      </c>
      <c r="P58" s="2" t="str">
        <f t="shared" si="7"/>
        <v>#'Table 4-17'!A1</v>
      </c>
    </row>
    <row r="59" spans="1:16" x14ac:dyDescent="0.25">
      <c r="A59" s="2"/>
      <c r="B59" s="189" t="str">
        <f t="shared" si="6"/>
        <v>Table 4-18</v>
      </c>
      <c r="C59" s="188" t="str" cm="1">
        <f t="array" aca="1" ref="C59" ca="1">MID(INDIRECT("'"&amp;B59&amp;"'!"&amp;"B2"), FIND(" ", INDIRECT("'"&amp;B59&amp;"'!"&amp;"B2"), FIND(" ", INDIRECT("'"&amp;B59&amp;"'!"&amp;"B2"))+1)+1,256)</f>
        <v>Gender of paid staff as a proportion of all Early Years staff (2023)</v>
      </c>
      <c r="D59" s="2"/>
      <c r="O59" s="2" t="s">
        <v>47</v>
      </c>
      <c r="P59" s="2" t="str">
        <f t="shared" si="7"/>
        <v>#'Table 4-18'!A1</v>
      </c>
    </row>
    <row r="60" spans="1:16" x14ac:dyDescent="0.25">
      <c r="A60" s="2"/>
      <c r="B60" s="189" t="str">
        <f t="shared" si="6"/>
        <v>Table 4-19</v>
      </c>
      <c r="C60" s="188" t="str" cm="1">
        <f t="array" aca="1" ref="C60" ca="1">MID(INDIRECT("'"&amp;B60&amp;"'!"&amp;"B2"), FIND(" ", INDIRECT("'"&amp;B60&amp;"'!"&amp;"B2"), FIND(" ", INDIRECT("'"&amp;B60&amp;"'!"&amp;"B2"))+1)+1,256)</f>
        <v>Ethnicity of paid staff as a proportion of all Early Years staff (2023)</v>
      </c>
      <c r="D60" s="2"/>
      <c r="O60" s="2" t="s">
        <v>48</v>
      </c>
      <c r="P60" s="2" t="str">
        <f t="shared" si="7"/>
        <v>#'Table 4-19'!A1</v>
      </c>
    </row>
    <row r="61" spans="1:16" x14ac:dyDescent="0.25">
      <c r="A61" s="2"/>
      <c r="B61" s="189" t="str">
        <f t="shared" si="6"/>
        <v>Table 4-20</v>
      </c>
      <c r="C61" s="188" t="str" cm="1">
        <f t="array" aca="1" ref="C61" ca="1">MID(INDIRECT("'"&amp;B61&amp;"'!"&amp;"B2"), FIND(" ", INDIRECT("'"&amp;B61&amp;"'!"&amp;"B2"), FIND(" ", INDIRECT("'"&amp;B61&amp;"'!"&amp;"B2"))+1)+1,256)</f>
        <v>Proportion of paid Early Years staff by age group (2021, 2022, and 2023)</v>
      </c>
      <c r="D61" s="2"/>
      <c r="O61" s="2" t="s">
        <v>49</v>
      </c>
      <c r="P61" s="2" t="str">
        <f t="shared" si="7"/>
        <v>#'Table 4-20'!A1</v>
      </c>
    </row>
    <row r="62" spans="1:16" x14ac:dyDescent="0.25">
      <c r="B62" s="189"/>
      <c r="C62" s="185"/>
      <c r="D62" s="2"/>
      <c r="N62" s="184"/>
      <c r="O62" s="2"/>
    </row>
    <row r="63" spans="1:16" x14ac:dyDescent="0.25">
      <c r="B63" s="4" t="s">
        <v>50</v>
      </c>
      <c r="C63" s="185"/>
      <c r="D63" s="2"/>
      <c r="O63" s="2"/>
    </row>
    <row r="64" spans="1:16" x14ac:dyDescent="0.25">
      <c r="B64" s="189" t="str">
        <f>HYPERLINK(P64,O64)</f>
        <v>Table 5-1</v>
      </c>
      <c r="C64" s="188" t="str" cm="1">
        <f t="array" aca="1" ref="C64" ca="1">MID(INDIRECT("'"&amp;B64&amp;"'!"&amp;"B2"), FIND(" ", INDIRECT("'"&amp;B64&amp;"'!"&amp;"B2"), FIND(" ", INDIRECT("'"&amp;B64&amp;"'!"&amp;"B2"))+1)+1,256)</f>
        <v>Staff:child ratios for children aged under 2 (group-based providers) (2021, 2022, and 2023)</v>
      </c>
      <c r="D64" s="2"/>
      <c r="O64" s="2" t="s">
        <v>51</v>
      </c>
      <c r="P64" s="2" t="str">
        <f t="shared" si="3"/>
        <v>#'Table 5-1'!A1</v>
      </c>
    </row>
    <row r="65" spans="2:16" x14ac:dyDescent="0.25">
      <c r="B65" s="189" t="str">
        <f>HYPERLINK(P65,O65)</f>
        <v>Table 5-2</v>
      </c>
      <c r="C65" s="188" t="str" cm="1">
        <f t="array" aca="1" ref="C65" ca="1">MID(INDIRECT("'"&amp;B65&amp;"'!"&amp;"B2"), FIND(" ", INDIRECT("'"&amp;B65&amp;"'!"&amp;"B2"), FIND(" ", INDIRECT("'"&amp;B65&amp;"'!"&amp;"B2"))+1)+1,256)</f>
        <v>Staff:child ratios for children aged 2 (group-based providers) (2021, 2022, and 2023)</v>
      </c>
      <c r="D65" s="2"/>
      <c r="O65" s="2" t="s">
        <v>52</v>
      </c>
      <c r="P65" s="2" t="str">
        <f t="shared" si="3"/>
        <v>#'Table 5-2'!A1</v>
      </c>
    </row>
    <row r="66" spans="2:16" x14ac:dyDescent="0.25">
      <c r="B66" s="189" t="str">
        <f>HYPERLINK(P66,O66)</f>
        <v>Table 5-3</v>
      </c>
      <c r="C66" s="188" t="str" cm="1">
        <f t="array" aca="1" ref="C66" ca="1">MID(INDIRECT("'"&amp;B66&amp;"'!"&amp;"B2"), FIND(" ", INDIRECT("'"&amp;B66&amp;"'!"&amp;"B2"), FIND(" ", INDIRECT("'"&amp;B66&amp;"'!"&amp;"B2"))+1)+1,256)</f>
        <v>Staff:child ratios for children aged 3 and 4 (school-based and group-based providers) (2021, 2022, and 2023)</v>
      </c>
      <c r="D66" s="2"/>
      <c r="O66" s="2" t="s">
        <v>53</v>
      </c>
      <c r="P66" s="2" t="str">
        <f t="shared" si="3"/>
        <v>#'Table 5-3'!A1</v>
      </c>
    </row>
    <row r="67" spans="2:16" x14ac:dyDescent="0.25">
      <c r="B67" s="189" t="str">
        <f>HYPERLINK(P67,O67)</f>
        <v>Table 5-4</v>
      </c>
      <c r="C67" s="188" t="str" cm="1">
        <f t="array" aca="1" ref="C67" ca="1">MID(INDIRECT("'"&amp;B67&amp;"'!"&amp;"B2"), FIND(" ", INDIRECT("'"&amp;B67&amp;"'!"&amp;"B2"), FIND(" ", INDIRECT("'"&amp;B67&amp;"'!"&amp;"B2"))+1)+1,256)</f>
        <v>Proportion of providers aware of and used the exceptional circumstance allowance regarding staff to child ratios (2023)</v>
      </c>
      <c r="D67" s="2"/>
      <c r="O67" s="2" t="s">
        <v>54</v>
      </c>
      <c r="P67" s="2" t="str">
        <f t="shared" si="3"/>
        <v>#'Table 5-4'!A1</v>
      </c>
    </row>
    <row r="68" spans="2:16" x14ac:dyDescent="0.25">
      <c r="B68" s="189"/>
      <c r="C68" s="185"/>
      <c r="D68" s="2"/>
      <c r="O68" s="2"/>
    </row>
    <row r="69" spans="2:16" x14ac:dyDescent="0.25">
      <c r="B69" s="4" t="s">
        <v>55</v>
      </c>
      <c r="C69" s="185"/>
      <c r="D69" s="2"/>
      <c r="O69" s="2"/>
    </row>
    <row r="70" spans="2:16" x14ac:dyDescent="0.25">
      <c r="B70" s="189" t="str">
        <f>HYPERLINK(P70,O70)</f>
        <v>Table 6-1</v>
      </c>
      <c r="C70" s="188" t="str" cm="1">
        <f t="array" aca="1" ref="C70" ca="1">MID(INDIRECT("'"&amp;B70&amp;"'!"&amp;"B2"), FIND(" ", INDIRECT("'"&amp;B70&amp;"'!"&amp;"B2"), FIND(" ", INDIRECT("'"&amp;B70&amp;"'!"&amp;"B2"))+1)+1,256)</f>
        <v>Breakdown of annual costs of childcare (2023)</v>
      </c>
      <c r="D70" s="2"/>
      <c r="O70" s="2" t="s">
        <v>56</v>
      </c>
      <c r="P70" s="2" t="str">
        <f t="shared" si="3"/>
        <v>#'Table 6-1'!A1</v>
      </c>
    </row>
    <row r="71" spans="2:16" x14ac:dyDescent="0.25">
      <c r="B71" s="189" t="str">
        <f>HYPERLINK(P71,O71)</f>
        <v>Table 6-2</v>
      </c>
      <c r="C71" s="188" t="str" cm="1">
        <f t="array" aca="1" ref="C71" ca="1">MID(INDIRECT("'"&amp;B71&amp;"'!"&amp;"B2"), FIND(" ", INDIRECT("'"&amp;B71&amp;"'!"&amp;"B2"), FIND(" ", INDIRECT("'"&amp;B71&amp;"'!"&amp;"B2"))+1)+1,256)</f>
        <v>Proportion of staff aged 23 and over earning below the National Living Wage (2023)</v>
      </c>
      <c r="D71" s="2"/>
      <c r="O71" s="2" t="s">
        <v>57</v>
      </c>
      <c r="P71" s="2" t="str">
        <f t="shared" si="3"/>
        <v>#'Table 6-2'!A1</v>
      </c>
    </row>
    <row r="72" spans="2:16" x14ac:dyDescent="0.25">
      <c r="B72" s="189"/>
      <c r="C72" s="185"/>
      <c r="D72" s="2"/>
      <c r="O72" s="2"/>
    </row>
    <row r="73" spans="2:16" x14ac:dyDescent="0.25">
      <c r="B73" s="4" t="s">
        <v>606</v>
      </c>
      <c r="C73" s="185"/>
      <c r="D73" s="2"/>
      <c r="O73" s="2"/>
    </row>
    <row r="74" spans="2:16" x14ac:dyDescent="0.25">
      <c r="B74" s="189" t="str">
        <f t="shared" ref="B74:B85" si="8">HYPERLINK(P74,O74)</f>
        <v>Table 7-1</v>
      </c>
      <c r="C74" s="188" t="str" cm="1">
        <f t="array" aca="1" ref="C74" ca="1">MID(INDIRECT("'"&amp;B74&amp;"'!"&amp;"B2"), FIND(" ", INDIRECT("'"&amp;B74&amp;"'!"&amp;"B2"), FIND(" ", INDIRECT("'"&amp;B74&amp;"'!"&amp;"B2"))+1)+1,256)</f>
        <v>Proportion of providers looking after children funded under the 15-hour entitlement for 2-year-olds (2021, 2022, and 2023)</v>
      </c>
      <c r="D74" s="2"/>
      <c r="O74" s="2" t="s">
        <v>58</v>
      </c>
      <c r="P74" s="2" t="str">
        <f t="shared" si="3"/>
        <v>#'Table 7-1'!A1</v>
      </c>
    </row>
    <row r="75" spans="2:16" x14ac:dyDescent="0.25">
      <c r="B75" s="189" t="str">
        <f t="shared" si="8"/>
        <v>Table 7-2</v>
      </c>
      <c r="C75" s="188" t="str" cm="1">
        <f t="array" aca="1" ref="C75" ca="1">MID(INDIRECT("'"&amp;B75&amp;"'!"&amp;"B2"), FIND(" ", INDIRECT("'"&amp;B75&amp;"'!"&amp;"B2"), FIND(" ", INDIRECT("'"&amp;B75&amp;"'!"&amp;"B2"))+1)+1,256)</f>
        <v>Proportion of providers not looking after any children funded under the 15-hour entitlement for 2-year-olds by reason (2023)</v>
      </c>
      <c r="D75" s="2"/>
      <c r="O75" s="2" t="s">
        <v>59</v>
      </c>
      <c r="P75" s="2" t="str">
        <f t="shared" si="3"/>
        <v>#'Table 7-2'!A1</v>
      </c>
    </row>
    <row r="76" spans="2:16" x14ac:dyDescent="0.25">
      <c r="B76" s="189" t="str">
        <f t="shared" si="8"/>
        <v>Table 7-3</v>
      </c>
      <c r="C76" s="188" t="str" cm="1">
        <f t="array" aca="1" ref="C76" ca="1">MID(INDIRECT("'"&amp;B76&amp;"'!"&amp;"B2"), FIND(" ", INDIRECT("'"&amp;B76&amp;"'!"&amp;"B2"), FIND(" ", INDIRECT("'"&amp;B76&amp;"'!"&amp;"B2"))+1)+1,256)</f>
        <v>Proportion of providers looking after children funded under the 15-hour entitlement for 3- and 4-year-olds (2021, 2022, and 2023)</v>
      </c>
      <c r="D76" s="2"/>
      <c r="O76" s="2" t="s">
        <v>60</v>
      </c>
      <c r="P76" s="2" t="str">
        <f t="shared" si="3"/>
        <v>#'Table 7-3'!A1</v>
      </c>
    </row>
    <row r="77" spans="2:16" x14ac:dyDescent="0.25">
      <c r="B77" s="189" t="str">
        <f t="shared" si="8"/>
        <v>Table 7-4</v>
      </c>
      <c r="C77" s="188" t="str" cm="1">
        <f t="array" aca="1" ref="C77" ca="1">MID(INDIRECT("'"&amp;B77&amp;"'!"&amp;"B2"), FIND(" ", INDIRECT("'"&amp;B77&amp;"'!"&amp;"B2"), FIND(" ", INDIRECT("'"&amp;B77&amp;"'!"&amp;"B2"))+1)+1,256)</f>
        <v>Proportion of providers not looking after any children funded under the 15-hour entitlement for 3- and 4-year-olds by reason (2023)</v>
      </c>
      <c r="D77" s="2"/>
      <c r="O77" s="2" t="s">
        <v>61</v>
      </c>
      <c r="P77" s="2" t="str">
        <f t="shared" si="3"/>
        <v>#'Table 7-4'!A1</v>
      </c>
    </row>
    <row r="78" spans="2:16" x14ac:dyDescent="0.25">
      <c r="B78" s="189" t="str">
        <f t="shared" si="8"/>
        <v>Table 7-5</v>
      </c>
      <c r="C78" s="188" t="str" cm="1">
        <f t="array" aca="1" ref="C78" ca="1">MID(INDIRECT("'"&amp;B78&amp;"'!"&amp;"B2"), FIND(" ", INDIRECT("'"&amp;B78&amp;"'!"&amp;"B2"), FIND(" ", INDIRECT("'"&amp;B78&amp;"'!"&amp;"B2"))+1)+1,256)</f>
        <v>Proportion of providers looking after children funded under the 30-hour entitlement for 3- and 4-year-olds (2021, 2022, and 2023)</v>
      </c>
      <c r="D78" s="2"/>
      <c r="O78" s="2" t="s">
        <v>62</v>
      </c>
      <c r="P78" s="2" t="str">
        <f t="shared" si="3"/>
        <v>#'Table 7-5'!A1</v>
      </c>
    </row>
    <row r="79" spans="2:16" x14ac:dyDescent="0.25">
      <c r="B79" s="189" t="str">
        <f t="shared" si="8"/>
        <v>Table 7-6</v>
      </c>
      <c r="C79" s="188" t="str" cm="1">
        <f t="array" aca="1" ref="C79" ca="1">MID(INDIRECT("'"&amp;B79&amp;"'!"&amp;"B2"), FIND(" ", INDIRECT("'"&amp;B79&amp;"'!"&amp;"B2"), FIND(" ", INDIRECT("'"&amp;B79&amp;"'!"&amp;"B2"))+1)+1,256)</f>
        <v>Proportion of providers not looking after any children funded under the 30-hour entitlement for 3- and 4-year-olds by reason (2023)</v>
      </c>
      <c r="D79" s="2"/>
      <c r="O79" s="2" t="s">
        <v>63</v>
      </c>
      <c r="P79" s="2" t="str">
        <f>"#'"&amp;O79&amp;"'!A1"</f>
        <v>#'Table 7-6'!A1</v>
      </c>
    </row>
    <row r="80" spans="2:16" x14ac:dyDescent="0.25">
      <c r="B80" s="189" t="str">
        <f t="shared" si="8"/>
        <v>Table 7-7</v>
      </c>
      <c r="C80" s="188" t="str" cm="1">
        <f t="array" aca="1" ref="C80" ca="1">MID(INDIRECT("'"&amp;B80&amp;"'!"&amp;"B2"), FIND(" ", INDIRECT("'"&amp;B80&amp;"'!"&amp;"B2"), FIND(" ", INDIRECT("'"&amp;B80&amp;"'!"&amp;"B2"))+1)+1,256)</f>
        <v>Proportion of providers where parents can use funded hours throughout the year, by entitlement (2023)</v>
      </c>
      <c r="D80" s="2"/>
      <c r="O80" s="2" t="s">
        <v>64</v>
      </c>
      <c r="P80" s="2" t="str">
        <f t="shared" si="3"/>
        <v>#'Table 7-7'!A1</v>
      </c>
    </row>
    <row r="81" spans="2:16" x14ac:dyDescent="0.25">
      <c r="B81" s="189" t="str">
        <f t="shared" si="8"/>
        <v>Table 7-8</v>
      </c>
      <c r="C81" s="188" t="str" cm="1">
        <f t="array" aca="1" ref="C81" ca="1">MID(INDIRECT("'"&amp;B81&amp;"'!"&amp;"B2"), FIND(" ", INDIRECT("'"&amp;B81&amp;"'!"&amp;"B2"), FIND(" ", INDIRECT("'"&amp;B81&amp;"'!"&amp;"B2"))+1)+1,256)</f>
        <v>Proportion of providers where parents can use funded hours throughout the day, by entitlement (2023)</v>
      </c>
      <c r="D81" s="2"/>
      <c r="O81" s="2" t="s">
        <v>65</v>
      </c>
      <c r="P81" s="2" t="str">
        <f t="shared" si="3"/>
        <v>#'Table 7-8'!A1</v>
      </c>
    </row>
    <row r="82" spans="2:16" x14ac:dyDescent="0.25">
      <c r="B82" s="189" t="str">
        <f t="shared" si="8"/>
        <v>Table 7-9</v>
      </c>
      <c r="C82" s="188" t="str" cm="1">
        <f t="array" aca="1" ref="C82" ca="1">MID(INDIRECT("'"&amp;B82&amp;"'!"&amp;"B2"), FIND(" ", INDIRECT("'"&amp;B82&amp;"'!"&amp;"B2"), FIND(" ", INDIRECT("'"&amp;B82&amp;"'!"&amp;"B2"))+1)+1,256)</f>
        <v>Proportion of providers signed up to receive Tax-Free Childcare payments (2018, 2019, 2021, 2022, and 2023)</v>
      </c>
      <c r="D82" s="2"/>
      <c r="O82" s="2" t="s">
        <v>66</v>
      </c>
      <c r="P82" s="2" t="str">
        <f t="shared" si="3"/>
        <v>#'Table 7-9'!A1</v>
      </c>
    </row>
    <row r="83" spans="2:16" x14ac:dyDescent="0.25">
      <c r="B83" s="189" t="str">
        <f t="shared" si="8"/>
        <v>Table 7-10</v>
      </c>
      <c r="C83" s="188" t="str" cm="1">
        <f t="array" aca="1" ref="C83" ca="1">MID(INDIRECT("'"&amp;B83&amp;"'!"&amp;"B2"), FIND(" ", INDIRECT("'"&amp;B83&amp;"'!"&amp;"B2"), FIND(" ", INDIRECT("'"&amp;B83&amp;"'!"&amp;"B2"))+1)+1,256)</f>
        <v>Proportion and average number of children with parents paying fees using Tax-Free Chidcare (2023)</v>
      </c>
      <c r="D83" s="2"/>
      <c r="N83" s="184"/>
      <c r="O83" s="2" t="s">
        <v>67</v>
      </c>
      <c r="P83" s="2" t="str">
        <f t="shared" si="3"/>
        <v>#'Table 7-10'!A1</v>
      </c>
    </row>
    <row r="84" spans="2:16" x14ac:dyDescent="0.25">
      <c r="B84" s="189" t="str">
        <f t="shared" si="8"/>
        <v>Table 7-11</v>
      </c>
      <c r="C84" s="188" t="str" cm="1">
        <f t="array" aca="1" ref="C84" ca="1">MID(INDIRECT("'"&amp;B84&amp;"'!"&amp;"B2"), FIND(" ", INDIRECT("'"&amp;B84&amp;"'!"&amp;"B2"), FIND(" ", INDIRECT("'"&amp;B84&amp;"'!"&amp;"B2"))+1)+1,256)</f>
        <v>Proportion of providers requiring parents to use an online payment provider when paying for their childcare using Tax-Free Childcare (2023)</v>
      </c>
      <c r="D84" s="2"/>
      <c r="N84" s="184"/>
      <c r="O84" s="2" t="s">
        <v>389</v>
      </c>
      <c r="P84" s="2" t="str">
        <f t="shared" si="3"/>
        <v>#'Table 7-11'!A1</v>
      </c>
    </row>
    <row r="85" spans="2:16" x14ac:dyDescent="0.25">
      <c r="B85" s="189" t="str">
        <f t="shared" si="8"/>
        <v>Table 7-12</v>
      </c>
      <c r="C85" s="188" t="str" cm="1">
        <f t="array" aca="1" ref="C85" ca="1">MID(INDIRECT("'"&amp;B85&amp;"'!"&amp;"B2"), FIND(" ", INDIRECT("'"&amp;B85&amp;"'!"&amp;"B2"), FIND(" ", INDIRECT("'"&amp;B85&amp;"'!"&amp;"B2"))+1)+1,256)</f>
        <v>Proportion of providers with detailed knowledge of the childcare element of Universal Credit (2023)</v>
      </c>
      <c r="D85" s="2"/>
      <c r="N85" s="184"/>
      <c r="O85" s="2" t="s">
        <v>390</v>
      </c>
      <c r="P85" s="2" t="str">
        <f t="shared" si="3"/>
        <v>#'Table 7-12'!A1</v>
      </c>
    </row>
    <row r="86" spans="2:16" x14ac:dyDescent="0.25">
      <c r="B86" s="2"/>
      <c r="C86" s="185"/>
      <c r="D86" s="2"/>
      <c r="N86" s="184"/>
    </row>
    <row r="87" spans="2:16" x14ac:dyDescent="0.25">
      <c r="B87" s="4" t="s">
        <v>607</v>
      </c>
      <c r="C87" s="185"/>
      <c r="D87" s="2"/>
    </row>
    <row r="88" spans="2:16" x14ac:dyDescent="0.25">
      <c r="B88" s="189" t="str">
        <f t="shared" ref="B88:B94" si="9">HYPERLINK(P88,O88)</f>
        <v>Table 8-1</v>
      </c>
      <c r="C88" s="188" t="str" cm="1">
        <f t="array" aca="1" ref="C88" ca="1">MID(INDIRECT("'"&amp;B88&amp;"'!"&amp;"B2"), FIND(" ", INDIRECT("'"&amp;B88&amp;"'!"&amp;"B2"), FIND(" ", INDIRECT("'"&amp;B88&amp;"'!"&amp;"B2"))+1)+1,256)</f>
        <v>Proportion of providers caring for at least one child with SEND (2018, 2019, 2021, 2022, and 2023)</v>
      </c>
      <c r="D88" s="2"/>
      <c r="O88" s="2" t="s">
        <v>68</v>
      </c>
      <c r="P88" s="2" t="str">
        <f t="shared" ref="P88:P94" si="10">"#'"&amp;O88&amp;"'!A1"</f>
        <v>#'Table 8-1'!A1</v>
      </c>
    </row>
    <row r="89" spans="2:16" x14ac:dyDescent="0.25">
      <c r="B89" s="189" t="str">
        <f t="shared" si="9"/>
        <v>Table 8-2</v>
      </c>
      <c r="C89" s="188" t="str" cm="1">
        <f t="array" aca="1" ref="C89" ca="1">MID(INDIRECT("'"&amp;B89&amp;"'!"&amp;"B2"), FIND(" ", INDIRECT("'"&amp;B89&amp;"'!"&amp;"B2"), FIND(" ", INDIRECT("'"&amp;B89&amp;"'!"&amp;"B2"))+1)+1,256)</f>
        <v>Proportion and average number of children with SEND per provider (2018, 2019, 2021, 2022, and 2023)</v>
      </c>
      <c r="D89" s="2"/>
      <c r="O89" s="2" t="s">
        <v>69</v>
      </c>
      <c r="P89" s="2" t="str">
        <f t="shared" si="10"/>
        <v>#'Table 8-2'!A1</v>
      </c>
    </row>
    <row r="90" spans="2:16" x14ac:dyDescent="0.25">
      <c r="B90" s="189" t="str">
        <f t="shared" si="9"/>
        <v>Table 8-3</v>
      </c>
      <c r="C90" s="188" t="str" cm="1">
        <f t="array" aca="1" ref="C90" ca="1">MID(INDIRECT("'"&amp;B90&amp;"'!"&amp;"B2"), FIND(" ", INDIRECT("'"&amp;B90&amp;"'!"&amp;"B2"), FIND(" ", INDIRECT("'"&amp;B90&amp;"'!"&amp;"B2"))+1)+1,256)</f>
        <v>Number and proportion of children with EHC or statement of special needs (Total in England and average per provider) (2023)</v>
      </c>
      <c r="O90" s="2" t="s">
        <v>70</v>
      </c>
      <c r="P90" s="2" t="str">
        <f t="shared" si="10"/>
        <v>#'Table 8-3'!A1</v>
      </c>
    </row>
    <row r="91" spans="2:16" x14ac:dyDescent="0.25">
      <c r="B91" s="189" t="str">
        <f t="shared" si="9"/>
        <v>Table 8-4</v>
      </c>
      <c r="C91" s="188" t="str" cm="1">
        <f t="array" aca="1" ref="C91" ca="1">MID(INDIRECT("'"&amp;B91&amp;"'!"&amp;"B2"), FIND(" ", INDIRECT("'"&amp;B91&amp;"'!"&amp;"B2"), FIND(" ", INDIRECT("'"&amp;B91&amp;"'!"&amp;"B2"))+1)+1,256)</f>
        <v>Proportion of providers providing care for children with minor, moderate, and severe SENDs (2023)</v>
      </c>
      <c r="O91" s="2" t="s">
        <v>71</v>
      </c>
      <c r="P91" s="2" t="str">
        <f t="shared" si="10"/>
        <v>#'Table 8-4'!A1</v>
      </c>
    </row>
    <row r="92" spans="2:16" x14ac:dyDescent="0.25">
      <c r="B92" s="189" t="str">
        <f t="shared" si="9"/>
        <v>Table 8-5</v>
      </c>
      <c r="C92" s="188" t="str" cm="1">
        <f t="array" aca="1" ref="C92" ca="1">MID(INDIRECT("'"&amp;B92&amp;"'!"&amp;"B2"), FIND(" ", INDIRECT("'"&amp;B92&amp;"'!"&amp;"B2"), FIND(" ", INDIRECT("'"&amp;B92&amp;"'!"&amp;"B2"))+1)+1,256)</f>
        <v>Proportion of providers providing support to help parents apply for an Educational Health and Care plan (2023)</v>
      </c>
      <c r="O92" s="2" t="s">
        <v>72</v>
      </c>
      <c r="P92" s="2" t="str">
        <f t="shared" si="10"/>
        <v>#'Table 8-5'!A1</v>
      </c>
    </row>
    <row r="93" spans="2:16" x14ac:dyDescent="0.25">
      <c r="B93" s="189" t="str">
        <f t="shared" si="9"/>
        <v>Table 8-6</v>
      </c>
      <c r="C93" s="188" t="str" cm="1">
        <f t="array" aca="1" ref="C93" ca="1">MID(INDIRECT("'"&amp;B93&amp;"'!"&amp;"B2"), FIND(" ", INDIRECT("'"&amp;B93&amp;"'!"&amp;"B2"), FIND(" ", INDIRECT("'"&amp;B93&amp;"'!"&amp;"B2"))+1)+1,256)</f>
        <v>Proportion of providers with access to an internal or external SENCO (2023)</v>
      </c>
      <c r="O93" s="2" t="s">
        <v>73</v>
      </c>
      <c r="P93" s="2" t="str">
        <f t="shared" si="10"/>
        <v>#'Table 8-6'!A1</v>
      </c>
    </row>
    <row r="94" spans="2:16" x14ac:dyDescent="0.25">
      <c r="B94" s="189" t="str">
        <f t="shared" si="9"/>
        <v>Table 8-7</v>
      </c>
      <c r="C94" s="188" t="str" cm="1">
        <f t="array" aca="1" ref="C94" ca="1">MID(INDIRECT("'"&amp;B94&amp;"'!"&amp;"B2"), FIND(" ", INDIRECT("'"&amp;B94&amp;"'!"&amp;"B2"), FIND(" ", INDIRECT("'"&amp;B94&amp;"'!"&amp;"B2"))+1)+1,256)</f>
        <v>Proportion of providers with SENCOs with formal qualifications (2022)</v>
      </c>
      <c r="O94" s="2" t="s">
        <v>74</v>
      </c>
      <c r="P94" s="2" t="str">
        <f t="shared" si="10"/>
        <v>#'Table 8-7'!A1</v>
      </c>
    </row>
  </sheetData>
  <phoneticPr fontId="1"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A37CA-EB10-4C8D-8A97-7D07993242CF}">
  <dimension ref="A1:M25"/>
  <sheetViews>
    <sheetView workbookViewId="0"/>
  </sheetViews>
  <sheetFormatPr defaultColWidth="9.140625" defaultRowHeight="12.75" x14ac:dyDescent="0.2"/>
  <cols>
    <col min="1" max="2" width="9.140625" style="2"/>
    <col min="3" max="3" width="32.42578125" style="2" bestFit="1" customWidth="1"/>
    <col min="4" max="6" width="14.7109375" style="2" customWidth="1"/>
    <col min="7" max="7" width="9.140625" style="2" customWidth="1"/>
    <col min="8" max="8" width="9.140625" style="2"/>
    <col min="9" max="9" width="27.28515625" style="2" customWidth="1"/>
    <col min="10" max="10" width="12.42578125" style="2" customWidth="1"/>
    <col min="11" max="11" width="13.28515625" style="2" customWidth="1"/>
    <col min="12" max="12" width="23.28515625" style="2" customWidth="1"/>
    <col min="13" max="16384" width="9.140625" style="2"/>
  </cols>
  <sheetData>
    <row r="1" spans="1:13" x14ac:dyDescent="0.2">
      <c r="A1" s="3" t="s">
        <v>75</v>
      </c>
    </row>
    <row r="2" spans="1:13" x14ac:dyDescent="0.2">
      <c r="B2" s="4" t="s">
        <v>399</v>
      </c>
    </row>
    <row r="3" spans="1:13" x14ac:dyDescent="0.2">
      <c r="B3" s="2" t="s">
        <v>76</v>
      </c>
    </row>
    <row r="4" spans="1:13" x14ac:dyDescent="0.2">
      <c r="C4" s="434"/>
      <c r="H4" s="440"/>
      <c r="I4" s="440"/>
      <c r="J4" s="440"/>
      <c r="K4" s="440"/>
      <c r="L4" s="440"/>
      <c r="M4" s="440"/>
    </row>
    <row r="5" spans="1:13" x14ac:dyDescent="0.2">
      <c r="C5" s="5"/>
      <c r="D5" s="60" t="s">
        <v>121</v>
      </c>
      <c r="E5" s="12" t="s">
        <v>129</v>
      </c>
      <c r="F5" s="10" t="s">
        <v>82</v>
      </c>
      <c r="H5" s="440"/>
      <c r="I5" s="440"/>
      <c r="J5" s="441"/>
      <c r="K5" s="441"/>
      <c r="L5" s="441"/>
      <c r="M5" s="440"/>
    </row>
    <row r="6" spans="1:13" x14ac:dyDescent="0.2">
      <c r="C6" s="2" t="s">
        <v>358</v>
      </c>
      <c r="D6" s="39">
        <v>38.622882843017578</v>
      </c>
      <c r="E6" s="39">
        <v>38</v>
      </c>
      <c r="F6" s="39">
        <v>2529</v>
      </c>
      <c r="G6" s="104"/>
      <c r="H6" s="440"/>
      <c r="I6" s="440"/>
      <c r="J6" s="418"/>
      <c r="K6" s="418"/>
      <c r="L6" s="418"/>
      <c r="M6" s="440"/>
    </row>
    <row r="7" spans="1:13" x14ac:dyDescent="0.2">
      <c r="C7" s="2" t="s">
        <v>444</v>
      </c>
      <c r="D7" s="39">
        <v>40.095626831054688</v>
      </c>
      <c r="E7" s="39">
        <v>39</v>
      </c>
      <c r="F7" s="39">
        <v>140</v>
      </c>
      <c r="G7" s="104"/>
      <c r="H7" s="440"/>
      <c r="I7" s="440"/>
      <c r="J7" s="418"/>
      <c r="K7" s="418"/>
      <c r="L7" s="418"/>
      <c r="M7" s="440"/>
    </row>
    <row r="8" spans="1:13" x14ac:dyDescent="0.2">
      <c r="C8" s="2" t="s">
        <v>77</v>
      </c>
      <c r="D8" s="39">
        <v>38.680885314941413</v>
      </c>
      <c r="E8" s="39">
        <v>38</v>
      </c>
      <c r="F8" s="39">
        <v>2669</v>
      </c>
      <c r="G8" s="104"/>
      <c r="H8" s="440"/>
      <c r="I8" s="440"/>
      <c r="J8" s="418"/>
      <c r="K8" s="418"/>
      <c r="L8" s="418"/>
      <c r="M8" s="440"/>
    </row>
    <row r="9" spans="1:13" x14ac:dyDescent="0.2">
      <c r="C9" s="2" t="s">
        <v>396</v>
      </c>
      <c r="D9" s="39">
        <v>47.492408752441413</v>
      </c>
      <c r="E9" s="39">
        <v>51</v>
      </c>
      <c r="F9" s="39">
        <v>4273</v>
      </c>
      <c r="G9" s="646"/>
      <c r="H9" s="440"/>
      <c r="I9" s="440"/>
      <c r="J9" s="418"/>
      <c r="K9" s="418"/>
      <c r="L9" s="418"/>
      <c r="M9" s="440"/>
    </row>
    <row r="10" spans="1:13" x14ac:dyDescent="0.2">
      <c r="C10" s="2" t="s">
        <v>397</v>
      </c>
      <c r="D10" s="39">
        <v>40.909267425537109</v>
      </c>
      <c r="E10" s="39">
        <v>38</v>
      </c>
      <c r="F10" s="39">
        <v>2151</v>
      </c>
      <c r="G10" s="104"/>
      <c r="H10" s="440"/>
      <c r="I10" s="440"/>
      <c r="J10" s="418"/>
      <c r="K10" s="418"/>
      <c r="L10" s="418"/>
      <c r="M10" s="440"/>
    </row>
    <row r="11" spans="1:13" x14ac:dyDescent="0.2">
      <c r="C11" s="2" t="s">
        <v>78</v>
      </c>
      <c r="D11" s="39">
        <v>45.377346038818359</v>
      </c>
      <c r="E11" s="39">
        <v>50</v>
      </c>
      <c r="F11" s="39">
        <v>6784</v>
      </c>
      <c r="G11" s="104"/>
      <c r="H11" s="440"/>
      <c r="I11" s="440"/>
      <c r="J11" s="418"/>
      <c r="K11" s="418"/>
      <c r="L11" s="418"/>
      <c r="M11" s="440"/>
    </row>
    <row r="12" spans="1:13" x14ac:dyDescent="0.2">
      <c r="C12" s="2" t="s">
        <v>80</v>
      </c>
      <c r="D12" s="39">
        <v>46.413974761962891</v>
      </c>
      <c r="E12" s="39">
        <v>48</v>
      </c>
      <c r="F12" s="39">
        <v>5114</v>
      </c>
      <c r="G12" s="104"/>
      <c r="H12" s="440"/>
      <c r="I12" s="440"/>
      <c r="J12" s="418"/>
      <c r="K12" s="418"/>
      <c r="L12" s="418"/>
      <c r="M12" s="440"/>
    </row>
    <row r="13" spans="1:13" x14ac:dyDescent="0.2">
      <c r="H13" s="440"/>
      <c r="I13" s="440"/>
      <c r="J13" s="440"/>
      <c r="K13" s="440"/>
      <c r="L13" s="440"/>
      <c r="M13" s="440"/>
    </row>
    <row r="14" spans="1:13" x14ac:dyDescent="0.2">
      <c r="C14" s="86" t="s">
        <v>130</v>
      </c>
      <c r="H14" s="440"/>
      <c r="I14" s="440"/>
      <c r="J14" s="440"/>
      <c r="K14" s="440"/>
      <c r="L14" s="440"/>
      <c r="M14" s="440"/>
    </row>
    <row r="15" spans="1:13" x14ac:dyDescent="0.2">
      <c r="C15" s="86" t="s">
        <v>128</v>
      </c>
      <c r="D15" s="440"/>
      <c r="E15" s="440"/>
      <c r="F15" s="440"/>
    </row>
    <row r="16" spans="1:13" x14ac:dyDescent="0.2">
      <c r="C16" s="440"/>
      <c r="D16" s="441"/>
      <c r="E16" s="441"/>
      <c r="F16" s="441"/>
    </row>
    <row r="17" spans="3:6" x14ac:dyDescent="0.2">
      <c r="C17" s="79" t="s">
        <v>414</v>
      </c>
      <c r="D17" s="432"/>
      <c r="E17" s="432"/>
      <c r="F17" s="418"/>
    </row>
    <row r="18" spans="3:6" x14ac:dyDescent="0.2">
      <c r="C18" s="2" t="s">
        <v>627</v>
      </c>
      <c r="D18" s="432"/>
      <c r="E18" s="432"/>
      <c r="F18" s="418"/>
    </row>
    <row r="19" spans="3:6" x14ac:dyDescent="0.2">
      <c r="C19" s="440"/>
      <c r="D19" s="432"/>
      <c r="E19" s="432"/>
      <c r="F19" s="418"/>
    </row>
    <row r="20" spans="3:6" x14ac:dyDescent="0.2">
      <c r="C20" s="440"/>
      <c r="D20" s="432"/>
      <c r="E20" s="432"/>
      <c r="F20" s="418"/>
    </row>
    <row r="21" spans="3:6" x14ac:dyDescent="0.2">
      <c r="C21" s="440"/>
      <c r="D21" s="432"/>
      <c r="E21" s="432"/>
      <c r="F21" s="418"/>
    </row>
    <row r="22" spans="3:6" x14ac:dyDescent="0.2">
      <c r="C22" s="440"/>
      <c r="D22" s="432"/>
      <c r="E22" s="432"/>
      <c r="F22" s="418"/>
    </row>
    <row r="23" spans="3:6" x14ac:dyDescent="0.2">
      <c r="C23" s="440"/>
      <c r="D23" s="432"/>
      <c r="E23" s="432"/>
      <c r="F23" s="418"/>
    </row>
    <row r="24" spans="3:6" x14ac:dyDescent="0.2">
      <c r="C24" s="440"/>
      <c r="D24" s="440"/>
      <c r="E24" s="440"/>
      <c r="F24" s="440"/>
    </row>
    <row r="25" spans="3:6" x14ac:dyDescent="0.2">
      <c r="C25" s="440"/>
      <c r="D25" s="440"/>
      <c r="E25" s="440"/>
      <c r="F25" s="440"/>
    </row>
  </sheetData>
  <hyperlinks>
    <hyperlink ref="A1" location="Contents!A1" display="Contents" xr:uid="{00000000-0004-0000-09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D3B13-15B1-489E-A4C3-85D7DF5A3782}">
  <dimension ref="A1:R20"/>
  <sheetViews>
    <sheetView workbookViewId="0"/>
  </sheetViews>
  <sheetFormatPr defaultColWidth="9.140625" defaultRowHeight="12.75" x14ac:dyDescent="0.2"/>
  <cols>
    <col min="1" max="2" width="9.140625" style="49"/>
    <col min="3" max="3" width="32.42578125" style="49" bestFit="1" customWidth="1"/>
    <col min="4" max="17" width="14.7109375" style="49" customWidth="1"/>
    <col min="18" max="18" width="15" style="49" customWidth="1"/>
    <col min="19" max="16384" width="9.140625" style="49"/>
  </cols>
  <sheetData>
    <row r="1" spans="1:18" x14ac:dyDescent="0.2">
      <c r="A1" s="95" t="s">
        <v>75</v>
      </c>
      <c r="B1" s="79"/>
      <c r="C1" s="79"/>
      <c r="D1" s="79"/>
      <c r="E1" s="79"/>
      <c r="F1" s="79"/>
      <c r="G1" s="79"/>
      <c r="H1" s="79"/>
      <c r="I1" s="79"/>
      <c r="J1" s="79"/>
      <c r="K1" s="79"/>
      <c r="L1" s="79"/>
      <c r="M1" s="79"/>
      <c r="N1" s="79"/>
      <c r="O1" s="79"/>
      <c r="P1" s="79"/>
      <c r="Q1" s="79"/>
    </row>
    <row r="2" spans="1:18" x14ac:dyDescent="0.2">
      <c r="A2" s="79"/>
      <c r="B2" s="96" t="s">
        <v>400</v>
      </c>
      <c r="C2" s="79"/>
      <c r="D2" s="79"/>
      <c r="E2" s="79"/>
      <c r="F2" s="79"/>
      <c r="G2" s="79"/>
      <c r="H2" s="79"/>
      <c r="I2" s="79"/>
      <c r="J2" s="79"/>
      <c r="K2" s="79"/>
      <c r="L2" s="79"/>
      <c r="M2" s="79"/>
      <c r="N2" s="79"/>
      <c r="O2" s="79"/>
      <c r="P2" s="79"/>
      <c r="Q2" s="79"/>
    </row>
    <row r="3" spans="1:18" x14ac:dyDescent="0.2">
      <c r="A3" s="79"/>
      <c r="B3" s="79" t="s">
        <v>76</v>
      </c>
      <c r="C3" s="79"/>
      <c r="D3" s="79"/>
      <c r="E3" s="79"/>
      <c r="F3" s="79"/>
      <c r="G3" s="79"/>
      <c r="H3" s="79"/>
      <c r="I3" s="79"/>
      <c r="J3" s="79"/>
      <c r="K3" s="79"/>
      <c r="L3" s="79"/>
      <c r="M3" s="79"/>
      <c r="N3" s="79"/>
      <c r="O3" s="79"/>
      <c r="P3" s="79"/>
      <c r="Q3" s="144"/>
    </row>
    <row r="4" spans="1:18" x14ac:dyDescent="0.2">
      <c r="A4" s="79"/>
      <c r="B4" s="79"/>
      <c r="C4" s="79"/>
      <c r="D4" s="656" t="s">
        <v>131</v>
      </c>
      <c r="E4" s="657"/>
      <c r="F4" s="657"/>
      <c r="G4" s="657"/>
      <c r="H4" s="657"/>
      <c r="I4" s="658"/>
      <c r="J4" s="649" t="s">
        <v>132</v>
      </c>
      <c r="K4" s="655"/>
      <c r="L4" s="655"/>
      <c r="M4" s="655"/>
      <c r="N4" s="655"/>
      <c r="O4" s="655"/>
      <c r="P4" s="651"/>
      <c r="Q4" s="128"/>
      <c r="R4" s="15"/>
    </row>
    <row r="5" spans="1:18" ht="25.5" x14ac:dyDescent="0.2">
      <c r="A5" s="79"/>
      <c r="B5" s="79"/>
      <c r="C5" s="5"/>
      <c r="D5" s="24" t="s">
        <v>133</v>
      </c>
      <c r="E5" s="10" t="s">
        <v>134</v>
      </c>
      <c r="F5" s="10" t="s">
        <v>135</v>
      </c>
      <c r="G5" s="10" t="s">
        <v>136</v>
      </c>
      <c r="H5" s="10" t="s">
        <v>137</v>
      </c>
      <c r="I5" s="10" t="s">
        <v>138</v>
      </c>
      <c r="J5" s="24" t="s">
        <v>139</v>
      </c>
      <c r="K5" s="10" t="s">
        <v>140</v>
      </c>
      <c r="L5" s="10" t="s">
        <v>141</v>
      </c>
      <c r="M5" s="10" t="s">
        <v>142</v>
      </c>
      <c r="N5" s="10" t="s">
        <v>143</v>
      </c>
      <c r="O5" s="10" t="s">
        <v>144</v>
      </c>
      <c r="P5" s="12" t="s">
        <v>145</v>
      </c>
      <c r="Q5" s="14" t="s">
        <v>146</v>
      </c>
      <c r="R5" s="31" t="s">
        <v>82</v>
      </c>
    </row>
    <row r="6" spans="1:18" x14ac:dyDescent="0.2">
      <c r="A6" s="79"/>
      <c r="B6" s="79"/>
      <c r="C6" s="79" t="s">
        <v>358</v>
      </c>
      <c r="D6" s="295">
        <v>4.2445201426744461E-2</v>
      </c>
      <c r="E6" s="296">
        <v>3.283513942733407E-3</v>
      </c>
      <c r="F6" s="296">
        <v>6.869690865278244E-2</v>
      </c>
      <c r="G6" s="296">
        <v>8.3099417388439178E-2</v>
      </c>
      <c r="H6" s="296">
        <v>0.62271136045455933</v>
      </c>
      <c r="I6" s="296">
        <v>0.1797636151313782</v>
      </c>
      <c r="J6" s="295">
        <v>8.6961381137371063E-2</v>
      </c>
      <c r="K6" s="296">
        <v>5.0040330737829208E-2</v>
      </c>
      <c r="L6" s="296">
        <v>0.73525333404541016</v>
      </c>
      <c r="M6" s="296">
        <v>1.9652800634503361E-2</v>
      </c>
      <c r="N6" s="296">
        <v>4.6925488859415047E-2</v>
      </c>
      <c r="O6" s="296">
        <v>6.1166670173406601E-2</v>
      </c>
      <c r="P6" s="296">
        <v>0</v>
      </c>
      <c r="Q6" s="39">
        <v>7.1507444381713867</v>
      </c>
      <c r="R6" s="39">
        <v>1896</v>
      </c>
    </row>
    <row r="7" spans="1:18" x14ac:dyDescent="0.2">
      <c r="A7" s="79"/>
      <c r="B7" s="79"/>
      <c r="C7" s="79" t="s">
        <v>444</v>
      </c>
      <c r="D7" s="297">
        <v>4.3679997324943542E-2</v>
      </c>
      <c r="E7" s="296">
        <v>0</v>
      </c>
      <c r="F7" s="296">
        <v>0.10458908975124361</v>
      </c>
      <c r="G7" s="296">
        <v>0.31213274598121638</v>
      </c>
      <c r="H7" s="296">
        <v>0.4345410168170929</v>
      </c>
      <c r="I7" s="296">
        <v>0.1050571501255035</v>
      </c>
      <c r="J7" s="297">
        <v>4.3679997324943542E-2</v>
      </c>
      <c r="K7" s="296">
        <v>3.4167155623435967E-2</v>
      </c>
      <c r="L7" s="296">
        <v>0.53117620944976807</v>
      </c>
      <c r="M7" s="296">
        <v>0.1159508526325226</v>
      </c>
      <c r="N7" s="296">
        <v>0.17431081831455231</v>
      </c>
      <c r="O7" s="296">
        <v>0.1007149666547775</v>
      </c>
      <c r="P7" s="296">
        <v>0</v>
      </c>
      <c r="Q7" s="39">
        <v>8.015873908996582</v>
      </c>
      <c r="R7" s="39">
        <v>140</v>
      </c>
    </row>
    <row r="8" spans="1:18" x14ac:dyDescent="0.2">
      <c r="A8" s="79"/>
      <c r="B8" s="79"/>
      <c r="C8" s="79" t="s">
        <v>77</v>
      </c>
      <c r="D8" s="297">
        <v>4.2493622750043869E-2</v>
      </c>
      <c r="E8" s="296">
        <v>3.1547506805509329E-3</v>
      </c>
      <c r="F8" s="296">
        <v>7.0104420185089111E-2</v>
      </c>
      <c r="G8" s="296">
        <v>9.2080980539321899E-2</v>
      </c>
      <c r="H8" s="296">
        <v>0.61533224582672119</v>
      </c>
      <c r="I8" s="296">
        <v>0.17683398723602289</v>
      </c>
      <c r="J8" s="297">
        <v>8.5264094173908234E-2</v>
      </c>
      <c r="K8" s="296">
        <v>4.941786453127861E-2</v>
      </c>
      <c r="L8" s="296">
        <v>0.72725045680999756</v>
      </c>
      <c r="M8" s="296">
        <v>2.342913672327995E-2</v>
      </c>
      <c r="N8" s="296">
        <v>5.192091315984726E-2</v>
      </c>
      <c r="O8" s="296">
        <v>6.2717556953430176E-2</v>
      </c>
      <c r="P8" s="296">
        <v>0</v>
      </c>
      <c r="Q8" s="39">
        <v>7.1846981048583984</v>
      </c>
      <c r="R8" s="39">
        <v>2036</v>
      </c>
    </row>
    <row r="9" spans="1:18" x14ac:dyDescent="0.2">
      <c r="A9" s="79"/>
      <c r="B9" s="79"/>
      <c r="C9" s="79" t="s">
        <v>396</v>
      </c>
      <c r="D9" s="297">
        <v>4.133942723274231E-2</v>
      </c>
      <c r="E9" s="296">
        <v>9.3629486858844757E-2</v>
      </c>
      <c r="F9" s="296">
        <v>0.44883817434310908</v>
      </c>
      <c r="G9" s="296">
        <v>0.25485861301422119</v>
      </c>
      <c r="H9" s="296">
        <v>6.5218344330787659E-2</v>
      </c>
      <c r="I9" s="296">
        <v>9.6115931868553162E-2</v>
      </c>
      <c r="J9" s="297">
        <v>3.6086402833461761E-2</v>
      </c>
      <c r="K9" s="296">
        <v>3.415912389755249E-2</v>
      </c>
      <c r="L9" s="296">
        <v>0.11110102385282521</v>
      </c>
      <c r="M9" s="296">
        <v>4.4418130069971078E-2</v>
      </c>
      <c r="N9" s="296">
        <v>0.1037993133068085</v>
      </c>
      <c r="O9" s="296">
        <v>0.65438485145568848</v>
      </c>
      <c r="P9" s="296">
        <v>1.6051167622208599E-2</v>
      </c>
      <c r="Q9" s="39">
        <v>9.6090230941772461</v>
      </c>
      <c r="R9" s="39">
        <v>3361</v>
      </c>
    </row>
    <row r="10" spans="1:18" x14ac:dyDescent="0.2">
      <c r="A10" s="79"/>
      <c r="B10" s="79"/>
      <c r="C10" s="79" t="s">
        <v>397</v>
      </c>
      <c r="D10" s="297">
        <v>1.1199444532394409E-2</v>
      </c>
      <c r="E10" s="296">
        <v>9.5483837649226189E-3</v>
      </c>
      <c r="F10" s="296">
        <v>0.13324108719825739</v>
      </c>
      <c r="G10" s="296">
        <v>0.2315438240766525</v>
      </c>
      <c r="H10" s="296">
        <v>0.25358253717422491</v>
      </c>
      <c r="I10" s="296">
        <v>0.36088472604751592</v>
      </c>
      <c r="J10" s="297">
        <v>1.6605077311396599E-2</v>
      </c>
      <c r="K10" s="296">
        <v>0.1359860748052597</v>
      </c>
      <c r="L10" s="296">
        <v>0.46366629004478449</v>
      </c>
      <c r="M10" s="296">
        <v>7.4661344289779663E-2</v>
      </c>
      <c r="N10" s="296">
        <v>0.1073005944490433</v>
      </c>
      <c r="O10" s="296">
        <v>0.20115724205970761</v>
      </c>
      <c r="P10" s="296">
        <v>6.2336231349036098E-4</v>
      </c>
      <c r="Q10" s="39">
        <v>7.8423900604248047</v>
      </c>
      <c r="R10" s="39">
        <v>1511</v>
      </c>
    </row>
    <row r="11" spans="1:18" x14ac:dyDescent="0.2">
      <c r="A11" s="79"/>
      <c r="B11" s="79"/>
      <c r="C11" s="79" t="s">
        <v>78</v>
      </c>
      <c r="D11" s="297">
        <v>3.2577801495790482E-2</v>
      </c>
      <c r="E11" s="296">
        <v>6.8455889821052551E-2</v>
      </c>
      <c r="F11" s="296">
        <v>0.34952571988105768</v>
      </c>
      <c r="G11" s="296">
        <v>0.25228396058082581</v>
      </c>
      <c r="H11" s="296">
        <v>0.1232500821352005</v>
      </c>
      <c r="I11" s="296">
        <v>0.17390656471252439</v>
      </c>
      <c r="J11" s="297">
        <v>3.0176140367984772E-2</v>
      </c>
      <c r="K11" s="296">
        <v>6.4222462475299835E-2</v>
      </c>
      <c r="L11" s="296">
        <v>0.2150705307722092</v>
      </c>
      <c r="M11" s="296">
        <v>5.3656529635190957E-2</v>
      </c>
      <c r="N11" s="296">
        <v>0.1086757257580757</v>
      </c>
      <c r="O11" s="296">
        <v>0.5170474648475647</v>
      </c>
      <c r="P11" s="296">
        <v>1.1151140555739399E-2</v>
      </c>
      <c r="Q11" s="39">
        <v>9.0357532501220703</v>
      </c>
      <c r="R11" s="39">
        <v>5130</v>
      </c>
    </row>
    <row r="12" spans="1:18" x14ac:dyDescent="0.2">
      <c r="A12" s="79"/>
      <c r="B12" s="79"/>
      <c r="C12" s="79" t="s">
        <v>80</v>
      </c>
      <c r="D12" s="297">
        <v>4.337754100561142E-2</v>
      </c>
      <c r="E12" s="296">
        <v>0.16697888076305389</v>
      </c>
      <c r="F12" s="296">
        <v>0.39433449506759638</v>
      </c>
      <c r="G12" s="296">
        <v>0.29650706052780151</v>
      </c>
      <c r="H12" s="296">
        <v>3.9741989225149148E-2</v>
      </c>
      <c r="I12" s="296">
        <v>5.9060048311948783E-2</v>
      </c>
      <c r="J12" s="297">
        <v>2.361563220620155E-2</v>
      </c>
      <c r="K12" s="296">
        <v>8.544539101421833E-3</v>
      </c>
      <c r="L12" s="296">
        <v>2.9971916228532791E-2</v>
      </c>
      <c r="M12" s="296">
        <v>9.2026419937610626E-2</v>
      </c>
      <c r="N12" s="296">
        <v>0.48982691764831537</v>
      </c>
      <c r="O12" s="296">
        <v>0.33256968855857849</v>
      </c>
      <c r="P12" s="296">
        <v>2.3444900289177891E-2</v>
      </c>
      <c r="Q12" s="39">
        <v>9.8903779983520508</v>
      </c>
      <c r="R12" s="39">
        <v>1312</v>
      </c>
    </row>
    <row r="13" spans="1:18" x14ac:dyDescent="0.2">
      <c r="A13" s="79"/>
      <c r="B13" s="79"/>
      <c r="C13" s="79"/>
      <c r="D13" s="80"/>
      <c r="E13" s="80"/>
      <c r="F13" s="80"/>
      <c r="G13" s="80"/>
      <c r="H13" s="80"/>
      <c r="I13" s="80"/>
      <c r="J13" s="80"/>
      <c r="K13" s="80"/>
      <c r="L13" s="80"/>
      <c r="M13" s="80"/>
      <c r="N13" s="80"/>
      <c r="O13" s="80"/>
      <c r="P13" s="80"/>
      <c r="Q13" s="80"/>
      <c r="R13" s="294"/>
    </row>
    <row r="14" spans="1:18" x14ac:dyDescent="0.2">
      <c r="A14" s="79"/>
      <c r="B14" s="79"/>
      <c r="D14" s="80"/>
      <c r="E14" s="80"/>
      <c r="F14" s="80"/>
      <c r="G14" s="80"/>
      <c r="H14" s="80"/>
      <c r="I14" s="80"/>
      <c r="J14" s="80"/>
      <c r="K14" s="80"/>
      <c r="L14" s="80"/>
      <c r="M14" s="80"/>
      <c r="N14" s="80"/>
      <c r="O14" s="80"/>
      <c r="P14" s="80"/>
      <c r="Q14" s="80"/>
      <c r="R14" s="294"/>
    </row>
    <row r="15" spans="1:18" x14ac:dyDescent="0.2">
      <c r="C15" s="86" t="s">
        <v>147</v>
      </c>
    </row>
    <row r="16" spans="1:18" x14ac:dyDescent="0.2">
      <c r="C16" s="86" t="s">
        <v>148</v>
      </c>
    </row>
    <row r="18" spans="3:3" x14ac:dyDescent="0.2">
      <c r="C18" s="49" t="s">
        <v>83</v>
      </c>
    </row>
    <row r="19" spans="3:3" x14ac:dyDescent="0.2">
      <c r="C19" s="49" t="s">
        <v>506</v>
      </c>
    </row>
    <row r="20" spans="3:3" x14ac:dyDescent="0.2">
      <c r="C20" s="2" t="s">
        <v>628</v>
      </c>
    </row>
  </sheetData>
  <mergeCells count="2">
    <mergeCell ref="J4:P4"/>
    <mergeCell ref="D4:I4"/>
  </mergeCells>
  <hyperlinks>
    <hyperlink ref="A1" location="Contents!A1" display="Contents" xr:uid="{00000000-0004-0000-0A00-000000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72165-D978-4127-91DF-74CE815B8647}">
  <dimension ref="A1:T28"/>
  <sheetViews>
    <sheetView workbookViewId="0"/>
  </sheetViews>
  <sheetFormatPr defaultColWidth="9.140625" defaultRowHeight="12.75" x14ac:dyDescent="0.2"/>
  <cols>
    <col min="1" max="2" width="9.140625" style="54"/>
    <col min="3" max="3" width="32.42578125" style="54" bestFit="1" customWidth="1"/>
    <col min="4" max="4" width="20" style="54" bestFit="1" customWidth="1"/>
    <col min="5" max="19" width="14.28515625" style="54" customWidth="1"/>
    <col min="20" max="20" width="14.28515625" style="180" customWidth="1"/>
    <col min="21" max="38" width="14.28515625" style="54" customWidth="1"/>
    <col min="39" max="16384" width="9.140625" style="54"/>
  </cols>
  <sheetData>
    <row r="1" spans="1:20" x14ac:dyDescent="0.2">
      <c r="A1" s="95" t="s">
        <v>75</v>
      </c>
      <c r="B1" s="79"/>
      <c r="C1" s="79"/>
      <c r="D1" s="79"/>
      <c r="E1" s="79"/>
      <c r="F1" s="79"/>
      <c r="G1" s="79"/>
      <c r="H1" s="79"/>
      <c r="I1" s="79"/>
      <c r="J1" s="79"/>
      <c r="K1" s="79"/>
      <c r="L1" s="79"/>
      <c r="M1" s="79"/>
      <c r="N1" s="79"/>
      <c r="O1" s="79"/>
      <c r="P1" s="79"/>
      <c r="Q1" s="79"/>
      <c r="R1" s="79"/>
      <c r="S1" s="79"/>
    </row>
    <row r="2" spans="1:20" x14ac:dyDescent="0.2">
      <c r="A2" s="79"/>
      <c r="B2" s="96" t="s">
        <v>427</v>
      </c>
      <c r="C2" s="79"/>
      <c r="D2" s="79"/>
      <c r="E2" s="79"/>
      <c r="F2" s="79"/>
      <c r="G2" s="79"/>
      <c r="H2" s="79"/>
      <c r="I2" s="79"/>
      <c r="J2" s="79"/>
      <c r="K2" s="79"/>
      <c r="L2" s="79"/>
      <c r="M2" s="79"/>
      <c r="N2" s="79"/>
      <c r="O2" s="79"/>
      <c r="P2" s="79"/>
      <c r="Q2" s="79"/>
      <c r="R2" s="79"/>
      <c r="S2" s="79"/>
    </row>
    <row r="3" spans="1:20" x14ac:dyDescent="0.2">
      <c r="A3" s="79"/>
      <c r="B3" s="79" t="s">
        <v>76</v>
      </c>
      <c r="C3" s="79"/>
      <c r="D3" s="79"/>
      <c r="E3" s="79"/>
      <c r="F3" s="79"/>
      <c r="G3" s="79"/>
      <c r="H3" s="79"/>
      <c r="I3" s="79"/>
      <c r="J3" s="79"/>
      <c r="K3" s="79"/>
      <c r="L3" s="79"/>
      <c r="M3" s="79"/>
      <c r="N3" s="79"/>
      <c r="O3" s="79"/>
      <c r="P3" s="79"/>
      <c r="Q3" s="79"/>
      <c r="R3" s="79"/>
      <c r="S3" s="79"/>
      <c r="T3" s="182"/>
    </row>
    <row r="4" spans="1:20" x14ac:dyDescent="0.2">
      <c r="A4" s="79"/>
      <c r="B4" s="79"/>
      <c r="C4" s="92"/>
      <c r="D4" s="92"/>
      <c r="E4" s="653" t="s">
        <v>81</v>
      </c>
      <c r="F4" s="659"/>
      <c r="G4" s="659"/>
      <c r="H4" s="660"/>
      <c r="I4" s="659"/>
      <c r="J4" s="653" t="s">
        <v>121</v>
      </c>
      <c r="K4" s="659"/>
      <c r="L4" s="659"/>
      <c r="M4" s="660"/>
      <c r="N4" s="654"/>
      <c r="O4" s="659" t="s">
        <v>82</v>
      </c>
      <c r="P4" s="659"/>
      <c r="Q4" s="659"/>
      <c r="R4" s="660"/>
      <c r="S4" s="659"/>
      <c r="T4" s="149" t="s">
        <v>121</v>
      </c>
    </row>
    <row r="5" spans="1:20" ht="38.25" x14ac:dyDescent="0.2">
      <c r="A5" s="79"/>
      <c r="B5" s="79"/>
      <c r="C5" s="79"/>
      <c r="D5" s="79"/>
      <c r="E5" s="21">
        <v>2018</v>
      </c>
      <c r="F5" s="203">
        <v>2019</v>
      </c>
      <c r="G5" s="203">
        <v>2021</v>
      </c>
      <c r="H5" s="203">
        <v>2022</v>
      </c>
      <c r="I5" s="203">
        <v>2023</v>
      </c>
      <c r="J5" s="21">
        <v>2018</v>
      </c>
      <c r="K5" s="203">
        <v>2019</v>
      </c>
      <c r="L5" s="203">
        <v>2021</v>
      </c>
      <c r="M5" s="203">
        <v>2022</v>
      </c>
      <c r="N5" s="203">
        <v>2023</v>
      </c>
      <c r="O5" s="21">
        <v>2018</v>
      </c>
      <c r="P5" s="203">
        <v>2019</v>
      </c>
      <c r="Q5" s="203">
        <v>2021</v>
      </c>
      <c r="R5" s="203">
        <v>2022</v>
      </c>
      <c r="S5" s="203">
        <v>2023</v>
      </c>
      <c r="T5" s="226" t="s">
        <v>360</v>
      </c>
    </row>
    <row r="6" spans="1:20" x14ac:dyDescent="0.2">
      <c r="A6" s="79"/>
      <c r="B6" s="79"/>
      <c r="C6" s="17" t="s">
        <v>358</v>
      </c>
      <c r="D6" s="17" t="s">
        <v>155</v>
      </c>
      <c r="E6" s="68">
        <v>290746</v>
      </c>
      <c r="F6" s="69">
        <v>287807</v>
      </c>
      <c r="G6" s="72">
        <v>313915</v>
      </c>
      <c r="H6" s="74">
        <v>292256.32643485069</v>
      </c>
      <c r="I6" s="139">
        <v>314944.43064713478</v>
      </c>
      <c r="J6" s="66">
        <v>36</v>
      </c>
      <c r="K6" s="66">
        <v>34</v>
      </c>
      <c r="L6" s="66">
        <v>35</v>
      </c>
      <c r="M6" s="158">
        <v>32.412248498445145</v>
      </c>
      <c r="N6" s="305">
        <v>34.335372924804688</v>
      </c>
      <c r="O6" s="69">
        <v>744</v>
      </c>
      <c r="P6" s="69">
        <v>2033</v>
      </c>
      <c r="Q6" s="69">
        <v>2335</v>
      </c>
      <c r="R6" s="74">
        <v>2652</v>
      </c>
      <c r="S6" s="139">
        <v>2470</v>
      </c>
      <c r="T6" s="303">
        <v>2E-3</v>
      </c>
    </row>
    <row r="7" spans="1:20" x14ac:dyDescent="0.2">
      <c r="A7" s="79"/>
      <c r="B7" s="79"/>
      <c r="C7" s="79" t="s">
        <v>358</v>
      </c>
      <c r="D7" s="79" t="s">
        <v>156</v>
      </c>
      <c r="E7" s="18">
        <v>188935</v>
      </c>
      <c r="F7" s="153">
        <v>204337</v>
      </c>
      <c r="G7" s="153">
        <v>179778</v>
      </c>
      <c r="H7" s="205">
        <v>210987.23453450203</v>
      </c>
      <c r="I7" s="137">
        <v>219909.46578264239</v>
      </c>
      <c r="J7" s="298">
        <v>37</v>
      </c>
      <c r="K7" s="150">
        <v>36</v>
      </c>
      <c r="L7" s="150">
        <v>31</v>
      </c>
      <c r="M7" s="302">
        <v>34.477100263292037</v>
      </c>
      <c r="N7" s="306">
        <v>34.094013214111328</v>
      </c>
      <c r="O7" s="301">
        <v>473</v>
      </c>
      <c r="P7" s="153">
        <v>1379</v>
      </c>
      <c r="Q7" s="153">
        <v>1511</v>
      </c>
      <c r="R7" s="145">
        <v>1511</v>
      </c>
      <c r="S7" s="137">
        <v>1305</v>
      </c>
      <c r="T7" s="304">
        <v>0.77100000000000002</v>
      </c>
    </row>
    <row r="8" spans="1:20" x14ac:dyDescent="0.2">
      <c r="A8" s="79"/>
      <c r="B8" s="79"/>
      <c r="C8" s="79" t="s">
        <v>358</v>
      </c>
      <c r="D8" s="79" t="s">
        <v>157</v>
      </c>
      <c r="E8" s="18">
        <v>84874</v>
      </c>
      <c r="F8" s="153">
        <v>129858</v>
      </c>
      <c r="G8" s="153">
        <v>123294</v>
      </c>
      <c r="H8" s="205">
        <v>124624.98033714294</v>
      </c>
      <c r="I8" s="137">
        <v>144488.79950380331</v>
      </c>
      <c r="J8" s="299">
        <v>30</v>
      </c>
      <c r="K8" s="150">
        <v>33</v>
      </c>
      <c r="L8" s="150">
        <v>30</v>
      </c>
      <c r="M8" s="302">
        <v>30.419794032287733</v>
      </c>
      <c r="N8" s="306">
        <v>31.48903846740723</v>
      </c>
      <c r="O8" s="301">
        <v>267</v>
      </c>
      <c r="P8" s="153">
        <v>955</v>
      </c>
      <c r="Q8" s="153">
        <v>1075</v>
      </c>
      <c r="R8" s="145">
        <v>993</v>
      </c>
      <c r="S8" s="137">
        <v>919</v>
      </c>
      <c r="T8" s="304">
        <v>0.38300000000000001</v>
      </c>
    </row>
    <row r="9" spans="1:20" x14ac:dyDescent="0.2">
      <c r="A9" s="79"/>
      <c r="B9" s="79"/>
      <c r="C9" s="79" t="s">
        <v>444</v>
      </c>
      <c r="D9" s="79" t="s">
        <v>155</v>
      </c>
      <c r="E9" s="18">
        <v>37141</v>
      </c>
      <c r="F9" s="153">
        <v>36505</v>
      </c>
      <c r="G9" s="153">
        <v>38423</v>
      </c>
      <c r="H9" s="205">
        <v>35612.783328533173</v>
      </c>
      <c r="I9" s="137">
        <v>34699.285542964943</v>
      </c>
      <c r="J9" s="299">
        <v>94</v>
      </c>
      <c r="K9" s="150">
        <v>97</v>
      </c>
      <c r="L9" s="150">
        <v>102</v>
      </c>
      <c r="M9" s="302">
        <v>95.29994203592409</v>
      </c>
      <c r="N9" s="306">
        <v>93.950019836425781</v>
      </c>
      <c r="O9" s="301">
        <v>236</v>
      </c>
      <c r="P9" s="153">
        <v>208</v>
      </c>
      <c r="Q9" s="153">
        <v>221</v>
      </c>
      <c r="R9" s="145">
        <v>169</v>
      </c>
      <c r="S9" s="137">
        <v>135</v>
      </c>
      <c r="T9" s="304">
        <v>0.78</v>
      </c>
    </row>
    <row r="10" spans="1:20" x14ac:dyDescent="0.2">
      <c r="A10" s="79"/>
      <c r="B10" s="79"/>
      <c r="C10" s="79" t="s">
        <v>444</v>
      </c>
      <c r="D10" s="79" t="s">
        <v>156</v>
      </c>
      <c r="E10" s="18">
        <v>5026</v>
      </c>
      <c r="F10" s="153">
        <v>4308</v>
      </c>
      <c r="G10" s="153">
        <v>3659</v>
      </c>
      <c r="H10" s="205">
        <v>4053.9373329877853</v>
      </c>
      <c r="I10" s="137">
        <v>3335.7248749732971</v>
      </c>
      <c r="J10" s="299">
        <v>20</v>
      </c>
      <c r="K10" s="150">
        <v>19</v>
      </c>
      <c r="L10" s="150">
        <v>19</v>
      </c>
      <c r="M10" s="302">
        <v>20.724471460921666</v>
      </c>
      <c r="N10" s="306">
        <v>18.111919403076168</v>
      </c>
      <c r="O10" s="301">
        <v>148</v>
      </c>
      <c r="P10" s="153">
        <v>124</v>
      </c>
      <c r="Q10" s="153">
        <v>115</v>
      </c>
      <c r="R10" s="145">
        <v>90</v>
      </c>
      <c r="S10" s="137">
        <v>67</v>
      </c>
      <c r="T10" s="304">
        <v>0.40899999999999997</v>
      </c>
    </row>
    <row r="11" spans="1:20" x14ac:dyDescent="0.2">
      <c r="A11" s="79"/>
      <c r="B11" s="79"/>
      <c r="C11" s="79" t="s">
        <v>444</v>
      </c>
      <c r="D11" s="79" t="s">
        <v>157</v>
      </c>
      <c r="E11" s="18">
        <v>3564</v>
      </c>
      <c r="F11" s="153">
        <v>3680</v>
      </c>
      <c r="G11" s="153">
        <v>3095</v>
      </c>
      <c r="H11" s="205">
        <v>2396.16714656353</v>
      </c>
      <c r="I11" s="137">
        <v>2946.5081946849818</v>
      </c>
      <c r="J11" s="299">
        <v>20</v>
      </c>
      <c r="K11" s="150">
        <v>21</v>
      </c>
      <c r="L11" s="150">
        <v>20</v>
      </c>
      <c r="M11" s="302">
        <v>15.532419650738799</v>
      </c>
      <c r="N11" s="306">
        <v>18.902580261230469</v>
      </c>
      <c r="O11" s="301">
        <v>107</v>
      </c>
      <c r="P11" s="153">
        <v>97</v>
      </c>
      <c r="Q11" s="153">
        <v>90</v>
      </c>
      <c r="R11" s="145">
        <v>71</v>
      </c>
      <c r="S11" s="137">
        <v>56</v>
      </c>
      <c r="T11" s="304">
        <v>9.8000000000000004E-2</v>
      </c>
    </row>
    <row r="12" spans="1:20" x14ac:dyDescent="0.2">
      <c r="A12" s="79"/>
      <c r="B12" s="79"/>
      <c r="C12" s="79" t="s">
        <v>77</v>
      </c>
      <c r="D12" s="79" t="s">
        <v>155</v>
      </c>
      <c r="E12" s="18">
        <v>327887</v>
      </c>
      <c r="F12" s="153">
        <v>324311</v>
      </c>
      <c r="G12" s="153">
        <v>352338</v>
      </c>
      <c r="H12" s="205">
        <v>327869.10976338387</v>
      </c>
      <c r="I12" s="137">
        <v>349643.71619009972</v>
      </c>
      <c r="J12" s="299">
        <v>39</v>
      </c>
      <c r="K12" s="150">
        <v>37</v>
      </c>
      <c r="L12" s="150">
        <v>38</v>
      </c>
      <c r="M12" s="302">
        <v>34.914830919302595</v>
      </c>
      <c r="N12" s="306">
        <v>36.642864227294922</v>
      </c>
      <c r="O12" s="301">
        <v>980</v>
      </c>
      <c r="P12" s="153">
        <v>2241</v>
      </c>
      <c r="Q12" s="153">
        <v>2556</v>
      </c>
      <c r="R12" s="145">
        <v>2821</v>
      </c>
      <c r="S12" s="137">
        <v>2605</v>
      </c>
      <c r="T12" s="304">
        <v>1.2E-2</v>
      </c>
    </row>
    <row r="13" spans="1:20" x14ac:dyDescent="0.2">
      <c r="A13" s="79"/>
      <c r="B13" s="79"/>
      <c r="C13" s="79" t="s">
        <v>77</v>
      </c>
      <c r="D13" s="79" t="s">
        <v>156</v>
      </c>
      <c r="E13" s="18">
        <v>193961</v>
      </c>
      <c r="F13" s="153">
        <v>208645</v>
      </c>
      <c r="G13" s="153">
        <v>183437</v>
      </c>
      <c r="H13" s="205">
        <v>215041.17186748981</v>
      </c>
      <c r="I13" s="137">
        <v>223245.19065761569</v>
      </c>
      <c r="J13" s="299">
        <v>36</v>
      </c>
      <c r="K13" s="150">
        <v>35</v>
      </c>
      <c r="L13" s="150">
        <v>31</v>
      </c>
      <c r="M13" s="302">
        <v>34.051120393289189</v>
      </c>
      <c r="N13" s="306">
        <v>33.650337219238281</v>
      </c>
      <c r="O13" s="301">
        <v>621</v>
      </c>
      <c r="P13" s="153">
        <v>1503</v>
      </c>
      <c r="Q13" s="153">
        <v>1626</v>
      </c>
      <c r="R13" s="145">
        <v>1601</v>
      </c>
      <c r="S13" s="137">
        <v>1372</v>
      </c>
      <c r="T13" s="304">
        <v>0.755</v>
      </c>
    </row>
    <row r="14" spans="1:20" x14ac:dyDescent="0.2">
      <c r="A14" s="79"/>
      <c r="B14" s="79"/>
      <c r="C14" s="79" t="s">
        <v>77</v>
      </c>
      <c r="D14" s="79" t="s">
        <v>157</v>
      </c>
      <c r="E14" s="18">
        <v>88438</v>
      </c>
      <c r="F14" s="153">
        <v>133538</v>
      </c>
      <c r="G14" s="153">
        <v>126390</v>
      </c>
      <c r="H14" s="205">
        <v>127021.14748370647</v>
      </c>
      <c r="I14" s="137">
        <v>147435.30769848821</v>
      </c>
      <c r="J14" s="299">
        <v>29</v>
      </c>
      <c r="K14" s="150">
        <v>33</v>
      </c>
      <c r="L14" s="150">
        <v>30</v>
      </c>
      <c r="M14" s="302">
        <v>29.879544933930852</v>
      </c>
      <c r="N14" s="306">
        <v>31.075508117675781</v>
      </c>
      <c r="O14" s="301">
        <v>374</v>
      </c>
      <c r="P14" s="153">
        <v>1052</v>
      </c>
      <c r="Q14" s="153">
        <v>1165</v>
      </c>
      <c r="R14" s="145">
        <v>1064</v>
      </c>
      <c r="S14" s="137">
        <v>975</v>
      </c>
      <c r="T14" s="304">
        <v>0.314</v>
      </c>
    </row>
    <row r="15" spans="1:20" x14ac:dyDescent="0.2">
      <c r="A15" s="79"/>
      <c r="B15" s="79"/>
      <c r="C15" s="79" t="s">
        <v>396</v>
      </c>
      <c r="D15" s="79" t="s">
        <v>158</v>
      </c>
      <c r="E15" s="18">
        <v>662887</v>
      </c>
      <c r="F15" s="153">
        <v>695074</v>
      </c>
      <c r="G15" s="153">
        <v>707014</v>
      </c>
      <c r="H15" s="205">
        <v>757167.78207397461</v>
      </c>
      <c r="I15" s="137">
        <v>764223.73308324814</v>
      </c>
      <c r="J15" s="299">
        <v>51</v>
      </c>
      <c r="K15" s="150">
        <v>53</v>
      </c>
      <c r="L15" s="150">
        <v>53</v>
      </c>
      <c r="M15" s="302">
        <v>54.719147860891511</v>
      </c>
      <c r="N15" s="306">
        <v>56.101943969726563</v>
      </c>
      <c r="O15" s="301">
        <v>3046</v>
      </c>
      <c r="P15" s="153">
        <v>3584</v>
      </c>
      <c r="Q15" s="153">
        <v>3681</v>
      </c>
      <c r="R15" s="145">
        <v>4656</v>
      </c>
      <c r="S15" s="137">
        <v>4243</v>
      </c>
      <c r="T15" s="304">
        <v>4.2000000000000003E-2</v>
      </c>
    </row>
    <row r="16" spans="1:20" x14ac:dyDescent="0.2">
      <c r="A16" s="79"/>
      <c r="B16" s="79"/>
      <c r="C16" s="79" t="s">
        <v>397</v>
      </c>
      <c r="D16" s="79" t="s">
        <v>158</v>
      </c>
      <c r="E16" s="18">
        <v>273091</v>
      </c>
      <c r="F16" s="153">
        <v>274727</v>
      </c>
      <c r="G16" s="153">
        <v>265236</v>
      </c>
      <c r="H16" s="205">
        <v>231438.84275603294</v>
      </c>
      <c r="I16" s="137">
        <v>225369.29872870451</v>
      </c>
      <c r="J16" s="299">
        <v>35</v>
      </c>
      <c r="K16" s="150">
        <v>35</v>
      </c>
      <c r="L16" s="150">
        <v>37</v>
      </c>
      <c r="M16" s="302">
        <v>34.60021237479134</v>
      </c>
      <c r="N16" s="306">
        <v>35.679290771484382</v>
      </c>
      <c r="O16" s="301">
        <v>2004</v>
      </c>
      <c r="P16" s="153">
        <v>2310</v>
      </c>
      <c r="Q16" s="153">
        <v>2098</v>
      </c>
      <c r="R16" s="145">
        <v>2486</v>
      </c>
      <c r="S16" s="137">
        <v>2135</v>
      </c>
      <c r="T16" s="304">
        <v>7.2999999999999995E-2</v>
      </c>
    </row>
    <row r="17" spans="3:20" x14ac:dyDescent="0.2">
      <c r="C17" s="79" t="s">
        <v>78</v>
      </c>
      <c r="D17" s="79" t="s">
        <v>158</v>
      </c>
      <c r="E17" s="18">
        <v>968939</v>
      </c>
      <c r="F17" s="153">
        <v>1003259</v>
      </c>
      <c r="G17" s="153">
        <v>1008575</v>
      </c>
      <c r="H17" s="205">
        <v>1044489.8291678429</v>
      </c>
      <c r="I17" s="137">
        <v>1043597.003102303</v>
      </c>
      <c r="J17" s="299">
        <v>45</v>
      </c>
      <c r="K17" s="150">
        <v>46</v>
      </c>
      <c r="L17" s="150">
        <v>47</v>
      </c>
      <c r="M17" s="302">
        <v>48.210623199557489</v>
      </c>
      <c r="N17" s="306">
        <v>49.606014251708977</v>
      </c>
      <c r="O17" s="301">
        <v>5216</v>
      </c>
      <c r="P17" s="153">
        <v>6098</v>
      </c>
      <c r="Q17" s="153">
        <v>5959</v>
      </c>
      <c r="R17" s="145">
        <v>7544</v>
      </c>
      <c r="S17" s="137">
        <v>6735</v>
      </c>
      <c r="T17" s="304">
        <v>6.0000000000000001E-3</v>
      </c>
    </row>
    <row r="18" spans="3:20" x14ac:dyDescent="0.2">
      <c r="C18" s="79" t="s">
        <v>80</v>
      </c>
      <c r="D18" s="79" t="s">
        <v>159</v>
      </c>
      <c r="E18" s="18">
        <v>221566</v>
      </c>
      <c r="F18" s="153">
        <v>219060</v>
      </c>
      <c r="G18" s="153">
        <v>192978</v>
      </c>
      <c r="H18" s="205">
        <v>170651.04216384888</v>
      </c>
      <c r="I18" s="137">
        <v>164856.56912744051</v>
      </c>
      <c r="J18" s="299">
        <v>6</v>
      </c>
      <c r="K18" s="150">
        <v>6</v>
      </c>
      <c r="L18" s="150">
        <v>6</v>
      </c>
      <c r="M18" s="302">
        <v>6.2998671574354574</v>
      </c>
      <c r="N18" s="306">
        <v>6.563807487487793</v>
      </c>
      <c r="O18" s="301">
        <v>1102</v>
      </c>
      <c r="P18" s="153">
        <v>1558</v>
      </c>
      <c r="Q18" s="153">
        <v>1629</v>
      </c>
      <c r="R18" s="145">
        <v>1368</v>
      </c>
      <c r="S18" s="137">
        <v>5047</v>
      </c>
      <c r="T18" s="304">
        <v>0.16200000000000001</v>
      </c>
    </row>
    <row r="19" spans="3:20" x14ac:dyDescent="0.2">
      <c r="C19" s="79"/>
      <c r="D19" s="79"/>
      <c r="E19" s="81"/>
      <c r="F19" s="81"/>
      <c r="G19" s="81"/>
      <c r="H19" s="640"/>
      <c r="I19" s="640"/>
      <c r="J19" s="640"/>
      <c r="K19" s="81"/>
      <c r="L19" s="81"/>
      <c r="M19" s="301"/>
      <c r="N19" s="301"/>
      <c r="O19" s="301"/>
      <c r="P19" s="81"/>
      <c r="Q19" s="81"/>
      <c r="R19" s="80"/>
      <c r="S19" s="203"/>
      <c r="T19" s="203"/>
    </row>
    <row r="20" spans="3:20" x14ac:dyDescent="0.2">
      <c r="N20" s="214"/>
      <c r="O20" s="214"/>
      <c r="S20" s="214"/>
      <c r="T20" s="214"/>
    </row>
    <row r="21" spans="3:20" x14ac:dyDescent="0.2">
      <c r="C21" s="2" t="s">
        <v>430</v>
      </c>
      <c r="D21" s="79"/>
      <c r="E21" s="79"/>
      <c r="F21" s="79"/>
      <c r="G21" s="79"/>
      <c r="H21" s="79"/>
      <c r="I21" s="79"/>
      <c r="J21" s="79"/>
      <c r="K21" s="79"/>
      <c r="L21" s="79"/>
      <c r="M21" s="79"/>
      <c r="N21" s="214"/>
      <c r="O21" s="214"/>
      <c r="P21" s="79"/>
      <c r="Q21" s="79"/>
      <c r="R21" s="79"/>
      <c r="S21" s="214"/>
      <c r="T21" s="214"/>
    </row>
    <row r="22" spans="3:20" x14ac:dyDescent="0.2">
      <c r="C22" s="2" t="s">
        <v>154</v>
      </c>
    </row>
    <row r="23" spans="3:20" x14ac:dyDescent="0.2">
      <c r="C23" s="2"/>
    </row>
    <row r="24" spans="3:20" x14ac:dyDescent="0.2">
      <c r="C24" s="2" t="s">
        <v>83</v>
      </c>
    </row>
    <row r="25" spans="3:20" s="591" customFormat="1" x14ac:dyDescent="0.2">
      <c r="C25" s="52" t="s">
        <v>429</v>
      </c>
    </row>
    <row r="26" spans="3:20" s="591" customFormat="1" x14ac:dyDescent="0.2">
      <c r="C26" s="591" t="s">
        <v>548</v>
      </c>
    </row>
    <row r="27" spans="3:20" x14ac:dyDescent="0.2">
      <c r="C27" s="2" t="s">
        <v>428</v>
      </c>
    </row>
    <row r="28" spans="3:20" x14ac:dyDescent="0.2">
      <c r="C28" s="2" t="s">
        <v>630</v>
      </c>
    </row>
  </sheetData>
  <mergeCells count="3">
    <mergeCell ref="E4:I4"/>
    <mergeCell ref="J4:N4"/>
    <mergeCell ref="O4:S4"/>
  </mergeCells>
  <conditionalFormatting sqref="T6:T18">
    <cfRule type="expression" dxfId="20" priority="3">
      <formula>T6&lt;0.05</formula>
    </cfRule>
  </conditionalFormatting>
  <hyperlinks>
    <hyperlink ref="A1" location="Contents!A1" display="Contents" xr:uid="{00000000-0004-0000-0E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6A9C0-5DCB-4CD7-A29C-B8045DBE8595}">
  <dimension ref="A1:R38"/>
  <sheetViews>
    <sheetView workbookViewId="0"/>
  </sheetViews>
  <sheetFormatPr defaultColWidth="9.140625" defaultRowHeight="12.75" x14ac:dyDescent="0.2"/>
  <cols>
    <col min="1" max="2" width="9.140625" style="52"/>
    <col min="3" max="3" width="21.42578125" style="52" customWidth="1"/>
    <col min="4" max="4" width="9.5703125" style="127" customWidth="1"/>
    <col min="5" max="16" width="14" style="52" customWidth="1"/>
    <col min="17" max="17" width="18.5703125" style="52" customWidth="1"/>
    <col min="18" max="16384" width="9.140625" style="52"/>
  </cols>
  <sheetData>
    <row r="1" spans="1:18" x14ac:dyDescent="0.2">
      <c r="A1" s="95" t="s">
        <v>75</v>
      </c>
      <c r="B1" s="79"/>
      <c r="C1" s="79"/>
      <c r="E1" s="79"/>
      <c r="F1" s="79"/>
      <c r="G1" s="79"/>
      <c r="H1" s="79"/>
      <c r="I1" s="79"/>
      <c r="J1" s="79"/>
      <c r="K1" s="79"/>
      <c r="L1" s="79"/>
      <c r="M1" s="79"/>
      <c r="N1" s="79"/>
      <c r="O1" s="79"/>
      <c r="P1" s="79"/>
      <c r="Q1" s="79"/>
    </row>
    <row r="2" spans="1:18" x14ac:dyDescent="0.2">
      <c r="A2" s="79"/>
      <c r="B2" s="96" t="s">
        <v>536</v>
      </c>
      <c r="C2" s="79"/>
      <c r="E2" s="79"/>
      <c r="F2" s="79"/>
      <c r="G2" s="79"/>
      <c r="H2" s="79"/>
      <c r="I2" s="79"/>
      <c r="J2" s="79"/>
      <c r="K2" s="79"/>
      <c r="L2" s="79"/>
      <c r="M2" s="79"/>
      <c r="N2" s="79"/>
      <c r="O2" s="79"/>
      <c r="P2" s="79"/>
      <c r="Q2" s="79"/>
    </row>
    <row r="3" spans="1:18" x14ac:dyDescent="0.2">
      <c r="A3" s="79"/>
      <c r="B3" s="79" t="s">
        <v>76</v>
      </c>
      <c r="C3" s="79"/>
      <c r="E3" s="79"/>
      <c r="F3" s="79"/>
      <c r="G3" s="79"/>
      <c r="H3" s="79"/>
      <c r="I3" s="79"/>
      <c r="J3" s="79"/>
      <c r="K3" s="79"/>
      <c r="L3" s="79"/>
      <c r="M3" s="79"/>
      <c r="N3" s="79"/>
      <c r="O3" s="79"/>
      <c r="P3" s="79"/>
      <c r="Q3" s="79"/>
    </row>
    <row r="5" spans="1:18" ht="25.5" x14ac:dyDescent="0.2">
      <c r="A5" s="79"/>
      <c r="B5" s="79"/>
      <c r="C5" s="79"/>
      <c r="E5" s="649" t="s">
        <v>149</v>
      </c>
      <c r="F5" s="650"/>
      <c r="G5" s="651"/>
      <c r="H5" s="649" t="s">
        <v>150</v>
      </c>
      <c r="I5" s="650"/>
      <c r="J5" s="651"/>
      <c r="K5" s="649" t="s">
        <v>151</v>
      </c>
      <c r="L5" s="650"/>
      <c r="M5" s="651"/>
      <c r="N5" s="649" t="s">
        <v>152</v>
      </c>
      <c r="O5" s="650"/>
      <c r="P5" s="651"/>
      <c r="Q5" s="82" t="s">
        <v>152</v>
      </c>
    </row>
    <row r="6" spans="1:18" ht="38.25" x14ac:dyDescent="0.2">
      <c r="A6" s="79"/>
      <c r="B6" s="79"/>
      <c r="C6" s="10" t="s">
        <v>153</v>
      </c>
      <c r="D6" s="12" t="s">
        <v>113</v>
      </c>
      <c r="E6" s="16" t="s">
        <v>358</v>
      </c>
      <c r="F6" s="92" t="s">
        <v>446</v>
      </c>
      <c r="G6" s="26" t="s">
        <v>77</v>
      </c>
      <c r="H6" s="16" t="s">
        <v>358</v>
      </c>
      <c r="I6" s="92" t="s">
        <v>446</v>
      </c>
      <c r="J6" s="26" t="s">
        <v>447</v>
      </c>
      <c r="K6" s="16" t="s">
        <v>358</v>
      </c>
      <c r="L6" s="92" t="s">
        <v>446</v>
      </c>
      <c r="M6" s="26" t="s">
        <v>77</v>
      </c>
      <c r="N6" s="16" t="s">
        <v>396</v>
      </c>
      <c r="O6" s="92" t="s">
        <v>397</v>
      </c>
      <c r="P6" s="26" t="s">
        <v>78</v>
      </c>
      <c r="Q6" s="92" t="s">
        <v>80</v>
      </c>
    </row>
    <row r="7" spans="1:18" x14ac:dyDescent="0.2">
      <c r="A7" s="79"/>
      <c r="B7" s="79"/>
      <c r="C7" s="133" t="s">
        <v>86</v>
      </c>
      <c r="D7" s="142">
        <v>2022</v>
      </c>
      <c r="E7" s="107">
        <v>21610.664609670639</v>
      </c>
      <c r="F7" s="74">
        <v>2481.5213813781738</v>
      </c>
      <c r="G7" s="139">
        <v>24092.185991048813</v>
      </c>
      <c r="H7" s="107">
        <v>15672.136458873749</v>
      </c>
      <c r="I7" s="74">
        <v>902.29003930091858</v>
      </c>
      <c r="J7" s="139">
        <v>16574.426498174667</v>
      </c>
      <c r="K7" s="107">
        <v>8039.6457779407501</v>
      </c>
      <c r="L7" s="74" t="s">
        <v>100</v>
      </c>
      <c r="M7" s="139">
        <v>8217.0835680961609</v>
      </c>
      <c r="N7" s="107">
        <v>68598.330688714981</v>
      </c>
      <c r="O7" s="74">
        <v>19438.245422840118</v>
      </c>
      <c r="P7" s="139">
        <v>91172.243207216263</v>
      </c>
      <c r="Q7" s="107">
        <v>13174.631718635559</v>
      </c>
      <c r="R7" s="109"/>
    </row>
    <row r="8" spans="1:18" x14ac:dyDescent="0.2">
      <c r="A8" s="79"/>
      <c r="B8" s="79"/>
      <c r="C8" s="133" t="s">
        <v>87</v>
      </c>
      <c r="D8" s="142">
        <v>2022</v>
      </c>
      <c r="E8" s="39">
        <v>26421.083820819855</v>
      </c>
      <c r="F8" s="138">
        <v>3872.5959577560425</v>
      </c>
      <c r="G8" s="137">
        <v>30293.679778575897</v>
      </c>
      <c r="H8" s="39">
        <v>17062.158575057983</v>
      </c>
      <c r="I8" s="138">
        <v>351.69579267501831</v>
      </c>
      <c r="J8" s="137">
        <v>17413.854367733002</v>
      </c>
      <c r="K8" s="39">
        <v>12191.283956050873</v>
      </c>
      <c r="L8" s="138" t="s">
        <v>100</v>
      </c>
      <c r="M8" s="137">
        <v>12468.502992630005</v>
      </c>
      <c r="N8" s="39">
        <v>71841.320513248444</v>
      </c>
      <c r="O8" s="138">
        <v>36231.867406606674</v>
      </c>
      <c r="P8" s="137">
        <v>113119.77958369255</v>
      </c>
      <c r="Q8" s="39">
        <v>22208.038866996765</v>
      </c>
      <c r="R8" s="109"/>
    </row>
    <row r="9" spans="1:18" x14ac:dyDescent="0.2">
      <c r="A9" s="79"/>
      <c r="B9" s="79"/>
      <c r="C9" s="133" t="s">
        <v>88</v>
      </c>
      <c r="D9" s="142">
        <v>2022</v>
      </c>
      <c r="E9" s="39">
        <v>57835.580688714981</v>
      </c>
      <c r="F9" s="138">
        <v>7172.5266623497009</v>
      </c>
      <c r="G9" s="137">
        <v>65008.107351064682</v>
      </c>
      <c r="H9" s="39">
        <v>34184.256646633148</v>
      </c>
      <c r="I9" s="138">
        <v>729.5944699048996</v>
      </c>
      <c r="J9" s="137">
        <v>34913.851116538048</v>
      </c>
      <c r="K9" s="39">
        <v>23194.091445446014</v>
      </c>
      <c r="L9" s="138">
        <v>611.60075509548187</v>
      </c>
      <c r="M9" s="137">
        <v>23805.692200541496</v>
      </c>
      <c r="N9" s="39">
        <v>147452.94859790802</v>
      </c>
      <c r="O9" s="138">
        <v>22776.218918085098</v>
      </c>
      <c r="P9" s="137">
        <v>179888.65677165985</v>
      </c>
      <c r="Q9" s="39">
        <v>26234.238079071045</v>
      </c>
      <c r="R9" s="109"/>
    </row>
    <row r="10" spans="1:18" x14ac:dyDescent="0.2">
      <c r="A10" s="79"/>
      <c r="B10" s="79"/>
      <c r="C10" s="133" t="s">
        <v>89</v>
      </c>
      <c r="D10" s="142">
        <v>2022</v>
      </c>
      <c r="E10" s="39">
        <v>21003.718110799789</v>
      </c>
      <c r="F10" s="138">
        <v>2545.1068925857544</v>
      </c>
      <c r="G10" s="137">
        <v>23548.825003385544</v>
      </c>
      <c r="H10" s="39">
        <v>19476.686508655548</v>
      </c>
      <c r="I10" s="138">
        <v>478.91611790657043</v>
      </c>
      <c r="J10" s="137">
        <v>19955.602626562119</v>
      </c>
      <c r="K10" s="39">
        <v>9535.1019415855408</v>
      </c>
      <c r="L10" s="138" t="s">
        <v>100</v>
      </c>
      <c r="M10" s="137">
        <v>9836.9779779911041</v>
      </c>
      <c r="N10" s="39">
        <v>25266.910221338272</v>
      </c>
      <c r="O10" s="138">
        <v>5186.6410727500916</v>
      </c>
      <c r="P10" s="137">
        <v>33942.016418218613</v>
      </c>
      <c r="Q10" s="39">
        <v>8191.3716564178467</v>
      </c>
      <c r="R10" s="109"/>
    </row>
    <row r="11" spans="1:18" x14ac:dyDescent="0.2">
      <c r="A11" s="79"/>
      <c r="B11" s="79"/>
      <c r="C11" s="133" t="s">
        <v>90</v>
      </c>
      <c r="D11" s="142">
        <v>2022</v>
      </c>
      <c r="E11" s="39">
        <v>45971.049931049347</v>
      </c>
      <c r="F11" s="138">
        <v>5038.139621257782</v>
      </c>
      <c r="G11" s="137">
        <v>51009.189552307129</v>
      </c>
      <c r="H11" s="39">
        <v>36610.554637432098</v>
      </c>
      <c r="I11" s="138">
        <v>616.51616668701172</v>
      </c>
      <c r="J11" s="137">
        <v>37227.07080411911</v>
      </c>
      <c r="K11" s="39">
        <v>16977.564385652542</v>
      </c>
      <c r="L11" s="138" t="s">
        <v>100</v>
      </c>
      <c r="M11" s="137">
        <v>17223.243760347366</v>
      </c>
      <c r="N11" s="39">
        <v>118668.21669268608</v>
      </c>
      <c r="O11" s="138">
        <v>25237.874596595764</v>
      </c>
      <c r="P11" s="137">
        <v>150757.82134056091</v>
      </c>
      <c r="Q11" s="39">
        <v>20198.92752456665</v>
      </c>
      <c r="R11" s="109"/>
    </row>
    <row r="12" spans="1:18" x14ac:dyDescent="0.2">
      <c r="A12" s="79"/>
      <c r="B12" s="79"/>
      <c r="C12" s="133" t="s">
        <v>91</v>
      </c>
      <c r="D12" s="142">
        <v>2022</v>
      </c>
      <c r="E12" s="39">
        <v>31757.560352325439</v>
      </c>
      <c r="F12" s="138">
        <v>3627.25719165802</v>
      </c>
      <c r="G12" s="137">
        <v>35384.817543983459</v>
      </c>
      <c r="H12" s="39">
        <v>19133.275988340378</v>
      </c>
      <c r="I12" s="140" t="s">
        <v>100</v>
      </c>
      <c r="J12" s="137">
        <v>19448.951442480087</v>
      </c>
      <c r="K12" s="39">
        <v>19308.725612401962</v>
      </c>
      <c r="L12" s="138" t="s">
        <v>100</v>
      </c>
      <c r="M12" s="137">
        <v>19449.565430402756</v>
      </c>
      <c r="N12" s="39">
        <v>123242.61383056641</v>
      </c>
      <c r="O12" s="138">
        <v>53449.287596225739</v>
      </c>
      <c r="P12" s="137">
        <v>189642.5958070755</v>
      </c>
      <c r="Q12" s="39">
        <v>33121.366713523865</v>
      </c>
      <c r="R12" s="109"/>
    </row>
    <row r="13" spans="1:18" x14ac:dyDescent="0.2">
      <c r="A13" s="79"/>
      <c r="B13" s="79"/>
      <c r="C13" s="133" t="s">
        <v>92</v>
      </c>
      <c r="D13" s="142">
        <v>2022</v>
      </c>
      <c r="E13" s="39">
        <v>17511.409511327744</v>
      </c>
      <c r="F13" s="140" t="s">
        <v>100</v>
      </c>
      <c r="G13" s="137">
        <v>18639.172085523605</v>
      </c>
      <c r="H13" s="39">
        <v>12348.597965240479</v>
      </c>
      <c r="I13" s="140" t="s">
        <v>100</v>
      </c>
      <c r="J13" s="137">
        <v>12372.515385150909</v>
      </c>
      <c r="K13" s="39">
        <v>8979.7672896385193</v>
      </c>
      <c r="L13" s="138" t="s">
        <v>100</v>
      </c>
      <c r="M13" s="137">
        <v>9041.9525814056396</v>
      </c>
      <c r="N13" s="39">
        <v>58384.79381108284</v>
      </c>
      <c r="O13" s="138">
        <v>30551.373892307281</v>
      </c>
      <c r="P13" s="137">
        <v>93552.572187423706</v>
      </c>
      <c r="Q13" s="39">
        <v>16589.82005405426</v>
      </c>
      <c r="R13" s="109"/>
    </row>
    <row r="14" spans="1:18" x14ac:dyDescent="0.2">
      <c r="A14" s="79"/>
      <c r="B14" s="79"/>
      <c r="C14" s="133" t="s">
        <v>93</v>
      </c>
      <c r="D14" s="142">
        <v>2022</v>
      </c>
      <c r="E14" s="39">
        <v>35936.5616710186</v>
      </c>
      <c r="F14" s="138">
        <v>6746.1917958259583</v>
      </c>
      <c r="G14" s="137">
        <v>42682.753466844559</v>
      </c>
      <c r="H14" s="39">
        <v>26267.260422706604</v>
      </c>
      <c r="I14" s="140" t="s">
        <v>100</v>
      </c>
      <c r="J14" s="137">
        <v>26503.286625623703</v>
      </c>
      <c r="K14" s="39">
        <v>14245.73614192009</v>
      </c>
      <c r="L14" s="138" t="s">
        <v>100</v>
      </c>
      <c r="M14" s="137">
        <v>14462.689520359039</v>
      </c>
      <c r="N14" s="39">
        <v>81026.555422782898</v>
      </c>
      <c r="O14" s="138">
        <v>17624.292017936707</v>
      </c>
      <c r="P14" s="137">
        <v>103013.07314395905</v>
      </c>
      <c r="Q14" s="39">
        <v>13371.687429428101</v>
      </c>
      <c r="R14" s="109"/>
    </row>
    <row r="15" spans="1:18" x14ac:dyDescent="0.2">
      <c r="A15" s="79"/>
      <c r="B15" s="79"/>
      <c r="C15" s="133" t="s">
        <v>94</v>
      </c>
      <c r="D15" s="142">
        <v>2022</v>
      </c>
      <c r="E15" s="39">
        <v>34208.697739124298</v>
      </c>
      <c r="F15" s="138">
        <v>3001.6812515258789</v>
      </c>
      <c r="G15" s="137">
        <v>37210.378990650177</v>
      </c>
      <c r="H15" s="205">
        <v>30232.307331562042</v>
      </c>
      <c r="I15" s="140" t="s">
        <v>100</v>
      </c>
      <c r="J15" s="137">
        <v>30631.61300110817</v>
      </c>
      <c r="K15" s="39">
        <v>12153.063786506653</v>
      </c>
      <c r="L15" s="138">
        <v>362.37566542625427</v>
      </c>
      <c r="M15" s="137">
        <v>12515.439451932907</v>
      </c>
      <c r="N15" s="205">
        <v>62686.092295646667</v>
      </c>
      <c r="O15" s="138">
        <v>20943.041832685471</v>
      </c>
      <c r="P15" s="137">
        <v>89401.070708036423</v>
      </c>
      <c r="Q15" s="39">
        <v>17560.960121154785</v>
      </c>
      <c r="R15" s="109"/>
    </row>
    <row r="16" spans="1:18" x14ac:dyDescent="0.2">
      <c r="A16" s="79"/>
      <c r="B16" s="79"/>
      <c r="C16" s="146" t="s">
        <v>76</v>
      </c>
      <c r="D16" s="216">
        <v>2022</v>
      </c>
      <c r="E16" s="291">
        <v>292256.32643485069</v>
      </c>
      <c r="F16" s="147">
        <v>35612.783328533173</v>
      </c>
      <c r="G16" s="147">
        <v>327869.10976338387</v>
      </c>
      <c r="H16" s="291">
        <v>210987.23453450203</v>
      </c>
      <c r="I16" s="147">
        <v>4053.9373329877853</v>
      </c>
      <c r="J16" s="147">
        <v>215041.17186748981</v>
      </c>
      <c r="K16" s="291">
        <v>124624.98033714294</v>
      </c>
      <c r="L16" s="147">
        <v>2396.16714656353</v>
      </c>
      <c r="M16" s="147">
        <v>127021.14748370647</v>
      </c>
      <c r="N16" s="291">
        <v>757167.78207397461</v>
      </c>
      <c r="O16" s="147">
        <v>231438.84275603294</v>
      </c>
      <c r="P16" s="147">
        <v>1044489.8291678429</v>
      </c>
      <c r="Q16" s="291">
        <v>170651.04216384888</v>
      </c>
      <c r="R16" s="109"/>
    </row>
    <row r="17" spans="1:18" x14ac:dyDescent="0.2">
      <c r="A17" s="79"/>
      <c r="B17" s="79"/>
      <c r="C17" s="133" t="s">
        <v>86</v>
      </c>
      <c r="D17" s="36">
        <v>2023</v>
      </c>
      <c r="E17" s="39">
        <v>21429.03574633598</v>
      </c>
      <c r="F17" s="285">
        <v>2130.367273330688</v>
      </c>
      <c r="G17" s="285">
        <v>23559.403019666672</v>
      </c>
      <c r="H17" s="39">
        <v>13903.97335863113</v>
      </c>
      <c r="I17" s="285">
        <v>196.8099174499512</v>
      </c>
      <c r="J17" s="285">
        <v>14100.783276081091</v>
      </c>
      <c r="K17" s="39">
        <v>11484.05000829697</v>
      </c>
      <c r="L17" s="285">
        <v>95.059438705444336</v>
      </c>
      <c r="M17" s="285">
        <v>11579.109447002411</v>
      </c>
      <c r="N17" s="39">
        <v>64801.246443748467</v>
      </c>
      <c r="O17" s="285">
        <v>18384.062078714371</v>
      </c>
      <c r="P17" s="285">
        <v>86934.798855543137</v>
      </c>
      <c r="Q17" s="39">
        <v>13309.17824304104</v>
      </c>
      <c r="R17" s="109"/>
    </row>
    <row r="18" spans="1:18" x14ac:dyDescent="0.2">
      <c r="A18" s="79"/>
      <c r="B18" s="79"/>
      <c r="C18" s="133" t="s">
        <v>87</v>
      </c>
      <c r="D18" s="36">
        <v>2023</v>
      </c>
      <c r="E18" s="39">
        <v>28176.00371599197</v>
      </c>
      <c r="F18" s="285">
        <v>4748.8638896942139</v>
      </c>
      <c r="G18" s="285">
        <v>32924.867605686188</v>
      </c>
      <c r="H18" s="39">
        <v>17598.815666675571</v>
      </c>
      <c r="I18" s="285">
        <v>403.91568756103521</v>
      </c>
      <c r="J18" s="285">
        <v>18002.731354236599</v>
      </c>
      <c r="K18" s="39">
        <v>13359.20392560959</v>
      </c>
      <c r="L18" s="285">
        <v>372.02760696411133</v>
      </c>
      <c r="M18" s="285">
        <v>13731.2315325737</v>
      </c>
      <c r="N18" s="39">
        <v>77612.428267002106</v>
      </c>
      <c r="O18" s="285">
        <v>36310.981294631958</v>
      </c>
      <c r="P18" s="285">
        <v>118324.15921974181</v>
      </c>
      <c r="Q18" s="39">
        <v>20673.736851215359</v>
      </c>
      <c r="R18" s="109"/>
    </row>
    <row r="19" spans="1:18" x14ac:dyDescent="0.2">
      <c r="A19" s="79"/>
      <c r="B19" s="79"/>
      <c r="C19" s="133" t="s">
        <v>88</v>
      </c>
      <c r="D19" s="36">
        <v>2023</v>
      </c>
      <c r="E19" s="39">
        <v>63628.854025602341</v>
      </c>
      <c r="F19" s="285">
        <v>8082.171359539032</v>
      </c>
      <c r="G19" s="285">
        <v>71711.025385141373</v>
      </c>
      <c r="H19" s="39">
        <v>39591.056735992432</v>
      </c>
      <c r="I19" s="285">
        <v>816.41845035552979</v>
      </c>
      <c r="J19" s="285">
        <v>40407.475186347961</v>
      </c>
      <c r="K19" s="39">
        <v>27373.56327962875</v>
      </c>
      <c r="L19" s="285">
        <v>605.17731285095215</v>
      </c>
      <c r="M19" s="285">
        <v>27978.740592479709</v>
      </c>
      <c r="N19" s="39">
        <v>149010.4131317139</v>
      </c>
      <c r="O19" s="285">
        <v>25013.495528459549</v>
      </c>
      <c r="P19" s="285">
        <v>182519.92940139771</v>
      </c>
      <c r="Q19" s="39">
        <v>28447.123617649078</v>
      </c>
      <c r="R19" s="109"/>
    </row>
    <row r="20" spans="1:18" x14ac:dyDescent="0.2">
      <c r="A20" s="79"/>
      <c r="B20" s="79"/>
      <c r="C20" s="133" t="s">
        <v>89</v>
      </c>
      <c r="D20" s="36">
        <v>2023</v>
      </c>
      <c r="E20" s="39">
        <v>21907.836851119999</v>
      </c>
      <c r="F20" s="285">
        <v>1791.0429224967961</v>
      </c>
      <c r="G20" s="285">
        <v>23698.879773616791</v>
      </c>
      <c r="H20" s="39">
        <v>17962.39222812653</v>
      </c>
      <c r="I20" s="285">
        <v>342.53248572349548</v>
      </c>
      <c r="J20" s="285">
        <v>18304.924713850021</v>
      </c>
      <c r="K20" s="39">
        <v>8447.3277368545532</v>
      </c>
      <c r="L20" s="285">
        <v>298.68832755088812</v>
      </c>
      <c r="M20" s="285">
        <v>8746.0160644054413</v>
      </c>
      <c r="N20" s="39">
        <v>25024.53796625137</v>
      </c>
      <c r="O20" s="285">
        <v>5588.2729125022888</v>
      </c>
      <c r="P20" s="285">
        <v>34338.875575780869</v>
      </c>
      <c r="Q20" s="39">
        <v>6832.1328430175781</v>
      </c>
      <c r="R20" s="109"/>
    </row>
    <row r="21" spans="1:18" x14ac:dyDescent="0.2">
      <c r="A21" s="79"/>
      <c r="B21" s="79"/>
      <c r="C21" s="133" t="s">
        <v>90</v>
      </c>
      <c r="D21" s="36">
        <v>2023</v>
      </c>
      <c r="E21" s="39">
        <v>48970.288860321038</v>
      </c>
      <c r="F21" s="285">
        <v>5980.2480669021606</v>
      </c>
      <c r="G21" s="285">
        <v>54950.536927223213</v>
      </c>
      <c r="H21" s="39">
        <v>37926.618348121643</v>
      </c>
      <c r="I21" s="285">
        <v>598.76516771316528</v>
      </c>
      <c r="J21" s="285">
        <v>38525.383515834808</v>
      </c>
      <c r="K21" s="39">
        <v>23577.88230848312</v>
      </c>
      <c r="L21" s="285">
        <v>638.27008843421936</v>
      </c>
      <c r="M21" s="285">
        <v>24216.15239691734</v>
      </c>
      <c r="N21" s="39">
        <v>120557.21461582179</v>
      </c>
      <c r="O21" s="285">
        <v>22372.929642438889</v>
      </c>
      <c r="P21" s="285">
        <v>149382.78673934939</v>
      </c>
      <c r="Q21" s="39">
        <v>19213.523168802261</v>
      </c>
      <c r="R21" s="109"/>
    </row>
    <row r="22" spans="1:18" x14ac:dyDescent="0.2">
      <c r="A22" s="79"/>
      <c r="B22" s="79"/>
      <c r="C22" s="133" t="s">
        <v>91</v>
      </c>
      <c r="D22" s="36">
        <v>2023</v>
      </c>
      <c r="E22" s="39">
        <v>35387.352744817726</v>
      </c>
      <c r="F22" s="285">
        <v>3226.0044469833369</v>
      </c>
      <c r="G22" s="285">
        <v>38613.357191801071</v>
      </c>
      <c r="H22" s="39">
        <v>19311.668313980099</v>
      </c>
      <c r="I22" s="285">
        <v>230.3869135379791</v>
      </c>
      <c r="J22" s="285">
        <v>19542.055227518082</v>
      </c>
      <c r="K22" s="39">
        <v>16103.402669429781</v>
      </c>
      <c r="L22" s="285">
        <v>259.54981398582458</v>
      </c>
      <c r="M22" s="285">
        <v>16362.9524834156</v>
      </c>
      <c r="N22" s="39">
        <v>128572.9847176075</v>
      </c>
      <c r="O22" s="285">
        <v>52601.19640994072</v>
      </c>
      <c r="P22" s="285">
        <v>191649.8260862827</v>
      </c>
      <c r="Q22" s="39">
        <v>32262.71760129929</v>
      </c>
      <c r="R22" s="109"/>
    </row>
    <row r="23" spans="1:18" x14ac:dyDescent="0.2">
      <c r="A23" s="79"/>
      <c r="B23" s="79"/>
      <c r="C23" s="133" t="s">
        <v>92</v>
      </c>
      <c r="D23" s="36">
        <v>2023</v>
      </c>
      <c r="E23" s="39">
        <v>20907.36955285072</v>
      </c>
      <c r="F23" s="285">
        <v>1868.551256656647</v>
      </c>
      <c r="G23" s="285">
        <v>22775.92080950737</v>
      </c>
      <c r="H23" s="39">
        <v>15742.75026655197</v>
      </c>
      <c r="I23" s="285">
        <v>162.45600700378421</v>
      </c>
      <c r="J23" s="285">
        <v>15905.206273555759</v>
      </c>
      <c r="K23" s="39">
        <v>11863.769176483151</v>
      </c>
      <c r="L23" s="285">
        <v>240.9764103889465</v>
      </c>
      <c r="M23" s="285">
        <v>12104.745586872101</v>
      </c>
      <c r="N23" s="39">
        <v>59067.607057332993</v>
      </c>
      <c r="O23" s="285">
        <v>31023.063435554501</v>
      </c>
      <c r="P23" s="285">
        <v>95065.198083639145</v>
      </c>
      <c r="Q23" s="39">
        <v>15140.3710808754</v>
      </c>
      <c r="R23" s="109"/>
    </row>
    <row r="24" spans="1:18" x14ac:dyDescent="0.2">
      <c r="A24" s="79"/>
      <c r="B24" s="79"/>
      <c r="C24" s="133" t="s">
        <v>93</v>
      </c>
      <c r="D24" s="36">
        <v>2023</v>
      </c>
      <c r="E24" s="39">
        <v>37784.966193199158</v>
      </c>
      <c r="F24" s="285">
        <v>4365.588306427002</v>
      </c>
      <c r="G24" s="285">
        <v>42150.55449962616</v>
      </c>
      <c r="H24" s="39">
        <v>24612.26046466827</v>
      </c>
      <c r="I24" s="285">
        <v>315.27565336227423</v>
      </c>
      <c r="J24" s="285">
        <v>24927.536118030552</v>
      </c>
      <c r="K24" s="39">
        <v>18124.283639431</v>
      </c>
      <c r="L24" s="285">
        <v>212.04380226135251</v>
      </c>
      <c r="M24" s="285">
        <v>18336.327441692349</v>
      </c>
      <c r="N24" s="39">
        <v>79306.71509718895</v>
      </c>
      <c r="O24" s="285">
        <v>15760.158030748369</v>
      </c>
      <c r="P24" s="285">
        <v>100614.5938255787</v>
      </c>
      <c r="Q24" s="39">
        <v>12151.70070838928</v>
      </c>
      <c r="R24" s="109"/>
    </row>
    <row r="25" spans="1:18" x14ac:dyDescent="0.2">
      <c r="A25" s="79"/>
      <c r="B25" s="79"/>
      <c r="C25" s="133" t="s">
        <v>94</v>
      </c>
      <c r="D25" s="36">
        <v>2023</v>
      </c>
      <c r="E25" s="39">
        <v>36752.722956895828</v>
      </c>
      <c r="F25" s="285">
        <v>2506.448020935059</v>
      </c>
      <c r="G25" s="285">
        <v>39259.170977830887</v>
      </c>
      <c r="H25" s="39">
        <v>33259.930399894707</v>
      </c>
      <c r="I25" s="285">
        <v>269.16459226608282</v>
      </c>
      <c r="J25" s="285">
        <v>33529.094992160797</v>
      </c>
      <c r="K25" s="39">
        <v>14155.316759586331</v>
      </c>
      <c r="L25" s="285">
        <v>224.71539354324341</v>
      </c>
      <c r="M25" s="285">
        <v>14380.032153129579</v>
      </c>
      <c r="N25" s="39">
        <v>60270.585786581039</v>
      </c>
      <c r="O25" s="285">
        <v>18315.13939571381</v>
      </c>
      <c r="P25" s="285">
        <v>84766.83531498909</v>
      </c>
      <c r="Q25" s="39">
        <v>16826.085013151169</v>
      </c>
      <c r="R25" s="109"/>
    </row>
    <row r="26" spans="1:18" x14ac:dyDescent="0.2">
      <c r="A26" s="79"/>
      <c r="B26" s="79"/>
      <c r="C26" s="146" t="s">
        <v>76</v>
      </c>
      <c r="D26" s="216">
        <v>2023</v>
      </c>
      <c r="E26" s="291">
        <v>314944.43064713478</v>
      </c>
      <c r="F26" s="147">
        <v>34699.285542964943</v>
      </c>
      <c r="G26" s="147">
        <v>349643.71619009972</v>
      </c>
      <c r="H26" s="291">
        <v>219909.46578264239</v>
      </c>
      <c r="I26" s="147">
        <v>3335.7248749732971</v>
      </c>
      <c r="J26" s="147">
        <v>223245.19065761569</v>
      </c>
      <c r="K26" s="291">
        <v>144488.79950380331</v>
      </c>
      <c r="L26" s="147">
        <v>2946.5081946849818</v>
      </c>
      <c r="M26" s="147">
        <v>147435.30769848821</v>
      </c>
      <c r="N26" s="291">
        <v>764223.73308324814</v>
      </c>
      <c r="O26" s="147">
        <v>225369.29872870451</v>
      </c>
      <c r="P26" s="147">
        <v>1043597.003102303</v>
      </c>
      <c r="Q26" s="291">
        <v>164856.56912744051</v>
      </c>
      <c r="R26" s="109"/>
    </row>
    <row r="27" spans="1:18" x14ac:dyDescent="0.2">
      <c r="C27" s="17" t="s">
        <v>82</v>
      </c>
      <c r="D27" s="36">
        <v>2022</v>
      </c>
      <c r="E27" s="205">
        <v>2652</v>
      </c>
      <c r="F27" s="285">
        <v>169</v>
      </c>
      <c r="G27" s="285">
        <v>2821</v>
      </c>
      <c r="H27" s="39">
        <v>1511</v>
      </c>
      <c r="I27" s="285">
        <v>90</v>
      </c>
      <c r="J27" s="285">
        <v>1601</v>
      </c>
      <c r="K27" s="39">
        <v>993</v>
      </c>
      <c r="L27" s="285">
        <v>71</v>
      </c>
      <c r="M27" s="285">
        <v>1064</v>
      </c>
      <c r="N27" s="39">
        <v>4656</v>
      </c>
      <c r="O27" s="285">
        <v>2486</v>
      </c>
      <c r="P27" s="285">
        <v>7544</v>
      </c>
      <c r="Q27" s="39">
        <v>1368</v>
      </c>
      <c r="R27" s="109"/>
    </row>
    <row r="28" spans="1:18" s="127" customFormat="1" x14ac:dyDescent="0.2">
      <c r="C28" s="141" t="s">
        <v>82</v>
      </c>
      <c r="D28" s="36">
        <v>2023</v>
      </c>
      <c r="E28" s="39">
        <v>2470</v>
      </c>
      <c r="F28" s="285">
        <v>135</v>
      </c>
      <c r="G28" s="285">
        <v>2605</v>
      </c>
      <c r="H28" s="39">
        <v>1305</v>
      </c>
      <c r="I28" s="285">
        <v>67</v>
      </c>
      <c r="J28" s="285">
        <v>1372</v>
      </c>
      <c r="K28" s="39">
        <v>919</v>
      </c>
      <c r="L28" s="285">
        <v>56</v>
      </c>
      <c r="M28" s="285">
        <v>975</v>
      </c>
      <c r="N28" s="39">
        <v>4243</v>
      </c>
      <c r="O28" s="285">
        <v>2135</v>
      </c>
      <c r="P28" s="285">
        <v>6735</v>
      </c>
      <c r="Q28" s="39">
        <v>5047</v>
      </c>
    </row>
    <row r="29" spans="1:18" x14ac:dyDescent="0.2">
      <c r="C29" s="79"/>
      <c r="E29" s="80"/>
      <c r="F29" s="80"/>
      <c r="G29" s="80"/>
      <c r="H29" s="80"/>
      <c r="I29" s="80"/>
      <c r="J29" s="80"/>
      <c r="K29" s="80"/>
      <c r="L29" s="80"/>
      <c r="M29" s="80"/>
      <c r="N29" s="80"/>
      <c r="O29" s="80"/>
      <c r="P29" s="80"/>
      <c r="Q29" s="80"/>
    </row>
    <row r="30" spans="1:18" x14ac:dyDescent="0.2">
      <c r="C30" s="2" t="s">
        <v>426</v>
      </c>
    </row>
    <row r="31" spans="1:18" x14ac:dyDescent="0.2">
      <c r="C31" s="52" t="s">
        <v>425</v>
      </c>
    </row>
    <row r="33" spans="3:3" x14ac:dyDescent="0.2">
      <c r="C33" s="2" t="s">
        <v>154</v>
      </c>
    </row>
    <row r="35" spans="3:3" x14ac:dyDescent="0.2">
      <c r="C35" s="2" t="s">
        <v>83</v>
      </c>
    </row>
    <row r="36" spans="3:3" x14ac:dyDescent="0.2">
      <c r="C36" s="52" t="s">
        <v>429</v>
      </c>
    </row>
    <row r="37" spans="3:3" x14ac:dyDescent="0.2">
      <c r="C37" s="591" t="s">
        <v>471</v>
      </c>
    </row>
    <row r="38" spans="3:3" x14ac:dyDescent="0.2">
      <c r="C38" s="2" t="s">
        <v>628</v>
      </c>
    </row>
  </sheetData>
  <mergeCells count="4">
    <mergeCell ref="K5:M5"/>
    <mergeCell ref="H5:J5"/>
    <mergeCell ref="E5:G5"/>
    <mergeCell ref="N5:P5"/>
  </mergeCells>
  <hyperlinks>
    <hyperlink ref="A1" location="Contents!A1" display="Contents" xr:uid="{00000000-0004-0000-0B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C10BE-1D18-42F2-8DB6-A94FD753C38E}">
  <dimension ref="A1:N19"/>
  <sheetViews>
    <sheetView workbookViewId="0"/>
  </sheetViews>
  <sheetFormatPr defaultColWidth="9.140625" defaultRowHeight="12.75" x14ac:dyDescent="0.2"/>
  <cols>
    <col min="1" max="2" width="9.140625" style="54"/>
    <col min="3" max="3" width="32.42578125" style="54" bestFit="1" customWidth="1"/>
    <col min="4" max="11" width="14.28515625" style="54" customWidth="1"/>
    <col min="12" max="14" width="14.28515625" style="180" customWidth="1"/>
    <col min="15" max="28" width="14.28515625" style="54" customWidth="1"/>
    <col min="29" max="16384" width="9.140625" style="54"/>
  </cols>
  <sheetData>
    <row r="1" spans="1:14" x14ac:dyDescent="0.2">
      <c r="A1" s="95" t="s">
        <v>75</v>
      </c>
      <c r="B1" s="79"/>
      <c r="C1" s="79"/>
      <c r="D1" s="79"/>
      <c r="E1" s="79"/>
      <c r="F1" s="79"/>
      <c r="G1" s="79"/>
      <c r="H1" s="79"/>
      <c r="I1" s="79"/>
    </row>
    <row r="2" spans="1:14" x14ac:dyDescent="0.2">
      <c r="A2" s="79"/>
      <c r="B2" s="96" t="s">
        <v>431</v>
      </c>
      <c r="C2" s="79"/>
      <c r="D2" s="79"/>
      <c r="E2" s="79"/>
      <c r="F2" s="79"/>
      <c r="G2" s="79"/>
      <c r="H2" s="79"/>
      <c r="I2" s="79"/>
    </row>
    <row r="3" spans="1:14" x14ac:dyDescent="0.2">
      <c r="A3" s="79"/>
      <c r="B3" s="79" t="s">
        <v>76</v>
      </c>
      <c r="C3" s="79"/>
      <c r="D3" s="79"/>
      <c r="E3" s="79"/>
      <c r="F3" s="79"/>
      <c r="G3" s="79"/>
      <c r="H3" s="79"/>
      <c r="I3" s="79"/>
      <c r="L3" s="661"/>
      <c r="M3" s="661"/>
      <c r="N3" s="661"/>
    </row>
    <row r="4" spans="1:14" ht="51" x14ac:dyDescent="0.2">
      <c r="A4" s="79"/>
      <c r="B4" s="79"/>
      <c r="C4" s="131"/>
      <c r="D4" s="662" t="s">
        <v>352</v>
      </c>
      <c r="E4" s="663"/>
      <c r="F4" s="662" t="s">
        <v>353</v>
      </c>
      <c r="G4" s="663"/>
      <c r="H4" s="662" t="s">
        <v>354</v>
      </c>
      <c r="I4" s="663"/>
      <c r="J4" s="649" t="s">
        <v>82</v>
      </c>
      <c r="K4" s="652"/>
      <c r="L4" s="56" t="s">
        <v>361</v>
      </c>
      <c r="M4" s="212" t="s">
        <v>362</v>
      </c>
      <c r="N4" s="212" t="s">
        <v>363</v>
      </c>
    </row>
    <row r="5" spans="1:14" ht="38.25" x14ac:dyDescent="0.2">
      <c r="A5" s="79"/>
      <c r="B5" s="79"/>
      <c r="C5" s="127"/>
      <c r="D5" s="21">
        <v>2022</v>
      </c>
      <c r="E5" s="203">
        <v>2023</v>
      </c>
      <c r="F5" s="21">
        <v>2022</v>
      </c>
      <c r="G5" s="203">
        <v>2023</v>
      </c>
      <c r="H5" s="21">
        <v>2022</v>
      </c>
      <c r="I5" s="203">
        <v>2023</v>
      </c>
      <c r="J5" s="21">
        <v>2022</v>
      </c>
      <c r="K5" s="203">
        <v>2023</v>
      </c>
      <c r="L5" s="16" t="s">
        <v>360</v>
      </c>
      <c r="M5" s="218" t="s">
        <v>360</v>
      </c>
      <c r="N5" s="218" t="s">
        <v>360</v>
      </c>
    </row>
    <row r="6" spans="1:14" x14ac:dyDescent="0.2">
      <c r="A6" s="79"/>
      <c r="B6" s="79"/>
      <c r="C6" s="17" t="s">
        <v>358</v>
      </c>
      <c r="D6" s="220">
        <v>0.1234893053770065</v>
      </c>
      <c r="E6" s="220">
        <v>0.42780929803848272</v>
      </c>
      <c r="F6" s="220">
        <v>2.242090225219727</v>
      </c>
      <c r="G6" s="220">
        <v>2.800513744354248</v>
      </c>
      <c r="H6" s="220">
        <v>31.483278274536129</v>
      </c>
      <c r="I6" s="220">
        <v>32.597629547119141</v>
      </c>
      <c r="J6" s="107">
        <v>2262</v>
      </c>
      <c r="K6" s="107">
        <v>2529</v>
      </c>
      <c r="L6" s="155">
        <v>1E-3</v>
      </c>
      <c r="M6" s="219">
        <v>2E-3</v>
      </c>
      <c r="N6" s="219">
        <v>4.1000000000000002E-2</v>
      </c>
    </row>
    <row r="7" spans="1:14" x14ac:dyDescent="0.2">
      <c r="A7" s="79"/>
      <c r="B7" s="79"/>
      <c r="C7" s="127" t="s">
        <v>444</v>
      </c>
      <c r="D7" s="221">
        <v>1.0360851287841799</v>
      </c>
      <c r="E7" s="221">
        <v>1.5070639848709111</v>
      </c>
      <c r="F7" s="221">
        <v>23.488901138305661</v>
      </c>
      <c r="G7" s="221">
        <v>24.26418304443359</v>
      </c>
      <c r="H7" s="221">
        <v>81.762306213378906</v>
      </c>
      <c r="I7" s="221">
        <v>79.62725830078125</v>
      </c>
      <c r="J7" s="39">
        <v>173</v>
      </c>
      <c r="K7" s="39">
        <v>140</v>
      </c>
      <c r="L7" s="148">
        <v>0.36599999999999999</v>
      </c>
      <c r="M7" s="217">
        <v>0.69000000000000006</v>
      </c>
      <c r="N7" s="217">
        <v>0.51200000000000001</v>
      </c>
    </row>
    <row r="8" spans="1:14" x14ac:dyDescent="0.2">
      <c r="A8" s="79"/>
      <c r="B8" s="79"/>
      <c r="C8" s="127" t="s">
        <v>77</v>
      </c>
      <c r="D8" s="221">
        <v>0.1670369356870651</v>
      </c>
      <c r="E8" s="221">
        <v>0.47003403306007391</v>
      </c>
      <c r="F8" s="221">
        <v>3.2551894187927251</v>
      </c>
      <c r="G8" s="221">
        <v>3.6415777206420898</v>
      </c>
      <c r="H8" s="221">
        <v>33.879520416259773</v>
      </c>
      <c r="I8" s="221">
        <v>34.437786102294922</v>
      </c>
      <c r="J8" s="39">
        <v>2435</v>
      </c>
      <c r="K8" s="39">
        <v>2669</v>
      </c>
      <c r="L8" s="148">
        <v>1E-3</v>
      </c>
      <c r="M8" s="217">
        <v>7.6999999999999999E-2</v>
      </c>
      <c r="N8" s="217">
        <v>0.34699999999999998</v>
      </c>
    </row>
    <row r="9" spans="1:14" x14ac:dyDescent="0.2">
      <c r="A9" s="79"/>
      <c r="B9" s="79"/>
      <c r="C9" s="127" t="s">
        <v>396</v>
      </c>
      <c r="D9" s="221">
        <v>14.26137638092041</v>
      </c>
      <c r="E9" s="221">
        <v>15.02977848052979</v>
      </c>
      <c r="F9" s="221">
        <v>18.239919662475589</v>
      </c>
      <c r="G9" s="221">
        <v>18.690975189208981</v>
      </c>
      <c r="H9" s="221">
        <v>30.876932144165039</v>
      </c>
      <c r="I9" s="221">
        <v>32.684036254882813</v>
      </c>
      <c r="J9" s="39">
        <v>3676</v>
      </c>
      <c r="K9" s="39">
        <v>4273</v>
      </c>
      <c r="L9" s="148">
        <v>2.7E-2</v>
      </c>
      <c r="M9" s="217">
        <v>0.14000000000000001</v>
      </c>
      <c r="N9" s="217">
        <v>0</v>
      </c>
    </row>
    <row r="10" spans="1:14" x14ac:dyDescent="0.2">
      <c r="A10" s="79"/>
      <c r="B10" s="79"/>
      <c r="C10" s="127" t="s">
        <v>397</v>
      </c>
      <c r="D10" s="221">
        <v>2.7088289260864258</v>
      </c>
      <c r="E10" s="221">
        <v>2.7497987747192378</v>
      </c>
      <c r="F10" s="221">
        <v>10.509023666381839</v>
      </c>
      <c r="G10" s="221">
        <v>10.063761711120611</v>
      </c>
      <c r="H10" s="221">
        <v>28.12940788269043</v>
      </c>
      <c r="I10" s="221">
        <v>29.463298797607418</v>
      </c>
      <c r="J10" s="39">
        <v>1879</v>
      </c>
      <c r="K10" s="39">
        <v>2151</v>
      </c>
      <c r="L10" s="148">
        <v>0.86099999999999999</v>
      </c>
      <c r="M10" s="217">
        <v>0.13400000000000001</v>
      </c>
      <c r="N10" s="217">
        <v>9.0000000000000011E-3</v>
      </c>
    </row>
    <row r="11" spans="1:14" x14ac:dyDescent="0.2">
      <c r="C11" s="127" t="s">
        <v>78</v>
      </c>
      <c r="D11" s="221">
        <v>10.525581359863279</v>
      </c>
      <c r="E11" s="221">
        <v>11.04771900177002</v>
      </c>
      <c r="F11" s="221">
        <v>15.836838722229</v>
      </c>
      <c r="G11" s="221">
        <v>15.957649230957029</v>
      </c>
      <c r="H11" s="221">
        <v>30.126737594604489</v>
      </c>
      <c r="I11" s="221">
        <v>31.59377288818359</v>
      </c>
      <c r="J11" s="39">
        <v>5865</v>
      </c>
      <c r="K11" s="39">
        <v>6784</v>
      </c>
      <c r="L11" s="148">
        <v>4.3999999999999997E-2</v>
      </c>
      <c r="M11" s="217">
        <v>0.60199999999999998</v>
      </c>
      <c r="N11" s="217">
        <v>0</v>
      </c>
    </row>
    <row r="12" spans="1:14" x14ac:dyDescent="0.2">
      <c r="C12" s="127" t="s">
        <v>80</v>
      </c>
      <c r="D12" s="221">
        <v>1.476318836212158</v>
      </c>
      <c r="E12" s="221">
        <v>1.72515857219696</v>
      </c>
      <c r="F12" s="221">
        <v>1.438672661781311</v>
      </c>
      <c r="G12" s="221">
        <v>1.763067483901978</v>
      </c>
      <c r="H12" s="221">
        <v>1.84746241569519</v>
      </c>
      <c r="I12" s="221">
        <v>2.202814102172852</v>
      </c>
      <c r="J12" s="39">
        <v>1420</v>
      </c>
      <c r="K12" s="39">
        <v>5114</v>
      </c>
      <c r="L12" s="148">
        <v>0</v>
      </c>
      <c r="M12" s="217">
        <v>0</v>
      </c>
      <c r="N12" s="217">
        <v>0</v>
      </c>
    </row>
    <row r="13" spans="1:14" x14ac:dyDescent="0.2">
      <c r="C13" s="79"/>
      <c r="D13" s="225"/>
      <c r="E13" s="225"/>
      <c r="F13" s="225"/>
      <c r="G13" s="225"/>
      <c r="H13" s="222"/>
      <c r="I13" s="222"/>
      <c r="J13" s="214"/>
      <c r="K13" s="214"/>
      <c r="L13" s="224"/>
      <c r="M13" s="224"/>
      <c r="N13" s="224"/>
    </row>
    <row r="15" spans="1:14" x14ac:dyDescent="0.2">
      <c r="C15" s="2" t="s">
        <v>394</v>
      </c>
    </row>
    <row r="16" spans="1:14" x14ac:dyDescent="0.2">
      <c r="C16" s="2" t="s">
        <v>154</v>
      </c>
    </row>
    <row r="18" spans="3:3" x14ac:dyDescent="0.2">
      <c r="C18" s="79" t="s">
        <v>414</v>
      </c>
    </row>
    <row r="19" spans="3:3" x14ac:dyDescent="0.2">
      <c r="C19" s="2" t="s">
        <v>627</v>
      </c>
    </row>
  </sheetData>
  <mergeCells count="5">
    <mergeCell ref="L3:N3"/>
    <mergeCell ref="D4:E4"/>
    <mergeCell ref="F4:G4"/>
    <mergeCell ref="H4:I4"/>
    <mergeCell ref="J4:K4"/>
  </mergeCells>
  <conditionalFormatting sqref="L6:N12">
    <cfRule type="expression" dxfId="19" priority="2">
      <formula>L6&lt;0.05</formula>
    </cfRule>
  </conditionalFormatting>
  <hyperlinks>
    <hyperlink ref="A1" location="Contents!A1" display="Contents" xr:uid="{00000000-0004-0000-0D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2F521-7C95-442C-BFC9-B7AF97D9DE7F}">
  <dimension ref="A1:R51"/>
  <sheetViews>
    <sheetView zoomScaleNormal="100" workbookViewId="0"/>
  </sheetViews>
  <sheetFormatPr defaultColWidth="9.140625" defaultRowHeight="12.75" x14ac:dyDescent="0.2"/>
  <cols>
    <col min="1" max="2" width="9.140625" style="54"/>
    <col min="3" max="3" width="32.42578125" style="54" bestFit="1" customWidth="1"/>
    <col min="4" max="4" width="20" style="54" bestFit="1" customWidth="1"/>
    <col min="5" max="16" width="14.28515625" style="54" customWidth="1"/>
    <col min="17" max="17" width="14.28515625" style="180" customWidth="1"/>
    <col min="18" max="35" width="14.28515625" style="54" customWidth="1"/>
    <col min="36" max="16384" width="9.140625" style="54"/>
  </cols>
  <sheetData>
    <row r="1" spans="1:18" x14ac:dyDescent="0.2">
      <c r="A1" s="95" t="s">
        <v>75</v>
      </c>
      <c r="B1" s="79"/>
      <c r="C1" s="79"/>
      <c r="D1" s="79"/>
      <c r="E1" s="79"/>
      <c r="F1" s="79"/>
      <c r="G1" s="79"/>
      <c r="H1" s="79"/>
      <c r="I1" s="79"/>
      <c r="J1" s="79"/>
      <c r="K1" s="79"/>
      <c r="L1" s="79"/>
      <c r="M1" s="79"/>
      <c r="N1" s="79"/>
      <c r="O1" s="79"/>
      <c r="P1" s="79"/>
      <c r="R1" s="79"/>
    </row>
    <row r="2" spans="1:18" x14ac:dyDescent="0.2">
      <c r="A2" s="79"/>
      <c r="B2" s="96" t="s">
        <v>537</v>
      </c>
      <c r="C2" s="79"/>
      <c r="D2" s="79"/>
      <c r="E2" s="79"/>
      <c r="F2" s="79"/>
      <c r="G2" s="79"/>
      <c r="H2" s="79"/>
      <c r="I2" s="79"/>
      <c r="J2" s="79"/>
      <c r="K2" s="79"/>
      <c r="L2" s="79"/>
      <c r="M2" s="79"/>
      <c r="N2" s="79"/>
      <c r="O2" s="79"/>
      <c r="P2" s="79"/>
      <c r="R2" s="79"/>
    </row>
    <row r="3" spans="1:18" x14ac:dyDescent="0.2">
      <c r="A3" s="79"/>
      <c r="B3" s="79" t="s">
        <v>76</v>
      </c>
      <c r="C3" s="79"/>
      <c r="D3" s="79"/>
      <c r="E3" s="79"/>
      <c r="F3" s="79"/>
      <c r="G3" s="79"/>
      <c r="H3" s="79"/>
      <c r="I3" s="97"/>
      <c r="J3" s="79"/>
      <c r="K3" s="79"/>
      <c r="L3" s="79"/>
      <c r="M3" s="79"/>
      <c r="N3" s="79"/>
      <c r="O3" s="79"/>
      <c r="P3" s="79"/>
      <c r="R3" s="79"/>
    </row>
    <row r="4" spans="1:18" ht="12.75" customHeight="1" x14ac:dyDescent="0.2">
      <c r="A4" s="79"/>
      <c r="B4" s="79"/>
      <c r="C4" s="92"/>
      <c r="D4" s="92"/>
      <c r="E4" s="653" t="s">
        <v>81</v>
      </c>
      <c r="F4" s="660"/>
      <c r="G4" s="660"/>
      <c r="H4" s="654"/>
      <c r="I4" s="653" t="s">
        <v>121</v>
      </c>
      <c r="J4" s="660"/>
      <c r="K4" s="660"/>
      <c r="L4" s="654"/>
      <c r="M4" s="653" t="s">
        <v>82</v>
      </c>
      <c r="N4" s="660"/>
      <c r="O4" s="660"/>
      <c r="P4" s="660"/>
      <c r="Q4" s="16" t="s">
        <v>121</v>
      </c>
      <c r="R4" s="79"/>
    </row>
    <row r="5" spans="1:18" ht="38.25" x14ac:dyDescent="0.2">
      <c r="A5" s="79"/>
      <c r="B5" s="79"/>
      <c r="C5" s="5"/>
      <c r="D5" s="5"/>
      <c r="E5" s="21">
        <v>2019</v>
      </c>
      <c r="F5" s="149">
        <v>2021</v>
      </c>
      <c r="G5" s="203">
        <v>2022</v>
      </c>
      <c r="H5" s="309">
        <v>2023</v>
      </c>
      <c r="I5" s="21">
        <v>2019</v>
      </c>
      <c r="J5" s="203">
        <v>2021</v>
      </c>
      <c r="K5" s="203">
        <v>2022</v>
      </c>
      <c r="L5" s="203">
        <v>2023</v>
      </c>
      <c r="M5" s="21">
        <v>2019</v>
      </c>
      <c r="N5" s="203">
        <v>2021</v>
      </c>
      <c r="O5" s="203">
        <v>2022</v>
      </c>
      <c r="P5" s="203">
        <v>2023</v>
      </c>
      <c r="Q5" s="16" t="s">
        <v>360</v>
      </c>
      <c r="R5" s="79"/>
    </row>
    <row r="6" spans="1:18" x14ac:dyDescent="0.2">
      <c r="A6" s="79"/>
      <c r="B6" s="79"/>
      <c r="C6" s="79" t="s">
        <v>358</v>
      </c>
      <c r="D6" s="79" t="s">
        <v>155</v>
      </c>
      <c r="E6" s="68">
        <v>122096</v>
      </c>
      <c r="F6" s="143">
        <v>137549</v>
      </c>
      <c r="G6" s="74">
        <v>138672.390625</v>
      </c>
      <c r="H6" s="74">
        <v>170298.03125</v>
      </c>
      <c r="I6" s="67">
        <v>21</v>
      </c>
      <c r="J6" s="66">
        <v>20</v>
      </c>
      <c r="K6" s="158">
        <v>19.987789154052734</v>
      </c>
      <c r="L6" s="158">
        <v>22.370805740356449</v>
      </c>
      <c r="M6" s="68">
        <v>1449</v>
      </c>
      <c r="N6" s="143">
        <v>1778</v>
      </c>
      <c r="O6" s="74">
        <v>1694</v>
      </c>
      <c r="P6" s="74">
        <v>1538</v>
      </c>
      <c r="Q6" s="155">
        <v>0</v>
      </c>
      <c r="R6" s="79"/>
    </row>
    <row r="7" spans="1:18" x14ac:dyDescent="0.2">
      <c r="A7" s="79"/>
      <c r="B7" s="79"/>
      <c r="C7" s="79" t="s">
        <v>358</v>
      </c>
      <c r="D7" s="79" t="s">
        <v>160</v>
      </c>
      <c r="E7" s="18">
        <v>173954</v>
      </c>
      <c r="F7" s="154">
        <v>161212</v>
      </c>
      <c r="G7" s="205">
        <v>146023.921875</v>
      </c>
      <c r="H7" s="300">
        <v>159174.296875</v>
      </c>
      <c r="I7" s="59">
        <v>22</v>
      </c>
      <c r="J7" s="299">
        <v>20</v>
      </c>
      <c r="K7" s="302">
        <v>18.679910659790039</v>
      </c>
      <c r="L7" s="302">
        <v>19.904853820800781</v>
      </c>
      <c r="M7" s="18">
        <v>1871</v>
      </c>
      <c r="N7" s="308">
        <v>2055</v>
      </c>
      <c r="O7" s="300">
        <v>1931</v>
      </c>
      <c r="P7" s="300">
        <v>1628</v>
      </c>
      <c r="Q7" s="148">
        <v>1.6E-2</v>
      </c>
      <c r="R7" s="79"/>
    </row>
    <row r="8" spans="1:18" x14ac:dyDescent="0.2">
      <c r="A8" s="79"/>
      <c r="B8" s="79"/>
      <c r="C8" s="79" t="s">
        <v>358</v>
      </c>
      <c r="D8" s="79" t="s">
        <v>161</v>
      </c>
      <c r="E8" s="18">
        <v>132150</v>
      </c>
      <c r="F8" s="154">
        <v>114390</v>
      </c>
      <c r="G8" s="205">
        <v>100629.671875</v>
      </c>
      <c r="H8" s="300">
        <v>120825.9375</v>
      </c>
      <c r="I8" s="59">
        <v>19</v>
      </c>
      <c r="J8" s="299">
        <v>17</v>
      </c>
      <c r="K8" s="302">
        <v>15.566051483154297</v>
      </c>
      <c r="L8" s="302">
        <v>17.2783317565918</v>
      </c>
      <c r="M8" s="18">
        <v>1647</v>
      </c>
      <c r="N8" s="308">
        <v>1761</v>
      </c>
      <c r="O8" s="300">
        <v>1638</v>
      </c>
      <c r="P8" s="300">
        <v>1422</v>
      </c>
      <c r="Q8" s="148">
        <v>2E-3</v>
      </c>
      <c r="R8" s="79"/>
    </row>
    <row r="9" spans="1:18" x14ac:dyDescent="0.2">
      <c r="A9" s="79"/>
      <c r="B9" s="79"/>
      <c r="C9" s="79" t="s">
        <v>358</v>
      </c>
      <c r="D9" s="79" t="s">
        <v>156</v>
      </c>
      <c r="E9" s="18">
        <v>130780</v>
      </c>
      <c r="F9" s="154">
        <v>80464</v>
      </c>
      <c r="G9" s="205">
        <v>117562.6640625</v>
      </c>
      <c r="H9" s="300">
        <v>126660.96875</v>
      </c>
      <c r="I9" s="59">
        <v>24</v>
      </c>
      <c r="J9" s="299">
        <v>15</v>
      </c>
      <c r="K9" s="302">
        <v>20.503963470458984</v>
      </c>
      <c r="L9" s="302">
        <v>20.993312835693359</v>
      </c>
      <c r="M9" s="18">
        <v>1311</v>
      </c>
      <c r="N9" s="308">
        <v>1430</v>
      </c>
      <c r="O9" s="300">
        <v>1414</v>
      </c>
      <c r="P9" s="300">
        <v>1222</v>
      </c>
      <c r="Q9" s="148">
        <v>0.57200000000000006</v>
      </c>
      <c r="R9" s="79"/>
    </row>
    <row r="10" spans="1:18" x14ac:dyDescent="0.2">
      <c r="A10" s="79"/>
      <c r="B10" s="79"/>
      <c r="C10" s="79" t="s">
        <v>358</v>
      </c>
      <c r="D10" s="79" t="s">
        <v>157</v>
      </c>
      <c r="E10" s="18">
        <v>79886</v>
      </c>
      <c r="F10" s="154">
        <v>59261</v>
      </c>
      <c r="G10" s="205">
        <v>66782.515625</v>
      </c>
      <c r="H10" s="300">
        <v>85386.578125</v>
      </c>
      <c r="I10" s="59">
        <v>22</v>
      </c>
      <c r="J10" s="299">
        <v>15</v>
      </c>
      <c r="K10" s="302">
        <v>17.535486221313477</v>
      </c>
      <c r="L10" s="302">
        <v>19.71573448181152</v>
      </c>
      <c r="M10" s="18">
        <v>901</v>
      </c>
      <c r="N10" s="308">
        <v>1022</v>
      </c>
      <c r="O10" s="300">
        <v>920</v>
      </c>
      <c r="P10" s="300">
        <v>868</v>
      </c>
      <c r="Q10" s="148">
        <v>9.0000000000000011E-3</v>
      </c>
      <c r="R10" s="79"/>
    </row>
    <row r="11" spans="1:18" s="79" customFormat="1" x14ac:dyDescent="0.2">
      <c r="E11" s="18"/>
      <c r="F11" s="154"/>
      <c r="G11" s="205"/>
      <c r="H11" s="300"/>
      <c r="I11" s="59"/>
      <c r="J11" s="299"/>
      <c r="K11" s="302"/>
      <c r="L11" s="302"/>
      <c r="M11" s="18"/>
      <c r="N11" s="308"/>
      <c r="O11" s="300"/>
      <c r="P11" s="300"/>
      <c r="Q11" s="148"/>
    </row>
    <row r="12" spans="1:18" x14ac:dyDescent="0.2">
      <c r="A12" s="79"/>
      <c r="B12" s="79"/>
      <c r="C12" s="79" t="s">
        <v>444</v>
      </c>
      <c r="D12" s="79" t="s">
        <v>155</v>
      </c>
      <c r="E12" s="18">
        <v>13110</v>
      </c>
      <c r="F12" s="154">
        <v>15452</v>
      </c>
      <c r="G12" s="205">
        <v>17577.77734375</v>
      </c>
      <c r="H12" s="300">
        <v>17685.927734375</v>
      </c>
      <c r="I12" s="59">
        <v>45</v>
      </c>
      <c r="J12" s="299">
        <v>48</v>
      </c>
      <c r="K12" s="302">
        <v>52.248455047607422</v>
      </c>
      <c r="L12" s="302">
        <v>54.085300445556641</v>
      </c>
      <c r="M12" s="18">
        <v>162</v>
      </c>
      <c r="N12" s="308">
        <v>191</v>
      </c>
      <c r="O12" s="300">
        <v>152</v>
      </c>
      <c r="P12" s="300">
        <v>120</v>
      </c>
      <c r="Q12" s="148">
        <v>0.68700000000000006</v>
      </c>
      <c r="R12" s="79"/>
    </row>
    <row r="13" spans="1:18" x14ac:dyDescent="0.2">
      <c r="A13" s="79"/>
      <c r="B13" s="79"/>
      <c r="C13" s="79" t="s">
        <v>444</v>
      </c>
      <c r="D13" s="79" t="s">
        <v>160</v>
      </c>
      <c r="E13" s="18">
        <v>20043</v>
      </c>
      <c r="F13" s="154">
        <v>16609</v>
      </c>
      <c r="G13" s="205">
        <v>15520.0322265625</v>
      </c>
      <c r="H13" s="300">
        <v>16302.5625</v>
      </c>
      <c r="I13" s="59">
        <v>54</v>
      </c>
      <c r="J13" s="299">
        <v>48</v>
      </c>
      <c r="K13" s="302">
        <v>46.666873931884766</v>
      </c>
      <c r="L13" s="302">
        <v>49.105289459228523</v>
      </c>
      <c r="M13" s="18">
        <v>204</v>
      </c>
      <c r="N13" s="308">
        <v>205</v>
      </c>
      <c r="O13" s="300">
        <v>150</v>
      </c>
      <c r="P13" s="300">
        <v>122</v>
      </c>
      <c r="Q13" s="148">
        <v>0.48599999999999999</v>
      </c>
      <c r="R13" s="79"/>
    </row>
    <row r="14" spans="1:18" x14ac:dyDescent="0.2">
      <c r="A14" s="79"/>
      <c r="B14" s="79"/>
      <c r="C14" s="79" t="s">
        <v>444</v>
      </c>
      <c r="D14" s="79" t="s">
        <v>161</v>
      </c>
      <c r="E14" s="18">
        <v>17008</v>
      </c>
      <c r="F14" s="154">
        <v>14110</v>
      </c>
      <c r="G14" s="205">
        <v>12954.58984375</v>
      </c>
      <c r="H14" s="300">
        <v>14308.8671875</v>
      </c>
      <c r="I14" s="59">
        <v>47</v>
      </c>
      <c r="J14" s="299">
        <v>42</v>
      </c>
      <c r="K14" s="302">
        <v>40.219650268554688</v>
      </c>
      <c r="L14" s="302">
        <v>44.634807586669922</v>
      </c>
      <c r="M14" s="18">
        <v>198</v>
      </c>
      <c r="N14" s="308">
        <v>200</v>
      </c>
      <c r="O14" s="300">
        <v>145</v>
      </c>
      <c r="P14" s="300">
        <v>118</v>
      </c>
      <c r="Q14" s="148">
        <v>0.18099999999999999</v>
      </c>
      <c r="R14" s="79"/>
    </row>
    <row r="15" spans="1:18" x14ac:dyDescent="0.2">
      <c r="A15" s="79"/>
      <c r="B15" s="79"/>
      <c r="C15" s="79" t="s">
        <v>444</v>
      </c>
      <c r="D15" s="79" t="s">
        <v>156</v>
      </c>
      <c r="E15" s="18">
        <v>2527</v>
      </c>
      <c r="F15" s="154">
        <v>1634</v>
      </c>
      <c r="G15" s="205">
        <v>1874.9801025390625</v>
      </c>
      <c r="H15" s="300">
        <v>1846.759155273438</v>
      </c>
      <c r="I15" s="59">
        <v>12</v>
      </c>
      <c r="J15" s="299">
        <v>9</v>
      </c>
      <c r="K15" s="302">
        <v>9.7743663787841797</v>
      </c>
      <c r="L15" s="302">
        <v>10.85390090942383</v>
      </c>
      <c r="M15" s="18">
        <v>120</v>
      </c>
      <c r="N15" s="308">
        <v>111</v>
      </c>
      <c r="O15" s="300">
        <v>88</v>
      </c>
      <c r="P15" s="300">
        <v>62</v>
      </c>
      <c r="Q15" s="148">
        <v>0.51800000000000002</v>
      </c>
      <c r="R15" s="79"/>
    </row>
    <row r="16" spans="1:18" x14ac:dyDescent="0.2">
      <c r="A16" s="79"/>
      <c r="B16" s="79"/>
      <c r="C16" s="79" t="s">
        <v>444</v>
      </c>
      <c r="D16" s="79" t="s">
        <v>157</v>
      </c>
      <c r="E16" s="18">
        <v>2394</v>
      </c>
      <c r="F16" s="154">
        <v>1300</v>
      </c>
      <c r="G16" s="205">
        <v>1615.3985595703125</v>
      </c>
      <c r="H16" s="300">
        <v>1669.05615234375</v>
      </c>
      <c r="I16" s="59">
        <v>14</v>
      </c>
      <c r="J16" s="299">
        <v>9</v>
      </c>
      <c r="K16" s="302">
        <v>10.573001861572266</v>
      </c>
      <c r="L16" s="302">
        <v>11.539156913757321</v>
      </c>
      <c r="M16" s="18">
        <v>96</v>
      </c>
      <c r="N16" s="308">
        <v>86</v>
      </c>
      <c r="O16" s="300">
        <v>70</v>
      </c>
      <c r="P16" s="300">
        <v>52</v>
      </c>
      <c r="Q16" s="148">
        <v>0.60899999999999999</v>
      </c>
      <c r="R16" s="79"/>
    </row>
    <row r="17" spans="3:18" s="79" customFormat="1" x14ac:dyDescent="0.2">
      <c r="E17" s="18"/>
      <c r="F17" s="154"/>
      <c r="G17" s="205"/>
      <c r="H17" s="647"/>
      <c r="I17" s="59"/>
      <c r="J17" s="299"/>
      <c r="K17" s="302"/>
      <c r="L17" s="302"/>
      <c r="M17" s="18"/>
      <c r="N17" s="308"/>
      <c r="O17" s="300"/>
      <c r="P17" s="300"/>
      <c r="Q17" s="148"/>
    </row>
    <row r="18" spans="3:18" x14ac:dyDescent="0.2">
      <c r="C18" s="79" t="s">
        <v>77</v>
      </c>
      <c r="D18" s="79" t="s">
        <v>155</v>
      </c>
      <c r="E18" s="18">
        <v>135206</v>
      </c>
      <c r="F18" s="154">
        <v>153001</v>
      </c>
      <c r="G18" s="205">
        <v>156250.171875</v>
      </c>
      <c r="H18" s="300">
        <v>187983.953125</v>
      </c>
      <c r="I18" s="59">
        <v>22</v>
      </c>
      <c r="J18" s="299">
        <v>21</v>
      </c>
      <c r="K18" s="302">
        <v>21.479804992675781</v>
      </c>
      <c r="L18" s="302">
        <v>23.67701530456543</v>
      </c>
      <c r="M18" s="18">
        <v>1611</v>
      </c>
      <c r="N18" s="308">
        <v>1969</v>
      </c>
      <c r="O18" s="300">
        <v>1846</v>
      </c>
      <c r="P18" s="300">
        <v>1658</v>
      </c>
      <c r="Q18" s="148">
        <v>1E-3</v>
      </c>
      <c r="R18" s="79"/>
    </row>
    <row r="19" spans="3:18" x14ac:dyDescent="0.2">
      <c r="C19" s="79" t="s">
        <v>77</v>
      </c>
      <c r="D19" s="79" t="s">
        <v>160</v>
      </c>
      <c r="E19" s="18">
        <v>193996</v>
      </c>
      <c r="F19" s="154">
        <v>177821</v>
      </c>
      <c r="G19" s="205">
        <v>161543.953125</v>
      </c>
      <c r="H19" s="300">
        <v>175476.859375</v>
      </c>
      <c r="I19" s="59">
        <v>24</v>
      </c>
      <c r="J19" s="299">
        <v>22</v>
      </c>
      <c r="K19" s="302">
        <v>19.821990966796875</v>
      </c>
      <c r="L19" s="302">
        <v>21.06881141662598</v>
      </c>
      <c r="M19" s="18">
        <v>2075</v>
      </c>
      <c r="N19" s="308">
        <v>2260</v>
      </c>
      <c r="O19" s="300">
        <v>2081</v>
      </c>
      <c r="P19" s="300">
        <v>1750</v>
      </c>
      <c r="Q19" s="148">
        <v>1.9E-2</v>
      </c>
      <c r="R19" s="79"/>
    </row>
    <row r="20" spans="3:18" x14ac:dyDescent="0.2">
      <c r="C20" s="79" t="s">
        <v>77</v>
      </c>
      <c r="D20" s="79" t="s">
        <v>161</v>
      </c>
      <c r="E20" s="18">
        <v>149158</v>
      </c>
      <c r="F20" s="154">
        <v>128500</v>
      </c>
      <c r="G20" s="205">
        <v>113584.2578125</v>
      </c>
      <c r="H20" s="300">
        <v>135134.796875</v>
      </c>
      <c r="I20" s="59">
        <v>21</v>
      </c>
      <c r="J20" s="299">
        <v>18</v>
      </c>
      <c r="K20" s="302">
        <v>16.736093521118164</v>
      </c>
      <c r="L20" s="302">
        <v>18.47746467590332</v>
      </c>
      <c r="M20" s="18">
        <v>1845</v>
      </c>
      <c r="N20" s="308">
        <v>1961</v>
      </c>
      <c r="O20" s="300">
        <v>1783</v>
      </c>
      <c r="P20" s="300">
        <v>1540</v>
      </c>
      <c r="Q20" s="148">
        <v>2E-3</v>
      </c>
      <c r="R20" s="79"/>
    </row>
    <row r="21" spans="3:18" x14ac:dyDescent="0.2">
      <c r="C21" s="79" t="s">
        <v>77</v>
      </c>
      <c r="D21" s="79" t="s">
        <v>156</v>
      </c>
      <c r="E21" s="18">
        <v>133307</v>
      </c>
      <c r="F21" s="154">
        <v>82098</v>
      </c>
      <c r="G21" s="205">
        <v>119437.640625</v>
      </c>
      <c r="H21" s="300">
        <v>128507.7265625</v>
      </c>
      <c r="I21" s="59">
        <v>24</v>
      </c>
      <c r="J21" s="299">
        <v>14</v>
      </c>
      <c r="K21" s="302">
        <v>20.156614303588867</v>
      </c>
      <c r="L21" s="302">
        <v>20.715215682983398</v>
      </c>
      <c r="M21" s="18">
        <v>1431</v>
      </c>
      <c r="N21" s="308">
        <v>1541</v>
      </c>
      <c r="O21" s="300">
        <v>1502</v>
      </c>
      <c r="P21" s="300">
        <v>1284</v>
      </c>
      <c r="Q21" s="148">
        <v>0.50800000000000001</v>
      </c>
      <c r="R21" s="79"/>
    </row>
    <row r="22" spans="3:18" x14ac:dyDescent="0.2">
      <c r="C22" s="79" t="s">
        <v>77</v>
      </c>
      <c r="D22" s="79" t="s">
        <v>157</v>
      </c>
      <c r="E22" s="18">
        <v>82280</v>
      </c>
      <c r="F22" s="154">
        <v>60562</v>
      </c>
      <c r="G22" s="205">
        <v>68397.9140625</v>
      </c>
      <c r="H22" s="300">
        <v>87055.6328125</v>
      </c>
      <c r="I22" s="59">
        <v>21</v>
      </c>
      <c r="J22" s="299">
        <v>15</v>
      </c>
      <c r="K22" s="302">
        <v>17.266941070556641</v>
      </c>
      <c r="L22" s="302">
        <v>19.451478958129879</v>
      </c>
      <c r="M22" s="18">
        <v>997</v>
      </c>
      <c r="N22" s="308">
        <v>1108</v>
      </c>
      <c r="O22" s="300">
        <v>990</v>
      </c>
      <c r="P22" s="300">
        <v>920</v>
      </c>
      <c r="Q22" s="148">
        <v>7.0000000000000001E-3</v>
      </c>
      <c r="R22" s="79"/>
    </row>
    <row r="23" spans="3:18" s="79" customFormat="1" x14ac:dyDescent="0.2">
      <c r="E23" s="18"/>
      <c r="F23" s="154"/>
      <c r="G23" s="205"/>
      <c r="H23" s="300"/>
      <c r="I23" s="59"/>
      <c r="J23" s="299"/>
      <c r="K23" s="302"/>
      <c r="L23" s="302"/>
      <c r="M23" s="18"/>
      <c r="N23" s="308"/>
      <c r="O23" s="300"/>
      <c r="P23" s="300"/>
      <c r="Q23" s="148"/>
    </row>
    <row r="24" spans="3:18" x14ac:dyDescent="0.2">
      <c r="C24" s="79" t="s">
        <v>396</v>
      </c>
      <c r="D24" s="79" t="s">
        <v>162</v>
      </c>
      <c r="E24" s="18">
        <v>369171</v>
      </c>
      <c r="F24" s="154">
        <v>377296</v>
      </c>
      <c r="G24" s="205">
        <v>423732.4375</v>
      </c>
      <c r="H24" s="300">
        <v>464708.28125</v>
      </c>
      <c r="I24" s="59">
        <v>34</v>
      </c>
      <c r="J24" s="299">
        <v>34</v>
      </c>
      <c r="K24" s="302">
        <v>36.06207275390625</v>
      </c>
      <c r="L24" s="302">
        <v>37.553604125976563</v>
      </c>
      <c r="M24" s="18">
        <v>2940</v>
      </c>
      <c r="N24" s="308">
        <v>3070</v>
      </c>
      <c r="O24" s="300">
        <v>3099</v>
      </c>
      <c r="P24" s="300">
        <v>2943</v>
      </c>
      <c r="Q24" s="148">
        <v>1.2E-2</v>
      </c>
      <c r="R24" s="79"/>
    </row>
    <row r="25" spans="3:18" x14ac:dyDescent="0.2">
      <c r="C25" s="79" t="s">
        <v>396</v>
      </c>
      <c r="D25" s="79" t="s">
        <v>163</v>
      </c>
      <c r="E25" s="18">
        <v>276625</v>
      </c>
      <c r="F25" s="154">
        <v>237709</v>
      </c>
      <c r="G25" s="205">
        <v>247254.625</v>
      </c>
      <c r="H25" s="300">
        <v>259000.71875</v>
      </c>
      <c r="I25" s="59">
        <v>25</v>
      </c>
      <c r="J25" s="299">
        <v>22</v>
      </c>
      <c r="K25" s="302">
        <v>22.246849060058594</v>
      </c>
      <c r="L25" s="302">
        <v>22.90719032287598</v>
      </c>
      <c r="M25" s="18">
        <v>3048</v>
      </c>
      <c r="N25" s="308">
        <v>3022</v>
      </c>
      <c r="O25" s="300">
        <v>2936</v>
      </c>
      <c r="P25" s="300">
        <v>2692</v>
      </c>
      <c r="Q25" s="148">
        <v>0.23899999999999999</v>
      </c>
      <c r="R25" s="79"/>
    </row>
    <row r="26" spans="3:18" x14ac:dyDescent="0.2">
      <c r="C26" s="79" t="s">
        <v>396</v>
      </c>
      <c r="D26" s="79" t="s">
        <v>164</v>
      </c>
      <c r="E26" s="18">
        <v>234251</v>
      </c>
      <c r="F26" s="154">
        <v>197998</v>
      </c>
      <c r="G26" s="205">
        <v>207526.515625</v>
      </c>
      <c r="H26" s="300">
        <v>219560.984375</v>
      </c>
      <c r="I26" s="59">
        <v>22</v>
      </c>
      <c r="J26" s="299">
        <v>20</v>
      </c>
      <c r="K26" s="302">
        <v>19.997308731079102</v>
      </c>
      <c r="L26" s="302">
        <v>20.601737976074219</v>
      </c>
      <c r="M26" s="18">
        <v>2897</v>
      </c>
      <c r="N26" s="308">
        <v>2811</v>
      </c>
      <c r="O26" s="300">
        <v>2750</v>
      </c>
      <c r="P26" s="300">
        <v>2537</v>
      </c>
      <c r="Q26" s="148">
        <v>0.29499999999999998</v>
      </c>
      <c r="R26" s="79"/>
    </row>
    <row r="27" spans="3:18" x14ac:dyDescent="0.2">
      <c r="C27" s="79" t="s">
        <v>396</v>
      </c>
      <c r="D27" s="79" t="s">
        <v>156</v>
      </c>
      <c r="E27" s="18">
        <v>54537</v>
      </c>
      <c r="F27" s="154">
        <v>21717</v>
      </c>
      <c r="G27" s="205">
        <v>27960.5</v>
      </c>
      <c r="H27" s="300">
        <v>26961.478515625</v>
      </c>
      <c r="I27" s="59">
        <v>13</v>
      </c>
      <c r="J27" s="299">
        <v>9</v>
      </c>
      <c r="K27" s="302">
        <v>10.971935272216797</v>
      </c>
      <c r="L27" s="302">
        <v>10.22982120513916</v>
      </c>
      <c r="M27" s="18">
        <v>1072</v>
      </c>
      <c r="N27" s="308">
        <v>697</v>
      </c>
      <c r="O27" s="300">
        <v>673</v>
      </c>
      <c r="P27" s="300">
        <v>625</v>
      </c>
      <c r="Q27" s="148">
        <v>0.63400000000000001</v>
      </c>
      <c r="R27" s="79"/>
    </row>
    <row r="28" spans="3:18" x14ac:dyDescent="0.2">
      <c r="C28" s="79" t="s">
        <v>396</v>
      </c>
      <c r="D28" s="79" t="s">
        <v>157</v>
      </c>
      <c r="E28" s="18">
        <v>79437</v>
      </c>
      <c r="F28" s="154">
        <v>30425</v>
      </c>
      <c r="G28" s="205">
        <v>34817.50390625</v>
      </c>
      <c r="H28" s="300">
        <v>36231.0078125</v>
      </c>
      <c r="I28" s="59">
        <v>17</v>
      </c>
      <c r="J28" s="299">
        <v>11</v>
      </c>
      <c r="K28" s="302">
        <v>12.85800838470459</v>
      </c>
      <c r="L28" s="302">
        <v>13.3016300201416</v>
      </c>
      <c r="M28" s="18">
        <v>1230</v>
      </c>
      <c r="N28" s="308">
        <v>734</v>
      </c>
      <c r="O28" s="300">
        <v>717</v>
      </c>
      <c r="P28" s="300">
        <v>645</v>
      </c>
      <c r="Q28" s="148">
        <v>0.58899999999999997</v>
      </c>
      <c r="R28" s="79"/>
    </row>
    <row r="29" spans="3:18" s="79" customFormat="1" x14ac:dyDescent="0.2">
      <c r="E29" s="18"/>
      <c r="F29" s="154"/>
      <c r="G29" s="205"/>
      <c r="H29" s="300"/>
      <c r="I29" s="59"/>
      <c r="J29" s="299"/>
      <c r="K29" s="302"/>
      <c r="L29" s="302"/>
      <c r="M29" s="18"/>
      <c r="N29" s="308"/>
      <c r="O29" s="300"/>
      <c r="P29" s="300"/>
      <c r="Q29" s="148"/>
    </row>
    <row r="30" spans="3:18" x14ac:dyDescent="0.2">
      <c r="C30" s="79" t="s">
        <v>397</v>
      </c>
      <c r="D30" s="79" t="s">
        <v>162</v>
      </c>
      <c r="E30" s="18">
        <v>114437</v>
      </c>
      <c r="F30" s="154">
        <v>112318</v>
      </c>
      <c r="G30" s="205">
        <v>109038.015625</v>
      </c>
      <c r="H30" s="300">
        <v>104104.3125</v>
      </c>
      <c r="I30" s="59">
        <v>24</v>
      </c>
      <c r="J30" s="299">
        <v>24</v>
      </c>
      <c r="K30" s="302">
        <v>24.499111175537109</v>
      </c>
      <c r="L30" s="302">
        <v>24.83964920043945</v>
      </c>
      <c r="M30" s="18">
        <v>1377</v>
      </c>
      <c r="N30" s="308">
        <v>1373</v>
      </c>
      <c r="O30" s="300">
        <v>1272</v>
      </c>
      <c r="P30" s="300">
        <v>1054</v>
      </c>
      <c r="Q30" s="148">
        <v>0.63800000000000001</v>
      </c>
      <c r="R30" s="79"/>
    </row>
    <row r="31" spans="3:18" x14ac:dyDescent="0.2">
      <c r="C31" s="79" t="s">
        <v>397</v>
      </c>
      <c r="D31" s="79" t="s">
        <v>163</v>
      </c>
      <c r="E31" s="18">
        <v>148592</v>
      </c>
      <c r="F31" s="154">
        <v>115802</v>
      </c>
      <c r="G31" s="205">
        <v>109645.8125</v>
      </c>
      <c r="H31" s="300">
        <v>104716.015625</v>
      </c>
      <c r="I31" s="59">
        <v>21</v>
      </c>
      <c r="J31" s="299">
        <v>18</v>
      </c>
      <c r="K31" s="302">
        <v>18.835819244384766</v>
      </c>
      <c r="L31" s="302">
        <v>19.39605712890625</v>
      </c>
      <c r="M31" s="18">
        <v>2092</v>
      </c>
      <c r="N31" s="308">
        <v>1857</v>
      </c>
      <c r="O31" s="300">
        <v>1673</v>
      </c>
      <c r="P31" s="300">
        <v>1372</v>
      </c>
      <c r="Q31" s="148">
        <v>0.30099999999999999</v>
      </c>
      <c r="R31" s="79"/>
    </row>
    <row r="32" spans="3:18" x14ac:dyDescent="0.2">
      <c r="C32" s="79" t="s">
        <v>397</v>
      </c>
      <c r="D32" s="79" t="s">
        <v>164</v>
      </c>
      <c r="E32" s="18">
        <v>113094</v>
      </c>
      <c r="F32" s="154">
        <v>85535</v>
      </c>
      <c r="G32" s="205">
        <v>83752.078125</v>
      </c>
      <c r="H32" s="300">
        <v>80173.1953125</v>
      </c>
      <c r="I32" s="59">
        <v>18</v>
      </c>
      <c r="J32" s="299">
        <v>16</v>
      </c>
      <c r="K32" s="302">
        <v>16.551826477050781</v>
      </c>
      <c r="L32" s="302">
        <v>17.068540573120121</v>
      </c>
      <c r="M32" s="18">
        <v>1814</v>
      </c>
      <c r="N32" s="308">
        <v>1597</v>
      </c>
      <c r="O32" s="300">
        <v>1451</v>
      </c>
      <c r="P32" s="300">
        <v>1193</v>
      </c>
      <c r="Q32" s="148">
        <v>0.35599999999999998</v>
      </c>
      <c r="R32" s="79"/>
    </row>
    <row r="33" spans="3:18" x14ac:dyDescent="0.2">
      <c r="C33" s="79" t="s">
        <v>397</v>
      </c>
      <c r="D33" s="79" t="s">
        <v>156</v>
      </c>
      <c r="E33" s="18">
        <v>28148</v>
      </c>
      <c r="F33" s="154">
        <v>13271</v>
      </c>
      <c r="G33" s="205">
        <v>12062.1630859375</v>
      </c>
      <c r="H33" s="300">
        <v>12425.1171875</v>
      </c>
      <c r="I33" s="59">
        <v>16</v>
      </c>
      <c r="J33" s="299">
        <v>10</v>
      </c>
      <c r="K33" s="302">
        <v>11.2484130859375</v>
      </c>
      <c r="L33" s="302">
        <v>12.60430908203125</v>
      </c>
      <c r="M33" s="18">
        <v>484</v>
      </c>
      <c r="N33" s="308">
        <v>366</v>
      </c>
      <c r="O33" s="300">
        <v>305</v>
      </c>
      <c r="P33" s="300">
        <v>246</v>
      </c>
      <c r="Q33" s="148">
        <v>0.214</v>
      </c>
      <c r="R33" s="79"/>
    </row>
    <row r="34" spans="3:18" x14ac:dyDescent="0.2">
      <c r="C34" s="79" t="s">
        <v>397</v>
      </c>
      <c r="D34" s="79" t="s">
        <v>157</v>
      </c>
      <c r="E34" s="18">
        <v>42962</v>
      </c>
      <c r="F34" s="154">
        <v>17686</v>
      </c>
      <c r="G34" s="205">
        <v>16256.0009765625</v>
      </c>
      <c r="H34" s="300">
        <v>17575.19921875</v>
      </c>
      <c r="I34" s="59">
        <v>22</v>
      </c>
      <c r="J34" s="299">
        <v>13</v>
      </c>
      <c r="K34" s="302">
        <v>15.365740776062012</v>
      </c>
      <c r="L34" s="302">
        <v>17.648117065429691</v>
      </c>
      <c r="M34" s="18">
        <v>544</v>
      </c>
      <c r="N34" s="308">
        <v>371</v>
      </c>
      <c r="O34" s="300">
        <v>300</v>
      </c>
      <c r="P34" s="300">
        <v>247</v>
      </c>
      <c r="Q34" s="148">
        <v>8.6000000000000007E-2</v>
      </c>
      <c r="R34" s="79"/>
    </row>
    <row r="35" spans="3:18" s="79" customFormat="1" x14ac:dyDescent="0.2">
      <c r="E35" s="18"/>
      <c r="F35" s="154"/>
      <c r="G35" s="205"/>
      <c r="H35" s="642"/>
      <c r="I35" s="59"/>
      <c r="J35" s="299"/>
      <c r="K35" s="302"/>
      <c r="L35" s="302"/>
      <c r="M35" s="18"/>
      <c r="N35" s="308"/>
      <c r="O35" s="300"/>
      <c r="P35" s="300"/>
      <c r="Q35" s="148"/>
    </row>
    <row r="36" spans="3:18" x14ac:dyDescent="0.2">
      <c r="C36" s="79" t="s">
        <v>78</v>
      </c>
      <c r="D36" s="79" t="s">
        <v>162</v>
      </c>
      <c r="E36" s="18">
        <v>502386</v>
      </c>
      <c r="F36" s="154">
        <v>507296</v>
      </c>
      <c r="G36" s="205">
        <v>562709.5</v>
      </c>
      <c r="H36" s="300">
        <v>597888.8125</v>
      </c>
      <c r="I36" s="59">
        <v>31</v>
      </c>
      <c r="J36" s="299">
        <v>31</v>
      </c>
      <c r="K36" s="302">
        <v>32.943023681640625</v>
      </c>
      <c r="L36" s="302">
        <v>34.375160217285163</v>
      </c>
      <c r="M36" s="18">
        <v>4472</v>
      </c>
      <c r="N36" s="308">
        <v>4588</v>
      </c>
      <c r="O36" s="300">
        <v>4616</v>
      </c>
      <c r="P36" s="300">
        <v>4203</v>
      </c>
      <c r="Q36" s="148">
        <v>3.0000000000000001E-3</v>
      </c>
      <c r="R36" s="79"/>
    </row>
    <row r="37" spans="3:18" x14ac:dyDescent="0.2">
      <c r="C37" s="79" t="s">
        <v>78</v>
      </c>
      <c r="D37" s="79" t="s">
        <v>163</v>
      </c>
      <c r="E37" s="18">
        <v>442441</v>
      </c>
      <c r="F37" s="154">
        <v>365406</v>
      </c>
      <c r="G37" s="205">
        <v>378396.34375</v>
      </c>
      <c r="H37" s="300">
        <v>384815.09375</v>
      </c>
      <c r="I37" s="59">
        <v>23</v>
      </c>
      <c r="J37" s="299">
        <v>21</v>
      </c>
      <c r="K37" s="302">
        <v>21.191671371459961</v>
      </c>
      <c r="L37" s="302">
        <v>21.887266159057621</v>
      </c>
      <c r="M37" s="18">
        <v>5318</v>
      </c>
      <c r="N37" s="308">
        <v>5026</v>
      </c>
      <c r="O37" s="300">
        <v>4869</v>
      </c>
      <c r="P37" s="300">
        <v>4283</v>
      </c>
      <c r="Q37" s="148">
        <v>8.7999999999999995E-2</v>
      </c>
      <c r="R37" s="79"/>
    </row>
    <row r="38" spans="3:18" x14ac:dyDescent="0.2">
      <c r="C38" s="79" t="s">
        <v>78</v>
      </c>
      <c r="D38" s="79" t="s">
        <v>164</v>
      </c>
      <c r="E38" s="18">
        <v>361794</v>
      </c>
      <c r="F38" s="154">
        <v>293404</v>
      </c>
      <c r="G38" s="205">
        <v>308544.5625</v>
      </c>
      <c r="H38" s="300">
        <v>317485.4375</v>
      </c>
      <c r="I38" s="59">
        <v>21</v>
      </c>
      <c r="J38" s="299">
        <v>18</v>
      </c>
      <c r="K38" s="302">
        <v>18.954765319824219</v>
      </c>
      <c r="L38" s="302">
        <v>19.670906066894531</v>
      </c>
      <c r="M38" s="18">
        <v>4879</v>
      </c>
      <c r="N38" s="308">
        <v>4552</v>
      </c>
      <c r="O38" s="300">
        <v>4438</v>
      </c>
      <c r="P38" s="300">
        <v>3926</v>
      </c>
      <c r="Q38" s="148">
        <v>9.1999999999999998E-2</v>
      </c>
      <c r="R38" s="79"/>
    </row>
    <row r="39" spans="3:18" x14ac:dyDescent="0.2">
      <c r="C39" s="79" t="s">
        <v>78</v>
      </c>
      <c r="D39" s="79" t="s">
        <v>156</v>
      </c>
      <c r="E39" s="18">
        <v>85228</v>
      </c>
      <c r="F39" s="154">
        <v>36349</v>
      </c>
      <c r="G39" s="205">
        <v>42115.1875</v>
      </c>
      <c r="H39" s="300">
        <v>42387.61328125</v>
      </c>
      <c r="I39" s="59">
        <v>14</v>
      </c>
      <c r="J39" s="299">
        <v>9</v>
      </c>
      <c r="K39" s="302">
        <v>11.178947448730469</v>
      </c>
      <c r="L39" s="302">
        <v>11.054593086242679</v>
      </c>
      <c r="M39" s="18">
        <v>1606</v>
      </c>
      <c r="N39" s="308">
        <v>1093</v>
      </c>
      <c r="O39" s="300">
        <v>1020</v>
      </c>
      <c r="P39" s="300">
        <v>925</v>
      </c>
      <c r="Q39" s="148">
        <v>0.91100000000000003</v>
      </c>
      <c r="R39" s="79"/>
    </row>
    <row r="40" spans="3:18" x14ac:dyDescent="0.2">
      <c r="C40" s="79" t="s">
        <v>78</v>
      </c>
      <c r="D40" s="79" t="s">
        <v>157</v>
      </c>
      <c r="E40" s="18">
        <v>125978</v>
      </c>
      <c r="F40" s="154">
        <v>49649</v>
      </c>
      <c r="G40" s="205">
        <v>54465.92578125</v>
      </c>
      <c r="H40" s="300">
        <v>58087.65234375</v>
      </c>
      <c r="I40" s="59">
        <v>18</v>
      </c>
      <c r="J40" s="299">
        <v>12</v>
      </c>
      <c r="K40" s="302">
        <v>13.812322616577148</v>
      </c>
      <c r="L40" s="302">
        <v>14.679440498352051</v>
      </c>
      <c r="M40" s="18">
        <v>1830</v>
      </c>
      <c r="N40" s="308">
        <v>1139</v>
      </c>
      <c r="O40" s="300">
        <v>1067</v>
      </c>
      <c r="P40" s="300">
        <v>951</v>
      </c>
      <c r="Q40" s="148">
        <v>0.216</v>
      </c>
      <c r="R40" s="79"/>
    </row>
    <row r="41" spans="3:18" s="144" customFormat="1" x14ac:dyDescent="0.2">
      <c r="E41" s="18"/>
      <c r="F41" s="154"/>
      <c r="G41" s="205"/>
      <c r="H41" s="309"/>
      <c r="I41" s="59"/>
      <c r="J41" s="299"/>
      <c r="K41" s="302"/>
      <c r="L41" s="302"/>
      <c r="M41" s="18"/>
      <c r="N41" s="308"/>
      <c r="O41" s="300"/>
      <c r="P41" s="309"/>
      <c r="Q41" s="148"/>
    </row>
    <row r="42" spans="3:18" x14ac:dyDescent="0.2">
      <c r="C42" s="79" t="s">
        <v>80</v>
      </c>
      <c r="D42" s="79" t="s">
        <v>159</v>
      </c>
      <c r="E42" s="18">
        <v>91340</v>
      </c>
      <c r="F42" s="154">
        <v>79137</v>
      </c>
      <c r="G42" s="205">
        <v>83781.8359375</v>
      </c>
      <c r="H42" s="300">
        <v>86385.2265625</v>
      </c>
      <c r="I42" s="59">
        <v>3</v>
      </c>
      <c r="J42" s="299">
        <v>3</v>
      </c>
      <c r="K42" s="302">
        <v>3.077383279800415</v>
      </c>
      <c r="L42" s="302">
        <v>3.476129293441772</v>
      </c>
      <c r="M42" s="18">
        <v>1628</v>
      </c>
      <c r="N42" s="308">
        <v>1545</v>
      </c>
      <c r="O42" s="300">
        <v>1368</v>
      </c>
      <c r="P42" s="300">
        <v>1287</v>
      </c>
      <c r="Q42" s="148">
        <v>0</v>
      </c>
      <c r="R42" s="79"/>
    </row>
    <row r="43" spans="3:18" x14ac:dyDescent="0.2">
      <c r="C43" s="79"/>
      <c r="D43" s="79"/>
      <c r="E43" s="79"/>
      <c r="F43" s="79"/>
      <c r="G43" s="214"/>
      <c r="H43" s="214"/>
      <c r="I43" s="214"/>
      <c r="J43" s="214"/>
      <c r="K43" s="214"/>
      <c r="L43" s="203"/>
      <c r="M43" s="203"/>
      <c r="N43" s="203"/>
      <c r="O43" s="203"/>
      <c r="P43" s="203"/>
      <c r="Q43" s="203"/>
      <c r="R43" s="79"/>
    </row>
    <row r="44" spans="3:18" x14ac:dyDescent="0.2">
      <c r="D44" s="79"/>
      <c r="E44" s="79"/>
      <c r="F44" s="79"/>
      <c r="G44" s="214"/>
      <c r="H44" s="214"/>
      <c r="I44" s="214"/>
      <c r="J44" s="214"/>
      <c r="K44" s="214"/>
      <c r="L44" s="214"/>
      <c r="M44" s="214"/>
      <c r="N44" s="214"/>
      <c r="O44" s="214"/>
      <c r="P44" s="214"/>
      <c r="Q44" s="214"/>
      <c r="R44" s="79"/>
    </row>
    <row r="45" spans="3:18" x14ac:dyDescent="0.2">
      <c r="C45" s="2" t="s">
        <v>432</v>
      </c>
      <c r="H45" s="266"/>
      <c r="I45" s="266"/>
      <c r="J45" s="266"/>
      <c r="K45" s="266"/>
      <c r="L45" s="266"/>
      <c r="M45" s="266"/>
      <c r="N45" s="266"/>
      <c r="O45" s="266"/>
      <c r="P45" s="266"/>
    </row>
    <row r="46" spans="3:18" x14ac:dyDescent="0.2">
      <c r="C46" s="2" t="s">
        <v>165</v>
      </c>
      <c r="H46" s="266"/>
      <c r="I46" s="266"/>
      <c r="J46" s="266"/>
      <c r="K46" s="266"/>
      <c r="L46" s="266"/>
      <c r="M46" s="266"/>
      <c r="N46" s="266"/>
      <c r="O46" s="266"/>
      <c r="P46" s="266"/>
    </row>
    <row r="47" spans="3:18" x14ac:dyDescent="0.2">
      <c r="C47" s="2"/>
      <c r="H47" s="266"/>
      <c r="I47" s="266"/>
      <c r="J47" s="266"/>
      <c r="K47" s="266"/>
      <c r="L47" s="266"/>
      <c r="M47" s="266"/>
      <c r="N47" s="266"/>
      <c r="O47" s="266"/>
      <c r="P47" s="266"/>
    </row>
    <row r="48" spans="3:18" x14ac:dyDescent="0.2">
      <c r="C48" s="2" t="s">
        <v>83</v>
      </c>
    </row>
    <row r="49" spans="3:3" x14ac:dyDescent="0.2">
      <c r="C49" s="2" t="s">
        <v>166</v>
      </c>
    </row>
    <row r="50" spans="3:3" x14ac:dyDescent="0.2">
      <c r="C50" s="2" t="s">
        <v>433</v>
      </c>
    </row>
    <row r="51" spans="3:3" x14ac:dyDescent="0.2">
      <c r="C51" s="2" t="s">
        <v>630</v>
      </c>
    </row>
  </sheetData>
  <mergeCells count="3">
    <mergeCell ref="M4:P4"/>
    <mergeCell ref="I4:L4"/>
    <mergeCell ref="E4:H4"/>
  </mergeCells>
  <conditionalFormatting sqref="Q6:Q42">
    <cfRule type="expression" dxfId="18" priority="3">
      <formula>Q6&lt;0.05</formula>
    </cfRule>
  </conditionalFormatting>
  <hyperlinks>
    <hyperlink ref="A1" location="Contents!A1" display="Contents" xr:uid="{00000000-0004-0000-0F00-00000000000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F8F96-CC7C-499D-B89E-4313A402A0E5}">
  <dimension ref="A1:R42"/>
  <sheetViews>
    <sheetView workbookViewId="0"/>
  </sheetViews>
  <sheetFormatPr defaultColWidth="9.140625" defaultRowHeight="15" x14ac:dyDescent="0.25"/>
  <cols>
    <col min="1" max="2" width="9.140625" style="1"/>
    <col min="3" max="3" width="27.7109375" style="1" customWidth="1"/>
    <col min="4" max="16384" width="9.140625" style="1"/>
  </cols>
  <sheetData>
    <row r="1" spans="1:18" x14ac:dyDescent="0.25">
      <c r="A1" s="95" t="s">
        <v>75</v>
      </c>
      <c r="B1" s="2"/>
      <c r="C1" s="2"/>
      <c r="D1" s="2"/>
      <c r="E1" s="2"/>
      <c r="F1" s="2"/>
      <c r="G1" s="2"/>
      <c r="H1" s="2"/>
      <c r="I1" s="2"/>
      <c r="J1" s="2"/>
      <c r="K1" s="2"/>
      <c r="L1" s="2"/>
      <c r="M1" s="2"/>
      <c r="N1" s="2"/>
      <c r="O1" s="2"/>
      <c r="P1" s="2"/>
      <c r="Q1" s="2"/>
      <c r="R1" s="2"/>
    </row>
    <row r="2" spans="1:18" x14ac:dyDescent="0.25">
      <c r="A2" s="2"/>
      <c r="B2" s="4" t="s">
        <v>543</v>
      </c>
      <c r="C2" s="2"/>
      <c r="D2" s="2"/>
      <c r="E2" s="2"/>
      <c r="F2" s="2"/>
      <c r="G2" s="2"/>
      <c r="H2" s="2"/>
      <c r="I2" s="2"/>
      <c r="J2" s="2"/>
      <c r="K2" s="2"/>
      <c r="L2" s="2"/>
      <c r="M2" s="2"/>
      <c r="N2" s="2"/>
      <c r="O2" s="2"/>
      <c r="P2" s="2"/>
      <c r="Q2" s="2"/>
      <c r="R2" s="2"/>
    </row>
    <row r="3" spans="1:18" x14ac:dyDescent="0.25">
      <c r="A3" s="2"/>
      <c r="B3" s="2" t="s">
        <v>76</v>
      </c>
      <c r="C3" s="2"/>
      <c r="D3" s="2"/>
      <c r="E3" s="2"/>
      <c r="F3" s="2"/>
      <c r="G3" s="2"/>
      <c r="H3" s="2"/>
      <c r="I3" s="2"/>
      <c r="J3" s="2"/>
      <c r="K3" s="2"/>
      <c r="L3" s="2"/>
      <c r="M3" s="2"/>
      <c r="N3" s="2"/>
      <c r="O3" s="2"/>
      <c r="P3" s="2"/>
      <c r="Q3" s="2"/>
      <c r="R3" s="2"/>
    </row>
    <row r="4" spans="1:18" x14ac:dyDescent="0.25">
      <c r="A4" s="2"/>
      <c r="B4" s="2"/>
      <c r="C4" s="9"/>
      <c r="D4" s="653" t="s">
        <v>81</v>
      </c>
      <c r="E4" s="664"/>
      <c r="F4" s="664"/>
      <c r="G4" s="654"/>
      <c r="H4" s="653" t="s">
        <v>121</v>
      </c>
      <c r="I4" s="664"/>
      <c r="J4" s="664"/>
      <c r="K4" s="654"/>
      <c r="L4" s="653" t="s">
        <v>82</v>
      </c>
      <c r="M4" s="664"/>
      <c r="N4" s="664"/>
      <c r="O4" s="665"/>
      <c r="P4" s="214"/>
      <c r="Q4" s="2"/>
      <c r="R4" s="2"/>
    </row>
    <row r="5" spans="1:18" x14ac:dyDescent="0.25">
      <c r="A5" s="2"/>
      <c r="B5" s="2"/>
      <c r="C5" s="5"/>
      <c r="D5" s="31">
        <v>2019</v>
      </c>
      <c r="E5" s="30">
        <v>2021</v>
      </c>
      <c r="F5" s="30">
        <v>2022</v>
      </c>
      <c r="G5" s="28">
        <v>2023</v>
      </c>
      <c r="H5" s="31">
        <v>2019</v>
      </c>
      <c r="I5" s="30">
        <v>2021</v>
      </c>
      <c r="J5" s="30">
        <v>2022</v>
      </c>
      <c r="K5" s="30">
        <v>2023</v>
      </c>
      <c r="L5" s="31">
        <v>2019</v>
      </c>
      <c r="M5" s="30">
        <v>2021</v>
      </c>
      <c r="N5" s="30">
        <v>2022</v>
      </c>
      <c r="O5" s="30">
        <v>2023</v>
      </c>
      <c r="P5" s="214"/>
      <c r="Q5" s="2"/>
      <c r="R5" s="2"/>
    </row>
    <row r="6" spans="1:18" x14ac:dyDescent="0.25">
      <c r="A6" s="2"/>
      <c r="B6" s="2"/>
      <c r="C6" s="2" t="s">
        <v>358</v>
      </c>
      <c r="D6" s="18">
        <f>'Table 2-4'!E6</f>
        <v>122096</v>
      </c>
      <c r="E6" s="202">
        <f>'Table 2-4'!F6</f>
        <v>137549</v>
      </c>
      <c r="F6" s="201">
        <f>'Table 2-4'!G6</f>
        <v>138672.390625</v>
      </c>
      <c r="G6" s="201">
        <f>'Table 2-4'!H6</f>
        <v>170298.03125</v>
      </c>
      <c r="H6" s="59">
        <f>'Table 2-4'!I6</f>
        <v>21</v>
      </c>
      <c r="I6" s="201">
        <f>'Table 2-4'!J6</f>
        <v>20</v>
      </c>
      <c r="J6" s="225">
        <f>'Table 2-4'!K6</f>
        <v>19.987789154052734</v>
      </c>
      <c r="K6" s="225">
        <f>'Table 2-4'!L6</f>
        <v>22.370805740356449</v>
      </c>
      <c r="L6" s="18">
        <f>'Table 2-4'!M6</f>
        <v>1449</v>
      </c>
      <c r="M6" s="202">
        <f>'Table 2-4'!N6</f>
        <v>1778</v>
      </c>
      <c r="N6" s="202">
        <f>'Table 2-4'!O6</f>
        <v>1694</v>
      </c>
      <c r="O6" s="202">
        <f>'Table 2-4'!P6</f>
        <v>1538</v>
      </c>
      <c r="P6" s="214"/>
      <c r="Q6" s="2"/>
      <c r="R6" s="2"/>
    </row>
    <row r="7" spans="1:18" x14ac:dyDescent="0.25">
      <c r="A7" s="2"/>
      <c r="B7" s="2"/>
      <c r="C7" s="2" t="s">
        <v>444</v>
      </c>
      <c r="D7" s="18">
        <f>'Table 2-4'!E12</f>
        <v>13110</v>
      </c>
      <c r="E7" s="202">
        <f>'Table 2-4'!F12</f>
        <v>15452</v>
      </c>
      <c r="F7" s="201">
        <f>'Table 2-4'!G12</f>
        <v>17577.77734375</v>
      </c>
      <c r="G7" s="201">
        <f>'Table 2-4'!H12</f>
        <v>17685.927734375</v>
      </c>
      <c r="H7" s="59">
        <f>'Table 2-4'!I12</f>
        <v>45</v>
      </c>
      <c r="I7" s="201">
        <f>'Table 2-4'!J12</f>
        <v>48</v>
      </c>
      <c r="J7" s="225">
        <f>'Table 2-4'!K12</f>
        <v>52.248455047607422</v>
      </c>
      <c r="K7" s="225">
        <f>'Table 2-4'!L12</f>
        <v>54.085300445556641</v>
      </c>
      <c r="L7" s="18">
        <f>'Table 2-4'!M12</f>
        <v>162</v>
      </c>
      <c r="M7" s="202">
        <f>'Table 2-4'!N12</f>
        <v>191</v>
      </c>
      <c r="N7" s="202">
        <f>'Table 2-4'!O12</f>
        <v>152</v>
      </c>
      <c r="O7" s="202">
        <f>'Table 2-4'!P12</f>
        <v>120</v>
      </c>
      <c r="P7" s="214"/>
      <c r="Q7" s="2"/>
      <c r="R7" s="2"/>
    </row>
    <row r="8" spans="1:18" x14ac:dyDescent="0.25">
      <c r="A8" s="2"/>
      <c r="B8" s="2"/>
      <c r="C8" s="2" t="s">
        <v>77</v>
      </c>
      <c r="D8" s="18">
        <f>'Table 2-4'!E18</f>
        <v>135206</v>
      </c>
      <c r="E8" s="202">
        <f>'Table 2-4'!F18</f>
        <v>153001</v>
      </c>
      <c r="F8" s="201">
        <f>'Table 2-4'!G18</f>
        <v>156250.171875</v>
      </c>
      <c r="G8" s="201">
        <f>'Table 2-4'!H18</f>
        <v>187983.953125</v>
      </c>
      <c r="H8" s="59">
        <f>'Table 2-4'!I18</f>
        <v>22</v>
      </c>
      <c r="I8" s="201">
        <f>'Table 2-4'!J18</f>
        <v>21</v>
      </c>
      <c r="J8" s="225">
        <f>'Table 2-4'!K18</f>
        <v>21.479804992675781</v>
      </c>
      <c r="K8" s="225">
        <f>'Table 2-4'!L18</f>
        <v>23.67701530456543</v>
      </c>
      <c r="L8" s="18">
        <f>'Table 2-4'!M18</f>
        <v>1611</v>
      </c>
      <c r="M8" s="202">
        <f>'Table 2-4'!N18</f>
        <v>1969</v>
      </c>
      <c r="N8" s="202">
        <f>'Table 2-4'!O18</f>
        <v>1846</v>
      </c>
      <c r="O8" s="202">
        <f>'Table 2-4'!P18</f>
        <v>1658</v>
      </c>
      <c r="P8" s="214"/>
      <c r="Q8" s="2"/>
      <c r="R8" s="2"/>
    </row>
    <row r="9" spans="1:18" x14ac:dyDescent="0.25">
      <c r="A9" s="2"/>
      <c r="B9" s="2"/>
      <c r="C9" s="2" t="s">
        <v>396</v>
      </c>
      <c r="D9" s="18">
        <f>'Table 2-4'!E24</f>
        <v>369171</v>
      </c>
      <c r="E9" s="202">
        <f>'Table 2-4'!F24</f>
        <v>377296</v>
      </c>
      <c r="F9" s="201">
        <f>'Table 2-4'!G24</f>
        <v>423732.4375</v>
      </c>
      <c r="G9" s="201">
        <f>'Table 2-4'!H24</f>
        <v>464708.28125</v>
      </c>
      <c r="H9" s="59">
        <f>'Table 2-4'!I24</f>
        <v>34</v>
      </c>
      <c r="I9" s="201">
        <f>'Table 2-4'!J24</f>
        <v>34</v>
      </c>
      <c r="J9" s="225">
        <f>'Table 2-4'!K24</f>
        <v>36.06207275390625</v>
      </c>
      <c r="K9" s="225">
        <f>'Table 2-4'!L24</f>
        <v>37.553604125976563</v>
      </c>
      <c r="L9" s="18">
        <f>'Table 2-4'!M24</f>
        <v>2940</v>
      </c>
      <c r="M9" s="202">
        <f>'Table 2-4'!N24</f>
        <v>3070</v>
      </c>
      <c r="N9" s="202">
        <f>'Table 2-4'!O24</f>
        <v>3099</v>
      </c>
      <c r="O9" s="202">
        <f>'Table 2-4'!P24</f>
        <v>2943</v>
      </c>
      <c r="P9" s="214"/>
      <c r="Q9" s="2"/>
      <c r="R9" s="2"/>
    </row>
    <row r="10" spans="1:18" x14ac:dyDescent="0.25">
      <c r="A10" s="2"/>
      <c r="B10" s="2"/>
      <c r="C10" s="2" t="s">
        <v>397</v>
      </c>
      <c r="D10" s="18">
        <f>'Table 2-4'!E30</f>
        <v>114437</v>
      </c>
      <c r="E10" s="202">
        <f>'Table 2-4'!F30</f>
        <v>112318</v>
      </c>
      <c r="F10" s="201">
        <f>'Table 2-4'!G30</f>
        <v>109038.015625</v>
      </c>
      <c r="G10" s="201">
        <f>'Table 2-4'!H30</f>
        <v>104104.3125</v>
      </c>
      <c r="H10" s="59">
        <f>'Table 2-4'!I30</f>
        <v>24</v>
      </c>
      <c r="I10" s="201">
        <f>'Table 2-4'!J30</f>
        <v>24</v>
      </c>
      <c r="J10" s="225">
        <f>'Table 2-4'!K30</f>
        <v>24.499111175537109</v>
      </c>
      <c r="K10" s="225">
        <f>'Table 2-4'!L30</f>
        <v>24.83964920043945</v>
      </c>
      <c r="L10" s="18">
        <f>'Table 2-4'!M30</f>
        <v>1377</v>
      </c>
      <c r="M10" s="202">
        <f>'Table 2-4'!N30</f>
        <v>1373</v>
      </c>
      <c r="N10" s="202">
        <f>'Table 2-4'!O30</f>
        <v>1272</v>
      </c>
      <c r="O10" s="202">
        <f>'Table 2-4'!P30</f>
        <v>1054</v>
      </c>
      <c r="P10" s="214"/>
      <c r="Q10" s="2"/>
      <c r="R10" s="2"/>
    </row>
    <row r="11" spans="1:18" x14ac:dyDescent="0.25">
      <c r="A11" s="2"/>
      <c r="B11" s="2"/>
      <c r="C11" s="2" t="s">
        <v>78</v>
      </c>
      <c r="D11" s="18">
        <f>'Table 2-4'!E36</f>
        <v>502386</v>
      </c>
      <c r="E11" s="202">
        <f>'Table 2-4'!F36</f>
        <v>507296</v>
      </c>
      <c r="F11" s="201">
        <f>'Table 2-4'!G36</f>
        <v>562709.5</v>
      </c>
      <c r="G11" s="201">
        <f>'Table 2-4'!H36</f>
        <v>597888.8125</v>
      </c>
      <c r="H11" s="59">
        <f>'Table 2-4'!I36</f>
        <v>31</v>
      </c>
      <c r="I11" s="201">
        <f>'Table 2-4'!J36</f>
        <v>31</v>
      </c>
      <c r="J11" s="225">
        <f>'Table 2-4'!K36</f>
        <v>32.943023681640625</v>
      </c>
      <c r="K11" s="225">
        <f>'Table 2-4'!L36</f>
        <v>34.375160217285163</v>
      </c>
      <c r="L11" s="18">
        <f>'Table 2-4'!M36</f>
        <v>4472</v>
      </c>
      <c r="M11" s="202">
        <f>'Table 2-4'!N36</f>
        <v>4588</v>
      </c>
      <c r="N11" s="202">
        <f>'Table 2-4'!O36</f>
        <v>4616</v>
      </c>
      <c r="O11" s="202">
        <f>'Table 2-4'!P36</f>
        <v>4203</v>
      </c>
      <c r="P11" s="214"/>
      <c r="Q11" s="2"/>
      <c r="R11" s="2"/>
    </row>
    <row r="12" spans="1:18" x14ac:dyDescent="0.25">
      <c r="A12" s="2"/>
      <c r="B12" s="2"/>
      <c r="C12" s="2" t="s">
        <v>80</v>
      </c>
      <c r="D12" s="18">
        <f>'Table 2-4'!E42</f>
        <v>91340</v>
      </c>
      <c r="E12" s="202">
        <f>'Table 2-4'!F42</f>
        <v>79137</v>
      </c>
      <c r="F12" s="201">
        <f>'Table 2-4'!G42</f>
        <v>83781.8359375</v>
      </c>
      <c r="G12" s="201">
        <f>'Table 2-4'!H42</f>
        <v>86385.2265625</v>
      </c>
      <c r="H12" s="59">
        <f>'Table 2-4'!I42</f>
        <v>3</v>
      </c>
      <c r="I12" s="201">
        <f>'Table 2-4'!J42</f>
        <v>3</v>
      </c>
      <c r="J12" s="225">
        <f>'Table 2-4'!K42</f>
        <v>3.077383279800415</v>
      </c>
      <c r="K12" s="225">
        <f>'Table 2-4'!L42</f>
        <v>3.476129293441772</v>
      </c>
      <c r="L12" s="18">
        <f>'Table 2-4'!M42</f>
        <v>1628</v>
      </c>
      <c r="M12" s="202">
        <f>'Table 2-4'!N42</f>
        <v>1545</v>
      </c>
      <c r="N12" s="202">
        <f>'Table 2-4'!O42</f>
        <v>1368</v>
      </c>
      <c r="O12" s="202">
        <f>'Table 2-4'!P42</f>
        <v>1287</v>
      </c>
      <c r="P12" s="214"/>
      <c r="Q12" s="2"/>
      <c r="R12" s="2"/>
    </row>
    <row r="13" spans="1:18" x14ac:dyDescent="0.25">
      <c r="A13" s="2"/>
      <c r="B13" s="2"/>
      <c r="C13" s="2"/>
      <c r="D13" s="2"/>
      <c r="E13" s="200"/>
      <c r="F13" s="197"/>
      <c r="G13" s="197"/>
      <c r="H13" s="2"/>
      <c r="I13" s="2"/>
      <c r="J13" s="2"/>
      <c r="K13" s="2"/>
      <c r="L13" s="2"/>
      <c r="M13" s="2"/>
      <c r="N13" s="2"/>
      <c r="O13" s="2"/>
      <c r="P13" s="2"/>
      <c r="Q13" s="2"/>
      <c r="R13" s="2"/>
    </row>
    <row r="14" spans="1:18" x14ac:dyDescent="0.25">
      <c r="A14" s="2"/>
      <c r="B14" s="2"/>
      <c r="C14" s="2" t="s">
        <v>432</v>
      </c>
      <c r="D14" s="2"/>
      <c r="E14" s="2"/>
      <c r="F14" s="2"/>
      <c r="G14" s="2"/>
      <c r="H14" s="2"/>
      <c r="I14" s="2"/>
      <c r="J14" s="2"/>
      <c r="K14" s="2"/>
      <c r="L14" s="2"/>
      <c r="M14" s="2"/>
      <c r="N14" s="2"/>
      <c r="O14" s="2"/>
      <c r="P14" s="2"/>
      <c r="Q14" s="2"/>
      <c r="R14" s="2"/>
    </row>
    <row r="15" spans="1:18" x14ac:dyDescent="0.25">
      <c r="A15" s="2"/>
      <c r="B15" s="2"/>
      <c r="C15" s="2" t="s">
        <v>165</v>
      </c>
      <c r="D15" s="2"/>
      <c r="E15" s="2"/>
      <c r="F15" s="2"/>
      <c r="G15" s="2"/>
      <c r="H15" s="2"/>
      <c r="I15" s="2"/>
      <c r="J15" s="2"/>
      <c r="K15" s="2"/>
      <c r="L15" s="2"/>
      <c r="M15" s="2"/>
      <c r="N15" s="2"/>
      <c r="O15" s="2"/>
      <c r="P15" s="2"/>
      <c r="Q15" s="2"/>
      <c r="R15" s="2"/>
    </row>
    <row r="16" spans="1:18" x14ac:dyDescent="0.25">
      <c r="A16" s="2"/>
      <c r="B16" s="2"/>
      <c r="C16" s="2"/>
      <c r="D16" s="2"/>
      <c r="E16" s="2"/>
      <c r="F16" s="2"/>
      <c r="G16" s="2"/>
      <c r="H16" s="2"/>
      <c r="I16" s="2"/>
      <c r="J16" s="2"/>
      <c r="K16" s="2"/>
      <c r="L16" s="2"/>
      <c r="M16" s="2"/>
      <c r="N16" s="2"/>
      <c r="O16" s="2"/>
      <c r="P16" s="2"/>
      <c r="Q16" s="2"/>
      <c r="R16" s="2"/>
    </row>
    <row r="17" spans="1:18" x14ac:dyDescent="0.25">
      <c r="A17" s="2"/>
      <c r="B17" s="2"/>
      <c r="C17" s="2" t="s">
        <v>83</v>
      </c>
      <c r="D17" s="2"/>
      <c r="E17" s="2"/>
      <c r="F17" s="2"/>
      <c r="G17" s="2"/>
      <c r="H17" s="2"/>
      <c r="I17" s="2"/>
      <c r="J17" s="2"/>
      <c r="K17" s="2"/>
      <c r="L17" s="2"/>
      <c r="M17" s="2"/>
      <c r="N17" s="2"/>
      <c r="O17" s="2"/>
      <c r="P17" s="2"/>
      <c r="Q17" s="2"/>
      <c r="R17" s="2"/>
    </row>
    <row r="18" spans="1:18" x14ac:dyDescent="0.25">
      <c r="A18" s="2"/>
      <c r="B18" s="2"/>
      <c r="C18" s="2" t="s">
        <v>166</v>
      </c>
      <c r="D18" s="2"/>
      <c r="E18" s="2"/>
      <c r="F18" s="2"/>
      <c r="G18" s="2"/>
      <c r="H18" s="2"/>
      <c r="I18" s="2"/>
      <c r="J18" s="2"/>
      <c r="K18" s="2"/>
      <c r="L18" s="2"/>
      <c r="M18" s="2"/>
      <c r="N18" s="2"/>
      <c r="O18" s="2"/>
      <c r="P18" s="2"/>
      <c r="Q18" s="2"/>
      <c r="R18" s="2"/>
    </row>
    <row r="19" spans="1:18" x14ac:dyDescent="0.25">
      <c r="A19" s="2"/>
      <c r="B19" s="2"/>
      <c r="C19" s="2" t="s">
        <v>433</v>
      </c>
      <c r="D19" s="2"/>
      <c r="E19" s="2"/>
      <c r="F19" s="2"/>
      <c r="G19" s="2"/>
      <c r="H19" s="2"/>
      <c r="I19" s="2"/>
      <c r="J19" s="2"/>
      <c r="K19" s="2"/>
      <c r="L19" s="2"/>
      <c r="M19" s="2"/>
      <c r="N19" s="2"/>
      <c r="O19" s="2"/>
      <c r="P19" s="2"/>
      <c r="Q19" s="2"/>
      <c r="R19" s="2"/>
    </row>
    <row r="20" spans="1:18" x14ac:dyDescent="0.25">
      <c r="A20" s="2"/>
      <c r="B20" s="2"/>
      <c r="C20" s="2" t="s">
        <v>630</v>
      </c>
      <c r="D20" s="2"/>
      <c r="E20" s="2"/>
      <c r="F20" s="2"/>
      <c r="G20" s="2"/>
      <c r="H20" s="2"/>
      <c r="I20" s="2"/>
      <c r="J20" s="2"/>
      <c r="K20" s="2"/>
      <c r="L20" s="2"/>
      <c r="M20" s="2"/>
      <c r="N20" s="2"/>
      <c r="O20" s="2"/>
      <c r="P20" s="2"/>
      <c r="Q20" s="2"/>
      <c r="R20" s="2"/>
    </row>
    <row r="21" spans="1:18" x14ac:dyDescent="0.25">
      <c r="A21" s="2"/>
      <c r="B21" s="2"/>
      <c r="C21" s="130"/>
      <c r="D21" s="2"/>
      <c r="E21" s="2"/>
      <c r="F21" s="2"/>
      <c r="G21" s="2"/>
      <c r="H21" s="2"/>
      <c r="I21" s="2"/>
      <c r="J21" s="2"/>
      <c r="K21" s="2"/>
      <c r="L21" s="2"/>
      <c r="M21" s="2"/>
      <c r="N21" s="2"/>
      <c r="O21" s="2"/>
      <c r="P21" s="2"/>
      <c r="Q21" s="2"/>
      <c r="R21" s="2"/>
    </row>
    <row r="22" spans="1:18" x14ac:dyDescent="0.25">
      <c r="A22" s="2"/>
      <c r="B22" s="2"/>
      <c r="C22" s="2"/>
      <c r="D22" s="2"/>
      <c r="E22" s="2"/>
      <c r="F22" s="2"/>
      <c r="G22" s="2"/>
      <c r="H22" s="2"/>
      <c r="I22" s="2"/>
      <c r="J22" s="2"/>
      <c r="K22" s="2"/>
      <c r="L22" s="2"/>
      <c r="M22" s="2"/>
      <c r="N22" s="2"/>
      <c r="O22" s="2"/>
      <c r="P22" s="2"/>
      <c r="Q22" s="2"/>
      <c r="R22" s="2"/>
    </row>
    <row r="23" spans="1:18" x14ac:dyDescent="0.25">
      <c r="A23" s="2"/>
      <c r="B23" s="2"/>
      <c r="C23" s="2"/>
      <c r="D23" s="2"/>
      <c r="E23" s="2"/>
      <c r="F23" s="2"/>
      <c r="G23" s="2"/>
      <c r="H23" s="2"/>
      <c r="I23" s="2"/>
      <c r="J23" s="2"/>
      <c r="K23" s="2"/>
      <c r="L23" s="2"/>
      <c r="M23" s="2"/>
      <c r="N23" s="2"/>
      <c r="O23" s="2"/>
      <c r="P23" s="2"/>
      <c r="Q23" s="2"/>
      <c r="R23" s="2"/>
    </row>
    <row r="24" spans="1:18" x14ac:dyDescent="0.25">
      <c r="A24" s="2"/>
      <c r="B24" s="2"/>
      <c r="C24" s="2"/>
      <c r="D24" s="2"/>
      <c r="E24" s="2"/>
      <c r="F24" s="2"/>
      <c r="G24" s="2"/>
      <c r="H24" s="2"/>
      <c r="I24" s="2"/>
      <c r="J24" s="2"/>
      <c r="K24" s="2"/>
      <c r="L24" s="2"/>
      <c r="M24" s="2"/>
      <c r="N24" s="2"/>
      <c r="O24" s="2"/>
      <c r="P24" s="2"/>
      <c r="Q24" s="2"/>
      <c r="R24" s="2"/>
    </row>
    <row r="25" spans="1:18" x14ac:dyDescent="0.25">
      <c r="A25" s="2"/>
      <c r="B25" s="2"/>
      <c r="C25" s="2"/>
      <c r="D25" s="2"/>
      <c r="E25" s="2"/>
      <c r="F25" s="2"/>
      <c r="G25" s="2"/>
      <c r="H25" s="2"/>
      <c r="I25" s="2"/>
      <c r="J25" s="2"/>
      <c r="K25" s="2"/>
      <c r="L25" s="2"/>
      <c r="M25" s="2"/>
      <c r="N25" s="2"/>
      <c r="O25" s="2"/>
      <c r="P25" s="2"/>
      <c r="Q25" s="2"/>
      <c r="R25" s="2"/>
    </row>
    <row r="26" spans="1:18" x14ac:dyDescent="0.25">
      <c r="A26" s="2"/>
      <c r="B26" s="2"/>
      <c r="C26" s="2"/>
      <c r="D26" s="2"/>
      <c r="E26" s="2"/>
      <c r="F26" s="2"/>
      <c r="G26" s="2"/>
      <c r="H26" s="2"/>
      <c r="I26" s="2"/>
      <c r="J26" s="2"/>
      <c r="K26" s="2"/>
      <c r="L26" s="2"/>
      <c r="M26" s="2"/>
      <c r="N26" s="2"/>
      <c r="O26" s="2"/>
      <c r="P26" s="2"/>
      <c r="Q26" s="2"/>
      <c r="R26" s="2"/>
    </row>
    <row r="27" spans="1:18" x14ac:dyDescent="0.25">
      <c r="A27" s="2"/>
      <c r="B27" s="2"/>
      <c r="C27" s="2"/>
      <c r="D27" s="2"/>
      <c r="E27" s="2"/>
      <c r="F27" s="2"/>
      <c r="G27" s="2"/>
      <c r="H27" s="2"/>
      <c r="I27" s="2"/>
      <c r="J27" s="2"/>
      <c r="K27" s="2"/>
      <c r="L27" s="2"/>
      <c r="M27" s="2"/>
      <c r="N27" s="2"/>
      <c r="O27" s="2"/>
      <c r="P27" s="2"/>
      <c r="Q27" s="2"/>
      <c r="R27" s="2"/>
    </row>
    <row r="28" spans="1:18" x14ac:dyDescent="0.25">
      <c r="A28" s="2"/>
      <c r="B28" s="2"/>
      <c r="C28" s="2"/>
      <c r="D28" s="2"/>
      <c r="E28" s="2"/>
      <c r="F28" s="2"/>
      <c r="G28" s="2"/>
      <c r="H28" s="2"/>
      <c r="I28" s="2"/>
      <c r="J28" s="2"/>
      <c r="K28" s="2"/>
      <c r="L28" s="2"/>
      <c r="M28" s="2"/>
      <c r="N28" s="2"/>
      <c r="O28" s="2"/>
      <c r="P28" s="2"/>
      <c r="Q28" s="2"/>
      <c r="R28" s="2"/>
    </row>
    <row r="29" spans="1:18" x14ac:dyDescent="0.25">
      <c r="A29" s="2"/>
      <c r="B29" s="2"/>
      <c r="C29" s="2"/>
      <c r="D29" s="2"/>
      <c r="E29" s="2"/>
      <c r="F29" s="2"/>
      <c r="G29" s="2"/>
      <c r="H29" s="2"/>
      <c r="I29" s="2"/>
      <c r="J29" s="2"/>
      <c r="K29" s="2"/>
      <c r="L29" s="2"/>
      <c r="M29" s="2"/>
      <c r="N29" s="2"/>
      <c r="O29" s="2"/>
      <c r="P29" s="2"/>
      <c r="Q29" s="2"/>
      <c r="R29" s="2"/>
    </row>
    <row r="30" spans="1:18" x14ac:dyDescent="0.25">
      <c r="A30" s="2"/>
      <c r="B30" s="2"/>
      <c r="C30" s="2"/>
      <c r="D30" s="2"/>
      <c r="E30" s="2"/>
      <c r="F30" s="2"/>
      <c r="G30" s="2"/>
      <c r="H30" s="2"/>
      <c r="I30" s="2"/>
      <c r="J30" s="2"/>
      <c r="K30" s="2"/>
      <c r="L30" s="2"/>
      <c r="M30" s="2"/>
      <c r="N30" s="2"/>
      <c r="O30" s="2"/>
      <c r="P30" s="2"/>
      <c r="Q30" s="2"/>
      <c r="R30" s="2"/>
    </row>
    <row r="31" spans="1:18" x14ac:dyDescent="0.25">
      <c r="A31" s="2"/>
      <c r="B31" s="2"/>
      <c r="C31" s="2"/>
      <c r="D31" s="2"/>
      <c r="E31" s="2"/>
      <c r="F31" s="2"/>
      <c r="G31" s="2"/>
      <c r="H31" s="2"/>
      <c r="I31" s="2"/>
      <c r="J31" s="2"/>
      <c r="K31" s="2"/>
      <c r="L31" s="2"/>
      <c r="M31" s="2"/>
      <c r="N31" s="2"/>
      <c r="O31" s="2"/>
      <c r="P31" s="2"/>
      <c r="Q31" s="2"/>
      <c r="R31" s="2"/>
    </row>
    <row r="32" spans="1:18" x14ac:dyDescent="0.25">
      <c r="A32" s="2"/>
      <c r="B32" s="2"/>
      <c r="C32" s="2"/>
      <c r="D32" s="2"/>
      <c r="E32" s="2"/>
      <c r="F32" s="2"/>
      <c r="G32" s="2"/>
      <c r="H32" s="2"/>
      <c r="I32" s="2"/>
      <c r="J32" s="2"/>
      <c r="K32" s="2"/>
      <c r="L32" s="2"/>
      <c r="M32" s="2"/>
      <c r="N32" s="2"/>
      <c r="O32" s="2"/>
      <c r="P32" s="2"/>
      <c r="Q32" s="2"/>
      <c r="R32" s="2"/>
    </row>
    <row r="33" spans="1:18" x14ac:dyDescent="0.25">
      <c r="A33" s="2"/>
      <c r="B33" s="2"/>
      <c r="C33" s="2"/>
      <c r="D33" s="2"/>
      <c r="E33" s="2"/>
      <c r="F33" s="2"/>
      <c r="G33" s="2"/>
      <c r="H33" s="2"/>
      <c r="I33" s="2"/>
      <c r="J33" s="2"/>
      <c r="K33" s="2"/>
      <c r="L33" s="2"/>
      <c r="M33" s="2"/>
      <c r="N33" s="2"/>
      <c r="O33" s="2"/>
      <c r="P33" s="2"/>
      <c r="Q33" s="2"/>
      <c r="R33" s="2"/>
    </row>
    <row r="34" spans="1:18" x14ac:dyDescent="0.25">
      <c r="A34" s="2"/>
      <c r="B34" s="2"/>
      <c r="C34" s="2"/>
      <c r="D34" s="2"/>
      <c r="E34" s="2"/>
      <c r="F34" s="2"/>
      <c r="G34" s="2"/>
      <c r="H34" s="2"/>
      <c r="I34" s="2"/>
      <c r="J34" s="2"/>
      <c r="K34" s="2"/>
      <c r="L34" s="2"/>
      <c r="M34" s="2"/>
      <c r="N34" s="2"/>
      <c r="O34" s="2"/>
      <c r="P34" s="2"/>
      <c r="Q34" s="2"/>
      <c r="R34" s="2"/>
    </row>
    <row r="35" spans="1:18" x14ac:dyDescent="0.25">
      <c r="A35" s="2"/>
      <c r="B35" s="2"/>
      <c r="C35" s="2"/>
      <c r="D35" s="2"/>
      <c r="E35" s="2"/>
      <c r="F35" s="2"/>
      <c r="G35" s="2"/>
      <c r="H35" s="2"/>
      <c r="I35" s="2"/>
      <c r="J35" s="2"/>
      <c r="K35" s="2"/>
      <c r="L35" s="2"/>
      <c r="M35" s="2"/>
      <c r="N35" s="2"/>
      <c r="O35" s="2"/>
      <c r="P35" s="2"/>
      <c r="Q35" s="2"/>
      <c r="R35" s="2"/>
    </row>
    <row r="36" spans="1:18" x14ac:dyDescent="0.25">
      <c r="A36" s="2"/>
      <c r="B36" s="2"/>
      <c r="C36" s="2"/>
      <c r="D36" s="2"/>
      <c r="E36" s="2"/>
      <c r="F36" s="2"/>
      <c r="G36" s="2"/>
      <c r="H36" s="2"/>
      <c r="I36" s="2"/>
      <c r="J36" s="2"/>
      <c r="K36" s="2"/>
      <c r="L36" s="2"/>
      <c r="M36" s="2"/>
      <c r="N36" s="2"/>
      <c r="O36" s="2"/>
      <c r="P36" s="2"/>
      <c r="Q36" s="2"/>
      <c r="R36" s="2"/>
    </row>
    <row r="37" spans="1:18" x14ac:dyDescent="0.25">
      <c r="A37" s="2"/>
      <c r="B37" s="2"/>
      <c r="C37" s="2"/>
      <c r="D37" s="2"/>
      <c r="E37" s="2"/>
      <c r="F37" s="2"/>
      <c r="G37" s="2"/>
      <c r="H37" s="2"/>
      <c r="I37" s="2"/>
      <c r="J37" s="2"/>
      <c r="K37" s="2"/>
      <c r="L37" s="2"/>
      <c r="M37" s="2"/>
      <c r="N37" s="2"/>
      <c r="O37" s="2"/>
      <c r="P37" s="2"/>
      <c r="Q37" s="2"/>
      <c r="R37" s="2"/>
    </row>
    <row r="38" spans="1:18" x14ac:dyDescent="0.25">
      <c r="A38" s="2"/>
      <c r="B38" s="2"/>
      <c r="C38" s="2"/>
      <c r="D38" s="2"/>
      <c r="E38" s="2"/>
      <c r="F38" s="2"/>
      <c r="G38" s="2"/>
      <c r="H38" s="2"/>
      <c r="I38" s="2"/>
      <c r="J38" s="2"/>
      <c r="K38" s="2"/>
      <c r="L38" s="2"/>
      <c r="M38" s="2"/>
      <c r="N38" s="2"/>
      <c r="O38" s="2"/>
      <c r="P38" s="2"/>
      <c r="Q38" s="2"/>
      <c r="R38" s="2"/>
    </row>
    <row r="39" spans="1:18" x14ac:dyDescent="0.25">
      <c r="A39" s="2"/>
      <c r="B39" s="2"/>
      <c r="C39" s="2"/>
      <c r="D39" s="2"/>
      <c r="E39" s="2"/>
      <c r="F39" s="2"/>
      <c r="G39" s="2"/>
      <c r="H39" s="2"/>
      <c r="I39" s="2"/>
      <c r="J39" s="2"/>
      <c r="K39" s="2"/>
      <c r="L39" s="2"/>
      <c r="M39" s="2"/>
      <c r="N39" s="2"/>
      <c r="O39" s="2"/>
      <c r="P39" s="2"/>
      <c r="Q39" s="2"/>
      <c r="R39" s="2"/>
    </row>
    <row r="40" spans="1:18" x14ac:dyDescent="0.25">
      <c r="A40" s="2"/>
      <c r="B40" s="2"/>
      <c r="C40" s="2"/>
      <c r="D40" s="2"/>
      <c r="E40" s="2"/>
      <c r="F40" s="2"/>
      <c r="G40" s="2"/>
      <c r="H40" s="2"/>
      <c r="I40" s="2"/>
      <c r="J40" s="2"/>
      <c r="K40" s="2"/>
      <c r="L40" s="2"/>
      <c r="M40" s="2"/>
      <c r="N40" s="2"/>
      <c r="O40" s="2"/>
      <c r="P40" s="2"/>
      <c r="Q40" s="2"/>
      <c r="R40" s="2"/>
    </row>
    <row r="41" spans="1:18" x14ac:dyDescent="0.25">
      <c r="A41" s="2"/>
      <c r="B41" s="2"/>
      <c r="C41" s="2"/>
      <c r="D41" s="2"/>
      <c r="E41" s="2"/>
      <c r="F41" s="2"/>
      <c r="G41" s="2"/>
      <c r="H41" s="2"/>
      <c r="I41" s="2"/>
      <c r="J41" s="2"/>
      <c r="K41" s="2"/>
      <c r="L41" s="2"/>
      <c r="M41" s="2"/>
      <c r="N41" s="2"/>
      <c r="O41" s="2"/>
      <c r="P41" s="2"/>
      <c r="Q41" s="2"/>
      <c r="R41" s="2"/>
    </row>
    <row r="42" spans="1:18" x14ac:dyDescent="0.25">
      <c r="A42" s="2"/>
      <c r="B42" s="2"/>
      <c r="C42" s="2"/>
      <c r="D42" s="2"/>
      <c r="E42" s="2"/>
      <c r="F42" s="2"/>
      <c r="G42" s="2"/>
      <c r="H42" s="2"/>
      <c r="I42" s="2"/>
      <c r="J42" s="2"/>
      <c r="K42" s="2"/>
      <c r="L42" s="2"/>
      <c r="M42" s="2"/>
      <c r="N42" s="2"/>
      <c r="O42" s="2"/>
      <c r="P42" s="2"/>
      <c r="Q42" s="2"/>
      <c r="R42" s="2"/>
    </row>
  </sheetData>
  <mergeCells count="3">
    <mergeCell ref="D4:G4"/>
    <mergeCell ref="H4:K4"/>
    <mergeCell ref="L4:O4"/>
  </mergeCells>
  <hyperlinks>
    <hyperlink ref="A1" location="Contents!A1" display="Contents" xr:uid="{00000000-0004-0000-10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F40B9-6FF9-4F78-8C59-64909F12C502}">
  <dimension ref="A1:L49"/>
  <sheetViews>
    <sheetView workbookViewId="0"/>
  </sheetViews>
  <sheetFormatPr defaultColWidth="9.140625" defaultRowHeight="12.75" x14ac:dyDescent="0.2"/>
  <cols>
    <col min="1" max="2" width="9.140625" style="2"/>
    <col min="3" max="3" width="32.42578125" style="2" bestFit="1" customWidth="1"/>
    <col min="4" max="4" width="20" style="2" bestFit="1" customWidth="1"/>
    <col min="5" max="12" width="14.28515625" style="2" customWidth="1"/>
    <col min="13" max="13" width="26.7109375" style="2" customWidth="1"/>
    <col min="14" max="14" width="20" style="2" customWidth="1"/>
    <col min="15" max="15" width="16.5703125" style="2" customWidth="1"/>
    <col min="16" max="16384" width="9.140625" style="2"/>
  </cols>
  <sheetData>
    <row r="1" spans="1:12" x14ac:dyDescent="0.2">
      <c r="A1" s="3" t="s">
        <v>75</v>
      </c>
    </row>
    <row r="2" spans="1:12" x14ac:dyDescent="0.2">
      <c r="B2" s="4" t="s">
        <v>351</v>
      </c>
    </row>
    <row r="3" spans="1:12" x14ac:dyDescent="0.2">
      <c r="B3" s="2" t="s">
        <v>76</v>
      </c>
    </row>
    <row r="4" spans="1:12" ht="12.75" customHeight="1" x14ac:dyDescent="0.2">
      <c r="C4" s="9"/>
      <c r="D4" s="9"/>
      <c r="E4" s="8"/>
      <c r="F4" s="8"/>
      <c r="G4" s="8"/>
      <c r="H4" s="8"/>
      <c r="I4" s="8"/>
      <c r="J4" s="8"/>
      <c r="K4" s="8"/>
      <c r="L4" s="8"/>
    </row>
    <row r="5" spans="1:12" ht="25.5" x14ac:dyDescent="0.2">
      <c r="D5" s="5"/>
      <c r="E5" s="14" t="s">
        <v>167</v>
      </c>
      <c r="F5" s="10" t="s">
        <v>168</v>
      </c>
      <c r="G5" s="10" t="s">
        <v>169</v>
      </c>
      <c r="H5" s="10" t="s">
        <v>170</v>
      </c>
      <c r="I5" s="10" t="s">
        <v>171</v>
      </c>
      <c r="J5" s="12" t="s">
        <v>172</v>
      </c>
      <c r="K5" s="10" t="s">
        <v>82</v>
      </c>
    </row>
    <row r="6" spans="1:12" x14ac:dyDescent="0.2">
      <c r="C6" s="17" t="s">
        <v>358</v>
      </c>
      <c r="D6" s="79" t="s">
        <v>155</v>
      </c>
      <c r="E6" s="311">
        <v>0.54648548364639282</v>
      </c>
      <c r="F6" s="310">
        <v>0.49784958362579351</v>
      </c>
      <c r="G6" s="310">
        <v>0.55106592178344727</v>
      </c>
      <c r="H6" s="310">
        <v>0.51794624328613281</v>
      </c>
      <c r="I6" s="310">
        <v>0.58925056457519531</v>
      </c>
      <c r="J6" s="310">
        <v>0.57475966215133667</v>
      </c>
      <c r="K6" s="39">
        <v>1745</v>
      </c>
      <c r="L6" s="149"/>
    </row>
    <row r="7" spans="1:12" x14ac:dyDescent="0.2">
      <c r="C7" s="2" t="s">
        <v>358</v>
      </c>
      <c r="D7" s="2" t="s">
        <v>160</v>
      </c>
      <c r="E7" s="311">
        <v>0.54840487241744995</v>
      </c>
      <c r="F7" s="310">
        <v>0.49874773621559138</v>
      </c>
      <c r="G7" s="310">
        <v>0.55766814947128296</v>
      </c>
      <c r="H7" s="310">
        <v>0.49230301380157471</v>
      </c>
      <c r="I7" s="310">
        <v>0.59213471412658691</v>
      </c>
      <c r="J7" s="310">
        <v>0.59942388534545898</v>
      </c>
      <c r="K7" s="39">
        <v>1777</v>
      </c>
      <c r="L7" s="149"/>
    </row>
    <row r="8" spans="1:12" x14ac:dyDescent="0.2">
      <c r="C8" s="2" t="s">
        <v>358</v>
      </c>
      <c r="D8" s="2" t="s">
        <v>161</v>
      </c>
      <c r="E8" s="311">
        <v>0.59177762269973755</v>
      </c>
      <c r="F8" s="310">
        <v>0.55786740779876709</v>
      </c>
      <c r="G8" s="310">
        <v>0.60160040855407715</v>
      </c>
      <c r="H8" s="310">
        <v>0.56444668769836426</v>
      </c>
      <c r="I8" s="310">
        <v>0.59778410196304321</v>
      </c>
      <c r="J8" s="310">
        <v>0.63764041662216187</v>
      </c>
      <c r="K8" s="39">
        <v>1772</v>
      </c>
      <c r="L8" s="149"/>
    </row>
    <row r="9" spans="1:12" x14ac:dyDescent="0.2">
      <c r="C9" s="2" t="s">
        <v>358</v>
      </c>
      <c r="D9" s="2" t="s">
        <v>156</v>
      </c>
      <c r="E9" s="311">
        <v>0.85011214017868042</v>
      </c>
      <c r="F9" s="310">
        <v>0.88606280088424683</v>
      </c>
      <c r="G9" s="310">
        <v>0.85743647813796997</v>
      </c>
      <c r="H9" s="310">
        <v>0.8344428539276123</v>
      </c>
      <c r="I9" s="310">
        <v>0.84552484750747681</v>
      </c>
      <c r="J9" s="310">
        <v>0.82480019330978394</v>
      </c>
      <c r="K9" s="39">
        <v>1202</v>
      </c>
      <c r="L9" s="149"/>
    </row>
    <row r="10" spans="1:12" x14ac:dyDescent="0.2">
      <c r="C10" s="2" t="s">
        <v>358</v>
      </c>
      <c r="D10" s="2" t="s">
        <v>157</v>
      </c>
      <c r="E10" s="311">
        <v>0.81706422567367554</v>
      </c>
      <c r="F10" s="310">
        <v>0.83840304613113403</v>
      </c>
      <c r="G10" s="310">
        <v>0.82200217247009277</v>
      </c>
      <c r="H10" s="310">
        <v>0.77016085386276245</v>
      </c>
      <c r="I10" s="310">
        <v>0.84507119655609131</v>
      </c>
      <c r="J10" s="310">
        <v>0.80847716331481934</v>
      </c>
      <c r="K10" s="39">
        <v>859</v>
      </c>
      <c r="L10" s="149"/>
    </row>
    <row r="11" spans="1:12" x14ac:dyDescent="0.2">
      <c r="E11" s="311"/>
      <c r="F11" s="310"/>
      <c r="G11" s="310"/>
      <c r="H11" s="310"/>
      <c r="I11" s="310"/>
      <c r="J11" s="310"/>
      <c r="K11" s="152"/>
      <c r="L11" s="149"/>
    </row>
    <row r="12" spans="1:12" x14ac:dyDescent="0.2">
      <c r="C12" s="2" t="s">
        <v>444</v>
      </c>
      <c r="D12" s="2" t="s">
        <v>155</v>
      </c>
      <c r="E12" s="311">
        <v>0.52167105674743652</v>
      </c>
      <c r="F12" s="317">
        <v>0.40192019939422607</v>
      </c>
      <c r="G12" s="317">
        <v>0.39379167556762701</v>
      </c>
      <c r="H12" s="310">
        <v>0.59423744678497314</v>
      </c>
      <c r="I12" s="317">
        <v>0.47833403944969177</v>
      </c>
      <c r="J12" s="317">
        <v>0.71145749092102051</v>
      </c>
      <c r="K12" s="39">
        <v>130</v>
      </c>
      <c r="L12" s="149"/>
    </row>
    <row r="13" spans="1:12" x14ac:dyDescent="0.2">
      <c r="C13" s="2" t="s">
        <v>444</v>
      </c>
      <c r="D13" s="2" t="s">
        <v>160</v>
      </c>
      <c r="E13" s="311">
        <v>0.52543330192565918</v>
      </c>
      <c r="F13" s="317">
        <v>0.40952721238136292</v>
      </c>
      <c r="G13" s="317">
        <v>0.35781094431877142</v>
      </c>
      <c r="H13" s="310">
        <v>0.60224384069442749</v>
      </c>
      <c r="I13" s="317">
        <v>0.73587721586227417</v>
      </c>
      <c r="J13" s="317">
        <v>0.53093957901000977</v>
      </c>
      <c r="K13" s="39">
        <v>129</v>
      </c>
      <c r="L13" s="149"/>
    </row>
    <row r="14" spans="1:12" x14ac:dyDescent="0.2">
      <c r="C14" s="2" t="s">
        <v>444</v>
      </c>
      <c r="D14" s="2" t="s">
        <v>161</v>
      </c>
      <c r="E14" s="311">
        <v>0.62593549489974976</v>
      </c>
      <c r="F14" s="317">
        <v>0.593028724193573</v>
      </c>
      <c r="G14" s="317">
        <v>0.47217008471488953</v>
      </c>
      <c r="H14" s="317">
        <v>0.6548038125038147</v>
      </c>
      <c r="I14" s="317">
        <v>0.73587721586227417</v>
      </c>
      <c r="J14" s="317">
        <v>0.6917186975479126</v>
      </c>
      <c r="K14" s="39">
        <v>128</v>
      </c>
      <c r="L14" s="149"/>
    </row>
    <row r="15" spans="1:12" x14ac:dyDescent="0.2">
      <c r="C15" s="2" t="s">
        <v>444</v>
      </c>
      <c r="D15" s="2" t="s">
        <v>156</v>
      </c>
      <c r="E15" s="311">
        <v>0.746479332447052</v>
      </c>
      <c r="F15" s="317">
        <v>0.6957021951675415</v>
      </c>
      <c r="G15" s="317">
        <v>0.57395684719085693</v>
      </c>
      <c r="H15" s="317">
        <v>0.9397311806678772</v>
      </c>
      <c r="I15" s="317">
        <v>0.70104557275772095</v>
      </c>
      <c r="J15" s="317">
        <v>0.81345617771148682</v>
      </c>
      <c r="K15" s="39">
        <v>62</v>
      </c>
      <c r="L15" s="149"/>
    </row>
    <row r="16" spans="1:12" x14ac:dyDescent="0.2">
      <c r="C16" s="2" t="s">
        <v>444</v>
      </c>
      <c r="D16" s="2" t="s">
        <v>157</v>
      </c>
      <c r="E16" s="311">
        <v>0.75448137521743774</v>
      </c>
      <c r="F16" s="317">
        <v>0.66929107904434204</v>
      </c>
      <c r="G16" s="317">
        <v>0.57987534999847412</v>
      </c>
      <c r="H16" s="317">
        <v>0.92596191167831421</v>
      </c>
      <c r="I16" s="317" t="s">
        <v>100</v>
      </c>
      <c r="J16" s="317" t="s">
        <v>100</v>
      </c>
      <c r="K16" s="39">
        <v>52</v>
      </c>
      <c r="L16" s="149"/>
    </row>
    <row r="17" spans="3:12" x14ac:dyDescent="0.2">
      <c r="E17" s="311"/>
      <c r="F17" s="310"/>
      <c r="G17" s="310"/>
      <c r="H17" s="310"/>
      <c r="I17" s="310"/>
      <c r="J17" s="310"/>
      <c r="K17" s="152"/>
      <c r="L17" s="149"/>
    </row>
    <row r="18" spans="3:12" x14ac:dyDescent="0.2">
      <c r="C18" s="2" t="s">
        <v>77</v>
      </c>
      <c r="D18" s="2" t="s">
        <v>155</v>
      </c>
      <c r="E18" s="311">
        <v>0.54550009965896606</v>
      </c>
      <c r="F18" s="310">
        <v>0.49450218677520752</v>
      </c>
      <c r="G18" s="310">
        <v>0.54486757516860962</v>
      </c>
      <c r="H18" s="310">
        <v>0.52139151096343994</v>
      </c>
      <c r="I18" s="310">
        <v>0.5853838324546814</v>
      </c>
      <c r="J18" s="310">
        <v>0.58084851503372192</v>
      </c>
      <c r="K18" s="39">
        <v>1875</v>
      </c>
      <c r="L18" s="149"/>
    </row>
    <row r="19" spans="3:12" x14ac:dyDescent="0.2">
      <c r="C19" s="2" t="s">
        <v>77</v>
      </c>
      <c r="D19" s="2" t="s">
        <v>160</v>
      </c>
      <c r="E19" s="311">
        <v>0.5475161075592041</v>
      </c>
      <c r="F19" s="310">
        <v>0.49565082788467407</v>
      </c>
      <c r="G19" s="310">
        <v>0.54996001720428467</v>
      </c>
      <c r="H19" s="310">
        <v>0.49717012047767639</v>
      </c>
      <c r="I19" s="310">
        <v>0.59704267978668213</v>
      </c>
      <c r="J19" s="310">
        <v>0.59655404090881348</v>
      </c>
      <c r="K19" s="39">
        <v>1906</v>
      </c>
      <c r="L19" s="149"/>
    </row>
    <row r="20" spans="3:12" x14ac:dyDescent="0.2">
      <c r="C20" s="2" t="s">
        <v>77</v>
      </c>
      <c r="D20" s="2" t="s">
        <v>161</v>
      </c>
      <c r="E20" s="311">
        <v>0.59309160709381104</v>
      </c>
      <c r="F20" s="310">
        <v>0.55908429622650146</v>
      </c>
      <c r="G20" s="310">
        <v>0.59657502174377441</v>
      </c>
      <c r="H20" s="310">
        <v>0.56830286979675293</v>
      </c>
      <c r="I20" s="310">
        <v>0.6025117039680481</v>
      </c>
      <c r="J20" s="310">
        <v>0.63991934061050415</v>
      </c>
      <c r="K20" s="39">
        <v>1900</v>
      </c>
      <c r="L20" s="149"/>
    </row>
    <row r="21" spans="3:12" x14ac:dyDescent="0.2">
      <c r="C21" s="2" t="s">
        <v>77</v>
      </c>
      <c r="D21" s="2" t="s">
        <v>156</v>
      </c>
      <c r="E21" s="311">
        <v>0.847220778465271</v>
      </c>
      <c r="F21" s="310">
        <v>0.88037574291229248</v>
      </c>
      <c r="G21" s="310">
        <v>0.84929800033569336</v>
      </c>
      <c r="H21" s="310">
        <v>0.838093101978302</v>
      </c>
      <c r="I21" s="310">
        <v>0.84230834245681763</v>
      </c>
      <c r="J21" s="310">
        <v>0.8245278000831604</v>
      </c>
      <c r="K21" s="39">
        <v>1264</v>
      </c>
      <c r="L21" s="149"/>
    </row>
    <row r="22" spans="3:12" x14ac:dyDescent="0.2">
      <c r="C22" s="2" t="s">
        <v>77</v>
      </c>
      <c r="D22" s="2" t="s">
        <v>157</v>
      </c>
      <c r="E22" s="311">
        <v>0.81501668691635132</v>
      </c>
      <c r="F22" s="310">
        <v>0.83191192150115967</v>
      </c>
      <c r="G22" s="310">
        <v>0.81355065107345581</v>
      </c>
      <c r="H22" s="310">
        <v>0.77614402770996094</v>
      </c>
      <c r="I22" s="310">
        <v>0.84291625022888184</v>
      </c>
      <c r="J22" s="310">
        <v>0.81026345491409302</v>
      </c>
      <c r="K22" s="39">
        <v>911</v>
      </c>
      <c r="L22" s="149"/>
    </row>
    <row r="23" spans="3:12" x14ac:dyDescent="0.2">
      <c r="E23" s="311"/>
      <c r="F23" s="310"/>
      <c r="G23" s="310"/>
      <c r="H23" s="310"/>
      <c r="I23" s="310"/>
      <c r="J23" s="310"/>
      <c r="K23" s="152"/>
      <c r="L23" s="149"/>
    </row>
    <row r="24" spans="3:12" x14ac:dyDescent="0.2">
      <c r="C24" s="2" t="s">
        <v>396</v>
      </c>
      <c r="D24" s="2" t="s">
        <v>162</v>
      </c>
      <c r="E24" s="311">
        <v>0.67269951105117798</v>
      </c>
      <c r="F24" s="310">
        <v>0.7077021598815918</v>
      </c>
      <c r="G24" s="310">
        <v>0.63857823610305786</v>
      </c>
      <c r="H24" s="310">
        <v>0.62756931781768799</v>
      </c>
      <c r="I24" s="310">
        <v>0.67607414722442627</v>
      </c>
      <c r="J24" s="310">
        <v>0.72066593170166016</v>
      </c>
      <c r="K24" s="39">
        <v>3105</v>
      </c>
      <c r="L24" s="149"/>
    </row>
    <row r="25" spans="3:12" x14ac:dyDescent="0.2">
      <c r="C25" s="2" t="s">
        <v>396</v>
      </c>
      <c r="D25" s="2" t="s">
        <v>163</v>
      </c>
      <c r="E25" s="311">
        <v>0.64254307746887207</v>
      </c>
      <c r="F25" s="310">
        <v>0.69362843036651611</v>
      </c>
      <c r="G25" s="310">
        <v>0.60455363988876343</v>
      </c>
      <c r="H25" s="310">
        <v>0.57769453525543213</v>
      </c>
      <c r="I25" s="310">
        <v>0.66818863153457642</v>
      </c>
      <c r="J25" s="310">
        <v>0.67713791131973267</v>
      </c>
      <c r="K25" s="39">
        <v>2903</v>
      </c>
      <c r="L25" s="149"/>
    </row>
    <row r="26" spans="3:12" x14ac:dyDescent="0.2">
      <c r="C26" s="2" t="s">
        <v>396</v>
      </c>
      <c r="D26" s="2" t="s">
        <v>164</v>
      </c>
      <c r="E26" s="311">
        <v>0.67768430709838867</v>
      </c>
      <c r="F26" s="310">
        <v>0.71263879537582397</v>
      </c>
      <c r="G26" s="310">
        <v>0.65352296829223633</v>
      </c>
      <c r="H26" s="310">
        <v>0.61795413494110107</v>
      </c>
      <c r="I26" s="310">
        <v>0.69904214143753052</v>
      </c>
      <c r="J26" s="310">
        <v>0.71232426166534424</v>
      </c>
      <c r="K26" s="39">
        <v>2891</v>
      </c>
      <c r="L26" s="149"/>
    </row>
    <row r="27" spans="3:12" x14ac:dyDescent="0.2">
      <c r="C27" s="2" t="s">
        <v>396</v>
      </c>
      <c r="D27" s="2" t="s">
        <v>156</v>
      </c>
      <c r="E27" s="311">
        <v>0.76802784204483032</v>
      </c>
      <c r="F27" s="310">
        <v>0.81093907356262207</v>
      </c>
      <c r="G27" s="310">
        <v>0.8285554051399231</v>
      </c>
      <c r="H27" s="310">
        <v>0.79484045505523682</v>
      </c>
      <c r="I27" s="310">
        <v>0.67387759685516357</v>
      </c>
      <c r="J27" s="310">
        <v>0.73044604063034058</v>
      </c>
      <c r="K27" s="39">
        <v>620</v>
      </c>
      <c r="L27" s="149"/>
    </row>
    <row r="28" spans="3:12" x14ac:dyDescent="0.2">
      <c r="C28" s="2" t="s">
        <v>396</v>
      </c>
      <c r="D28" s="2" t="s">
        <v>157</v>
      </c>
      <c r="E28" s="311">
        <v>0.74923110008239746</v>
      </c>
      <c r="F28" s="310">
        <v>0.78427445888519287</v>
      </c>
      <c r="G28" s="310">
        <v>0.76566827297210693</v>
      </c>
      <c r="H28" s="310">
        <v>0.70080971717834473</v>
      </c>
      <c r="I28" s="310">
        <v>0.71447718143463135</v>
      </c>
      <c r="J28" s="310">
        <v>0.77786558866500854</v>
      </c>
      <c r="K28" s="39">
        <v>633</v>
      </c>
      <c r="L28" s="149"/>
    </row>
    <row r="29" spans="3:12" x14ac:dyDescent="0.2">
      <c r="E29" s="311"/>
      <c r="F29" s="310"/>
      <c r="G29" s="310"/>
      <c r="H29" s="310"/>
      <c r="I29" s="310"/>
      <c r="J29" s="310"/>
      <c r="K29" s="152"/>
      <c r="L29" s="149"/>
    </row>
    <row r="30" spans="3:12" x14ac:dyDescent="0.2">
      <c r="C30" s="2" t="s">
        <v>397</v>
      </c>
      <c r="D30" s="2" t="s">
        <v>162</v>
      </c>
      <c r="E30" s="311">
        <v>0.58413869142532349</v>
      </c>
      <c r="F30" s="310">
        <v>0.60122448205947876</v>
      </c>
      <c r="G30" s="310">
        <v>0.59680831432342529</v>
      </c>
      <c r="H30" s="310">
        <v>0.55608564615249634</v>
      </c>
      <c r="I30" s="310">
        <v>0.5420805811882019</v>
      </c>
      <c r="J30" s="310">
        <v>0.62992376089096069</v>
      </c>
      <c r="K30" s="39">
        <v>1453</v>
      </c>
      <c r="L30" s="149"/>
    </row>
    <row r="31" spans="3:12" x14ac:dyDescent="0.2">
      <c r="C31" s="2" t="s">
        <v>397</v>
      </c>
      <c r="D31" s="2" t="s">
        <v>163</v>
      </c>
      <c r="E31" s="311">
        <v>0.60362511873245239</v>
      </c>
      <c r="F31" s="310">
        <v>0.59756869077682495</v>
      </c>
      <c r="G31" s="310">
        <v>0.61548185348510742</v>
      </c>
      <c r="H31" s="310">
        <v>0.57747387886047363</v>
      </c>
      <c r="I31" s="310">
        <v>0.58495986461639404</v>
      </c>
      <c r="J31" s="310">
        <v>0.64684545993804932</v>
      </c>
      <c r="K31" s="39">
        <v>1444</v>
      </c>
      <c r="L31" s="149"/>
    </row>
    <row r="32" spans="3:12" x14ac:dyDescent="0.2">
      <c r="C32" s="2" t="s">
        <v>397</v>
      </c>
      <c r="D32" s="2" t="s">
        <v>164</v>
      </c>
      <c r="E32" s="311">
        <v>0.61323827505111694</v>
      </c>
      <c r="F32" s="310">
        <v>0.59930431842803955</v>
      </c>
      <c r="G32" s="310">
        <v>0.62084031105041504</v>
      </c>
      <c r="H32" s="310">
        <v>0.6196669340133667</v>
      </c>
      <c r="I32" s="310">
        <v>0.63055384159088135</v>
      </c>
      <c r="J32" s="310">
        <v>0.59436184167861938</v>
      </c>
      <c r="K32" s="39">
        <v>1432</v>
      </c>
      <c r="L32" s="149"/>
    </row>
    <row r="33" spans="3:12" x14ac:dyDescent="0.2">
      <c r="C33" s="2" t="s">
        <v>397</v>
      </c>
      <c r="D33" s="2" t="s">
        <v>156</v>
      </c>
      <c r="E33" s="311">
        <v>0.7880977988243103</v>
      </c>
      <c r="F33" s="310">
        <v>0.79360640048980713</v>
      </c>
      <c r="G33" s="310">
        <v>0.78993505239486694</v>
      </c>
      <c r="H33" s="310">
        <v>0.78357136249542236</v>
      </c>
      <c r="I33" s="310">
        <v>0.72802108526229858</v>
      </c>
      <c r="J33" s="310">
        <v>0.84752434492111206</v>
      </c>
      <c r="K33" s="39">
        <v>243</v>
      </c>
      <c r="L33" s="149"/>
    </row>
    <row r="34" spans="3:12" x14ac:dyDescent="0.2">
      <c r="C34" s="2" t="s">
        <v>397</v>
      </c>
      <c r="D34" s="2" t="s">
        <v>157</v>
      </c>
      <c r="E34" s="311">
        <v>0.77476215362548828</v>
      </c>
      <c r="F34" s="310">
        <v>0.77994847297668457</v>
      </c>
      <c r="G34" s="310">
        <v>0.77863132953643799</v>
      </c>
      <c r="H34" s="310">
        <v>0.72099572420120239</v>
      </c>
      <c r="I34" s="310">
        <v>0.70644652843475342</v>
      </c>
      <c r="J34" s="310">
        <v>0.86768448352813721</v>
      </c>
      <c r="K34" s="39">
        <v>246</v>
      </c>
      <c r="L34" s="149"/>
    </row>
    <row r="35" spans="3:12" x14ac:dyDescent="0.2">
      <c r="E35" s="311"/>
      <c r="F35" s="310"/>
      <c r="G35" s="310"/>
      <c r="H35" s="310"/>
      <c r="I35" s="310"/>
      <c r="J35" s="310"/>
      <c r="K35" s="152"/>
      <c r="L35" s="149"/>
    </row>
    <row r="36" spans="3:12" x14ac:dyDescent="0.2">
      <c r="C36" s="2" t="s">
        <v>78</v>
      </c>
      <c r="D36" s="2" t="s">
        <v>162</v>
      </c>
      <c r="E36" s="311">
        <v>0.64259737730026245</v>
      </c>
      <c r="F36" s="310">
        <v>0.67262536287307739</v>
      </c>
      <c r="G36" s="310">
        <v>0.62659889459609985</v>
      </c>
      <c r="H36" s="310">
        <v>0.60542064905166626</v>
      </c>
      <c r="I36" s="310">
        <v>0.62185561656951904</v>
      </c>
      <c r="J36" s="310">
        <v>0.68983733654022217</v>
      </c>
      <c r="K36" s="39">
        <v>4802</v>
      </c>
      <c r="L36" s="149"/>
    </row>
    <row r="37" spans="3:12" x14ac:dyDescent="0.2">
      <c r="C37" s="2" t="s">
        <v>78</v>
      </c>
      <c r="D37" s="2" t="s">
        <v>163</v>
      </c>
      <c r="E37" s="311">
        <v>0.62681454420089722</v>
      </c>
      <c r="F37" s="310">
        <v>0.65861386060714722</v>
      </c>
      <c r="G37" s="310">
        <v>0.60719114542007446</v>
      </c>
      <c r="H37" s="310">
        <v>0.58034658432006836</v>
      </c>
      <c r="I37" s="310">
        <v>0.62991136312484741</v>
      </c>
      <c r="J37" s="310">
        <v>0.66146153211593628</v>
      </c>
      <c r="K37" s="39">
        <v>4583</v>
      </c>
      <c r="L37" s="149"/>
    </row>
    <row r="38" spans="3:12" x14ac:dyDescent="0.2">
      <c r="C38" s="2" t="s">
        <v>78</v>
      </c>
      <c r="D38" s="2" t="s">
        <v>164</v>
      </c>
      <c r="E38" s="311">
        <v>0.6530606746673584</v>
      </c>
      <c r="F38" s="310">
        <v>0.67229479551315308</v>
      </c>
      <c r="G38" s="310">
        <v>0.64231091737747192</v>
      </c>
      <c r="H38" s="310">
        <v>0.61687272787094116</v>
      </c>
      <c r="I38" s="310">
        <v>0.6647217869758606</v>
      </c>
      <c r="J38" s="310">
        <v>0.67148399353027344</v>
      </c>
      <c r="K38" s="39">
        <v>4556</v>
      </c>
      <c r="L38" s="149"/>
    </row>
    <row r="39" spans="3:12" x14ac:dyDescent="0.2">
      <c r="C39" s="2" t="s">
        <v>78</v>
      </c>
      <c r="D39" s="2" t="s">
        <v>156</v>
      </c>
      <c r="E39" s="311">
        <v>0.76636886596679688</v>
      </c>
      <c r="F39" s="310">
        <v>0.79200202226638794</v>
      </c>
      <c r="G39" s="310">
        <v>0.81301474571228027</v>
      </c>
      <c r="H39" s="310">
        <v>0.78932803869247437</v>
      </c>
      <c r="I39" s="310">
        <v>0.67920929193496704</v>
      </c>
      <c r="J39" s="310">
        <v>0.75939363241195679</v>
      </c>
      <c r="K39" s="39">
        <v>916</v>
      </c>
      <c r="L39" s="149"/>
    </row>
    <row r="40" spans="3:12" x14ac:dyDescent="0.2">
      <c r="C40" s="2" t="s">
        <v>78</v>
      </c>
      <c r="D40" s="2" t="s">
        <v>157</v>
      </c>
      <c r="E40" s="311">
        <v>0.75198858976364136</v>
      </c>
      <c r="F40" s="310">
        <v>0.7760041356086731</v>
      </c>
      <c r="G40" s="310">
        <v>0.77089941501617432</v>
      </c>
      <c r="H40" s="310">
        <v>0.70792019367218018</v>
      </c>
      <c r="I40" s="310">
        <v>0.70928120613098145</v>
      </c>
      <c r="J40" s="310">
        <v>0.7929498553276062</v>
      </c>
      <c r="K40" s="39">
        <v>938</v>
      </c>
      <c r="L40" s="149"/>
    </row>
    <row r="41" spans="3:12" x14ac:dyDescent="0.2">
      <c r="E41" s="311"/>
      <c r="F41" s="310"/>
      <c r="G41" s="310"/>
      <c r="H41" s="310"/>
      <c r="I41" s="310"/>
      <c r="J41" s="310"/>
      <c r="K41" s="21"/>
      <c r="L41" s="149"/>
    </row>
    <row r="42" spans="3:12" x14ac:dyDescent="0.2">
      <c r="C42" s="2" t="s">
        <v>80</v>
      </c>
      <c r="D42" s="2" t="s">
        <v>159</v>
      </c>
      <c r="E42" s="311">
        <v>0.51344424486160278</v>
      </c>
      <c r="F42" s="310">
        <v>0.57522928714752197</v>
      </c>
      <c r="G42" s="310">
        <v>0.47504672408103937</v>
      </c>
      <c r="H42" s="310">
        <v>0.4933866560459137</v>
      </c>
      <c r="I42" s="310">
        <v>0.51784253120422363</v>
      </c>
      <c r="J42" s="310">
        <v>0.50577294826507568</v>
      </c>
      <c r="K42" s="39">
        <v>1285</v>
      </c>
      <c r="L42" s="149"/>
    </row>
    <row r="45" spans="3:12" x14ac:dyDescent="0.2">
      <c r="C45" s="2" t="s">
        <v>173</v>
      </c>
    </row>
    <row r="46" spans="3:12" x14ac:dyDescent="0.2">
      <c r="C46" s="2" t="s">
        <v>435</v>
      </c>
    </row>
    <row r="48" spans="3:12" x14ac:dyDescent="0.2">
      <c r="C48" s="79" t="s">
        <v>414</v>
      </c>
    </row>
    <row r="49" spans="3:3" x14ac:dyDescent="0.2">
      <c r="C49" s="2" t="s">
        <v>627</v>
      </c>
    </row>
  </sheetData>
  <hyperlinks>
    <hyperlink ref="A1" location="Contents!A1" display="Contents" xr:uid="{00000000-0004-0000-1100-000000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91CA6-550E-416E-9EC4-BBC6A0D25099}">
  <dimension ref="A1:L51"/>
  <sheetViews>
    <sheetView workbookViewId="0"/>
  </sheetViews>
  <sheetFormatPr defaultColWidth="9.140625" defaultRowHeight="12.75" x14ac:dyDescent="0.2"/>
  <cols>
    <col min="1" max="2" width="9.140625" style="2"/>
    <col min="3" max="3" width="32.42578125" style="2" bestFit="1" customWidth="1"/>
    <col min="4" max="4" width="20" style="2" bestFit="1" customWidth="1"/>
    <col min="5" max="12" width="14.28515625" style="2" customWidth="1"/>
    <col min="13" max="13" width="29.28515625" style="2" customWidth="1"/>
    <col min="14" max="14" width="20.5703125" style="2" customWidth="1"/>
    <col min="15" max="20" width="14.28515625" style="2" customWidth="1"/>
    <col min="21" max="16384" width="9.140625" style="2"/>
  </cols>
  <sheetData>
    <row r="1" spans="1:12" x14ac:dyDescent="0.2">
      <c r="A1" s="3" t="s">
        <v>75</v>
      </c>
    </row>
    <row r="2" spans="1:12" x14ac:dyDescent="0.2">
      <c r="B2" s="4" t="s">
        <v>350</v>
      </c>
    </row>
    <row r="3" spans="1:12" x14ac:dyDescent="0.2">
      <c r="B3" s="2" t="s">
        <v>76</v>
      </c>
    </row>
    <row r="4" spans="1:12" ht="12.75" customHeight="1" x14ac:dyDescent="0.2">
      <c r="C4" s="9"/>
      <c r="D4" s="9"/>
      <c r="E4" s="8"/>
      <c r="F4" s="8"/>
      <c r="G4" s="8"/>
      <c r="H4" s="8"/>
      <c r="I4" s="8"/>
      <c r="J4" s="8"/>
      <c r="K4" s="8"/>
      <c r="L4" s="8"/>
    </row>
    <row r="5" spans="1:12" ht="25.5" x14ac:dyDescent="0.2">
      <c r="D5" s="5"/>
      <c r="E5" s="16" t="s">
        <v>167</v>
      </c>
      <c r="F5" s="105" t="s">
        <v>168</v>
      </c>
      <c r="G5" s="105" t="s">
        <v>169</v>
      </c>
      <c r="H5" s="105" t="s">
        <v>170</v>
      </c>
      <c r="I5" s="105" t="s">
        <v>171</v>
      </c>
      <c r="J5" s="23" t="s">
        <v>172</v>
      </c>
      <c r="K5" s="105" t="s">
        <v>82</v>
      </c>
    </row>
    <row r="6" spans="1:12" x14ac:dyDescent="0.2">
      <c r="C6" s="17" t="s">
        <v>358</v>
      </c>
      <c r="D6" s="79" t="s">
        <v>155</v>
      </c>
      <c r="E6" s="312">
        <v>0.19902646541595459</v>
      </c>
      <c r="F6" s="313">
        <v>0.1830260902643204</v>
      </c>
      <c r="G6" s="313">
        <v>0.18736039102077481</v>
      </c>
      <c r="H6" s="313">
        <v>0.17792582511901861</v>
      </c>
      <c r="I6" s="313">
        <v>0.20015192031860349</v>
      </c>
      <c r="J6" s="313">
        <v>0.25110518932342529</v>
      </c>
      <c r="K6" s="107">
        <v>1465</v>
      </c>
      <c r="L6" s="144"/>
    </row>
    <row r="7" spans="1:12" x14ac:dyDescent="0.2">
      <c r="C7" s="2" t="s">
        <v>358</v>
      </c>
      <c r="D7" s="2" t="s">
        <v>160</v>
      </c>
      <c r="E7" s="314">
        <v>0.19485124945640561</v>
      </c>
      <c r="F7" s="315">
        <v>0.18990644812583921</v>
      </c>
      <c r="G7" s="315">
        <v>0.17698268592357641</v>
      </c>
      <c r="H7" s="315">
        <v>0.17445528507232669</v>
      </c>
      <c r="I7" s="315">
        <v>0.19914352893829351</v>
      </c>
      <c r="J7" s="315">
        <v>0.23853607475757599</v>
      </c>
      <c r="K7" s="39">
        <v>1579</v>
      </c>
      <c r="L7" s="144"/>
    </row>
    <row r="8" spans="1:12" x14ac:dyDescent="0.2">
      <c r="C8" s="2" t="s">
        <v>358</v>
      </c>
      <c r="D8" s="2" t="s">
        <v>161</v>
      </c>
      <c r="E8" s="314">
        <v>0.27791216969490051</v>
      </c>
      <c r="F8" s="315">
        <v>0.29124835133552551</v>
      </c>
      <c r="G8" s="315">
        <v>0.25383669137954712</v>
      </c>
      <c r="H8" s="315">
        <v>0.27048400044441218</v>
      </c>
      <c r="I8" s="315">
        <v>0.25909784436225891</v>
      </c>
      <c r="J8" s="315">
        <v>0.32280111312866211</v>
      </c>
      <c r="K8" s="39">
        <v>1356</v>
      </c>
      <c r="L8" s="144"/>
    </row>
    <row r="9" spans="1:12" x14ac:dyDescent="0.2">
      <c r="C9" s="2" t="s">
        <v>358</v>
      </c>
      <c r="D9" s="2" t="s">
        <v>156</v>
      </c>
      <c r="E9" s="314">
        <v>0.37176215648651117</v>
      </c>
      <c r="F9" s="315">
        <v>0.39258366823196411</v>
      </c>
      <c r="G9" s="315">
        <v>0.35334038734436041</v>
      </c>
      <c r="H9" s="315">
        <v>0.36763161420822138</v>
      </c>
      <c r="I9" s="315">
        <v>0.35090276598930359</v>
      </c>
      <c r="J9" s="315">
        <v>0.39960396289825439</v>
      </c>
      <c r="K9" s="39">
        <v>1178</v>
      </c>
      <c r="L9" s="144"/>
    </row>
    <row r="10" spans="1:12" x14ac:dyDescent="0.2">
      <c r="C10" s="2" t="s">
        <v>358</v>
      </c>
      <c r="D10" s="2" t="s">
        <v>157</v>
      </c>
      <c r="E10" s="314">
        <v>0.35420814156532288</v>
      </c>
      <c r="F10" s="315">
        <v>0.37335488200187678</v>
      </c>
      <c r="G10" s="315">
        <v>0.33914589881896973</v>
      </c>
      <c r="H10" s="315">
        <v>0.29229441285133362</v>
      </c>
      <c r="I10" s="315">
        <v>0.34584999084472662</v>
      </c>
      <c r="J10" s="315">
        <v>0.42665266990661621</v>
      </c>
      <c r="K10" s="39">
        <v>829</v>
      </c>
      <c r="L10" s="144"/>
    </row>
    <row r="11" spans="1:12" x14ac:dyDescent="0.2">
      <c r="E11" s="314"/>
      <c r="F11" s="315"/>
      <c r="G11" s="315"/>
      <c r="H11" s="315"/>
      <c r="I11" s="315"/>
      <c r="J11" s="315"/>
      <c r="K11" s="151"/>
      <c r="L11" s="144"/>
    </row>
    <row r="12" spans="1:12" x14ac:dyDescent="0.2">
      <c r="C12" s="2" t="s">
        <v>444</v>
      </c>
      <c r="D12" s="2" t="s">
        <v>155</v>
      </c>
      <c r="E12" s="314">
        <v>0.1082527786493301</v>
      </c>
      <c r="F12" s="316">
        <v>4.9462426453828812E-2</v>
      </c>
      <c r="G12" s="316">
        <v>9.6643209457397461E-2</v>
      </c>
      <c r="H12" s="316">
        <v>0.128401979804039</v>
      </c>
      <c r="I12" s="316">
        <v>6.452661007642746E-2</v>
      </c>
      <c r="J12" s="316">
        <v>0.19877760112285611</v>
      </c>
      <c r="K12" s="39">
        <v>116</v>
      </c>
      <c r="L12" s="144"/>
    </row>
    <row r="13" spans="1:12" x14ac:dyDescent="0.2">
      <c r="C13" s="2" t="s">
        <v>444</v>
      </c>
      <c r="D13" s="2" t="s">
        <v>160</v>
      </c>
      <c r="E13" s="314">
        <v>8.7819904088973999E-2</v>
      </c>
      <c r="F13" s="316">
        <v>7.8724876046180725E-2</v>
      </c>
      <c r="G13" s="316">
        <v>6.0672588646411903E-2</v>
      </c>
      <c r="H13" s="316">
        <v>0.1015549227595329</v>
      </c>
      <c r="I13" s="316">
        <v>9.830205887556076E-2</v>
      </c>
      <c r="J13" s="316">
        <v>9.9734880030155182E-2</v>
      </c>
      <c r="K13" s="39">
        <v>117</v>
      </c>
      <c r="L13" s="144"/>
    </row>
    <row r="14" spans="1:12" x14ac:dyDescent="0.2">
      <c r="C14" s="2" t="s">
        <v>444</v>
      </c>
      <c r="D14" s="2" t="s">
        <v>161</v>
      </c>
      <c r="E14" s="314">
        <v>0.15385502576828</v>
      </c>
      <c r="F14" s="316">
        <v>0.16078859567642209</v>
      </c>
      <c r="G14" s="316">
        <v>0.13231942057609561</v>
      </c>
      <c r="H14" s="316">
        <v>0.14921922981739039</v>
      </c>
      <c r="I14" s="316">
        <v>0.17204929888248441</v>
      </c>
      <c r="J14" s="316">
        <v>0.16185073554515839</v>
      </c>
      <c r="K14" s="39">
        <v>114</v>
      </c>
      <c r="L14" s="144"/>
    </row>
    <row r="15" spans="1:12" x14ac:dyDescent="0.2">
      <c r="C15" s="2" t="s">
        <v>444</v>
      </c>
      <c r="D15" s="2" t="s">
        <v>156</v>
      </c>
      <c r="E15" s="314">
        <v>0.37597009539604193</v>
      </c>
      <c r="F15" s="316">
        <v>0.27216881513595581</v>
      </c>
      <c r="G15" s="316">
        <v>0.37940540909767151</v>
      </c>
      <c r="H15" s="316">
        <v>0.51853859424591064</v>
      </c>
      <c r="I15" s="316">
        <v>0.27293166518211359</v>
      </c>
      <c r="J15" s="316">
        <v>0.41232356429100042</v>
      </c>
      <c r="K15" s="39">
        <v>60</v>
      </c>
      <c r="L15" s="144"/>
    </row>
    <row r="16" spans="1:12" x14ac:dyDescent="0.2">
      <c r="C16" s="2" t="s">
        <v>444</v>
      </c>
      <c r="D16" s="2" t="s">
        <v>157</v>
      </c>
      <c r="E16" s="314">
        <v>0.37936905026435852</v>
      </c>
      <c r="F16" s="316">
        <v>0.25813990831375122</v>
      </c>
      <c r="G16" s="316">
        <v>0.3229372501373291</v>
      </c>
      <c r="H16" s="316">
        <v>0.52650821208953857</v>
      </c>
      <c r="I16" s="316" t="s">
        <v>100</v>
      </c>
      <c r="J16" s="316" t="s">
        <v>100</v>
      </c>
      <c r="K16" s="39">
        <v>49</v>
      </c>
      <c r="L16" s="144"/>
    </row>
    <row r="17" spans="3:12" x14ac:dyDescent="0.2">
      <c r="E17" s="314"/>
      <c r="F17" s="315"/>
      <c r="G17" s="315"/>
      <c r="H17" s="315"/>
      <c r="I17" s="315"/>
      <c r="J17" s="315"/>
      <c r="K17" s="151"/>
      <c r="L17" s="144"/>
    </row>
    <row r="18" spans="3:12" x14ac:dyDescent="0.2">
      <c r="C18" s="2" t="s">
        <v>77</v>
      </c>
      <c r="D18" s="2" t="s">
        <v>155</v>
      </c>
      <c r="E18" s="314">
        <v>0.19522441923618319</v>
      </c>
      <c r="F18" s="315">
        <v>0.17775477468967441</v>
      </c>
      <c r="G18" s="315">
        <v>0.18349060416221619</v>
      </c>
      <c r="H18" s="315">
        <v>0.1756943017244339</v>
      </c>
      <c r="I18" s="315">
        <v>0.19490937888622281</v>
      </c>
      <c r="J18" s="315">
        <v>0.24881663918495181</v>
      </c>
      <c r="K18" s="39">
        <v>1581</v>
      </c>
      <c r="L18" s="144"/>
    </row>
    <row r="19" spans="3:12" x14ac:dyDescent="0.2">
      <c r="C19" s="2" t="s">
        <v>77</v>
      </c>
      <c r="D19" s="2" t="s">
        <v>160</v>
      </c>
      <c r="E19" s="314">
        <v>0.1906159371137619</v>
      </c>
      <c r="F19" s="315">
        <v>0.1863905340433121</v>
      </c>
      <c r="G19" s="315">
        <v>0.17228373885154721</v>
      </c>
      <c r="H19" s="315">
        <v>0.1711051017045975</v>
      </c>
      <c r="I19" s="315">
        <v>0.19554027915000921</v>
      </c>
      <c r="J19" s="315">
        <v>0.2324335128068924</v>
      </c>
      <c r="K19" s="39">
        <v>1696</v>
      </c>
      <c r="L19" s="144"/>
    </row>
    <row r="20" spans="3:12" x14ac:dyDescent="0.2">
      <c r="C20" s="2" t="s">
        <v>77</v>
      </c>
      <c r="D20" s="2" t="s">
        <v>161</v>
      </c>
      <c r="E20" s="314">
        <v>0.27239346504211431</v>
      </c>
      <c r="F20" s="315">
        <v>0.28667750954627991</v>
      </c>
      <c r="G20" s="315">
        <v>0.24832068383693701</v>
      </c>
      <c r="H20" s="315">
        <v>0.26434245705604548</v>
      </c>
      <c r="I20" s="315">
        <v>0.25549197196960449</v>
      </c>
      <c r="J20" s="315">
        <v>0.31480634212493902</v>
      </c>
      <c r="K20" s="39">
        <v>1470</v>
      </c>
      <c r="L20" s="144"/>
    </row>
    <row r="21" spans="3:12" x14ac:dyDescent="0.2">
      <c r="C21" s="2" t="s">
        <v>77</v>
      </c>
      <c r="D21" s="2" t="s">
        <v>156</v>
      </c>
      <c r="E21" s="314">
        <v>0.3718782365322113</v>
      </c>
      <c r="F21" s="315">
        <v>0.38894224166870123</v>
      </c>
      <c r="G21" s="315">
        <v>0.35404771566390991</v>
      </c>
      <c r="H21" s="315">
        <v>0.37270200252532959</v>
      </c>
      <c r="I21" s="315">
        <v>0.34914740920066828</v>
      </c>
      <c r="J21" s="315">
        <v>0.39991855621337891</v>
      </c>
      <c r="K21" s="39">
        <v>1238</v>
      </c>
      <c r="L21" s="144"/>
    </row>
    <row r="22" spans="3:12" x14ac:dyDescent="0.2">
      <c r="C22" s="2" t="s">
        <v>77</v>
      </c>
      <c r="D22" s="2" t="s">
        <v>157</v>
      </c>
      <c r="E22" s="314">
        <v>0.3550134003162384</v>
      </c>
      <c r="F22" s="315">
        <v>0.36883711814880371</v>
      </c>
      <c r="G22" s="315">
        <v>0.33865854144096369</v>
      </c>
      <c r="H22" s="315">
        <v>0.30088162422180181</v>
      </c>
      <c r="I22" s="315">
        <v>0.34667357802391052</v>
      </c>
      <c r="J22" s="315">
        <v>0.42669296264648438</v>
      </c>
      <c r="K22" s="39">
        <v>878</v>
      </c>
      <c r="L22" s="144"/>
    </row>
    <row r="23" spans="3:12" x14ac:dyDescent="0.2">
      <c r="E23" s="314"/>
      <c r="F23" s="315"/>
      <c r="G23" s="315"/>
      <c r="H23" s="315"/>
      <c r="I23" s="315"/>
      <c r="J23" s="315"/>
      <c r="K23" s="151"/>
      <c r="L23" s="144"/>
    </row>
    <row r="24" spans="3:12" x14ac:dyDescent="0.2">
      <c r="C24" s="2" t="s">
        <v>396</v>
      </c>
      <c r="D24" s="2" t="s">
        <v>162</v>
      </c>
      <c r="E24" s="314">
        <v>0.15401431918144229</v>
      </c>
      <c r="F24" s="315">
        <v>0.177157998085022</v>
      </c>
      <c r="G24" s="315">
        <v>0.12685030698776251</v>
      </c>
      <c r="H24" s="315">
        <v>0.1296637952327728</v>
      </c>
      <c r="I24" s="315">
        <v>0.15374346077442169</v>
      </c>
      <c r="J24" s="315">
        <v>0.18706551194190979</v>
      </c>
      <c r="K24" s="39">
        <v>2877</v>
      </c>
      <c r="L24" s="144"/>
    </row>
    <row r="25" spans="3:12" x14ac:dyDescent="0.2">
      <c r="C25" s="2" t="s">
        <v>396</v>
      </c>
      <c r="D25" s="2" t="s">
        <v>163</v>
      </c>
      <c r="E25" s="314">
        <v>0.23850378394126889</v>
      </c>
      <c r="F25" s="315">
        <v>0.26061412692070007</v>
      </c>
      <c r="G25" s="315">
        <v>0.21588693559169769</v>
      </c>
      <c r="H25" s="315">
        <v>0.20311716198921201</v>
      </c>
      <c r="I25" s="315">
        <v>0.25028729438781738</v>
      </c>
      <c r="J25" s="315">
        <v>0.26739823818206793</v>
      </c>
      <c r="K25" s="39">
        <v>2608</v>
      </c>
      <c r="L25" s="144"/>
    </row>
    <row r="26" spans="3:12" x14ac:dyDescent="0.2">
      <c r="C26" s="2" t="s">
        <v>396</v>
      </c>
      <c r="D26" s="2" t="s">
        <v>164</v>
      </c>
      <c r="E26" s="314">
        <v>0.31422558426856989</v>
      </c>
      <c r="F26" s="315">
        <v>0.32667291164398188</v>
      </c>
      <c r="G26" s="315">
        <v>0.27679234743118292</v>
      </c>
      <c r="H26" s="315">
        <v>0.28035512566566467</v>
      </c>
      <c r="I26" s="315">
        <v>0.33198601007461548</v>
      </c>
      <c r="J26" s="315">
        <v>0.36240366101264948</v>
      </c>
      <c r="K26" s="39">
        <v>2419</v>
      </c>
      <c r="L26" s="144"/>
    </row>
    <row r="27" spans="3:12" x14ac:dyDescent="0.2">
      <c r="C27" s="2" t="s">
        <v>396</v>
      </c>
      <c r="D27" s="2" t="s">
        <v>156</v>
      </c>
      <c r="E27" s="314">
        <v>0.48122039437294012</v>
      </c>
      <c r="F27" s="315">
        <v>0.52179676294326782</v>
      </c>
      <c r="G27" s="315">
        <v>0.49704471230506903</v>
      </c>
      <c r="H27" s="315">
        <v>0.44136616587638849</v>
      </c>
      <c r="I27" s="315">
        <v>0.43943217396736151</v>
      </c>
      <c r="J27" s="315">
        <v>0.5085025429725647</v>
      </c>
      <c r="K27" s="39">
        <v>559</v>
      </c>
      <c r="L27" s="144"/>
    </row>
    <row r="28" spans="3:12" x14ac:dyDescent="0.2">
      <c r="C28" s="2" t="s">
        <v>396</v>
      </c>
      <c r="D28" s="2" t="s">
        <v>157</v>
      </c>
      <c r="E28" s="314">
        <v>0.38443416357040411</v>
      </c>
      <c r="F28" s="315">
        <v>0.4263673722743988</v>
      </c>
      <c r="G28" s="315">
        <v>0.38354071974754328</v>
      </c>
      <c r="H28" s="315">
        <v>0.31492385268211359</v>
      </c>
      <c r="I28" s="315">
        <v>0.35143008828163153</v>
      </c>
      <c r="J28" s="315">
        <v>0.4420420229434967</v>
      </c>
      <c r="K28" s="39">
        <v>588</v>
      </c>
      <c r="L28" s="144"/>
    </row>
    <row r="29" spans="3:12" x14ac:dyDescent="0.2">
      <c r="E29" s="314"/>
      <c r="F29" s="315"/>
      <c r="G29" s="315"/>
      <c r="H29" s="315"/>
      <c r="I29" s="315"/>
      <c r="J29" s="315"/>
      <c r="K29" s="151"/>
      <c r="L29" s="144"/>
    </row>
    <row r="30" spans="3:12" x14ac:dyDescent="0.2">
      <c r="C30" s="2" t="s">
        <v>397</v>
      </c>
      <c r="D30" s="2" t="s">
        <v>162</v>
      </c>
      <c r="E30" s="314">
        <v>0.13892033696174619</v>
      </c>
      <c r="F30" s="315">
        <v>0.13967603445053101</v>
      </c>
      <c r="G30" s="315">
        <v>0.14711062610149381</v>
      </c>
      <c r="H30" s="315">
        <v>0.13739484548568731</v>
      </c>
      <c r="I30" s="315">
        <v>0.1126325726509094</v>
      </c>
      <c r="J30" s="315">
        <v>0.1623099148273468</v>
      </c>
      <c r="K30" s="39">
        <v>1026</v>
      </c>
      <c r="L30" s="144"/>
    </row>
    <row r="31" spans="3:12" x14ac:dyDescent="0.2">
      <c r="C31" s="2" t="s">
        <v>397</v>
      </c>
      <c r="D31" s="2" t="s">
        <v>163</v>
      </c>
      <c r="E31" s="314">
        <v>0.17775677144527441</v>
      </c>
      <c r="F31" s="315">
        <v>0.1793832927942276</v>
      </c>
      <c r="G31" s="315">
        <v>0.19010619819164279</v>
      </c>
      <c r="H31" s="315">
        <v>0.1582243740558624</v>
      </c>
      <c r="I31" s="315">
        <v>0.16831263899803159</v>
      </c>
      <c r="J31" s="315">
        <v>0.19473966956138611</v>
      </c>
      <c r="K31" s="39">
        <v>1350</v>
      </c>
      <c r="L31" s="144"/>
    </row>
    <row r="32" spans="3:12" x14ac:dyDescent="0.2">
      <c r="C32" s="2" t="s">
        <v>397</v>
      </c>
      <c r="D32" s="2" t="s">
        <v>164</v>
      </c>
      <c r="E32" s="314">
        <v>0.24316020309925079</v>
      </c>
      <c r="F32" s="315">
        <v>0.26090782880783081</v>
      </c>
      <c r="G32" s="315">
        <v>0.23618324100971219</v>
      </c>
      <c r="H32" s="315">
        <v>0.21574188768863681</v>
      </c>
      <c r="I32" s="315">
        <v>0.25673875212669373</v>
      </c>
      <c r="J32" s="315">
        <v>0.2438008189201355</v>
      </c>
      <c r="K32" s="39">
        <v>1157</v>
      </c>
      <c r="L32" s="144"/>
    </row>
    <row r="33" spans="3:12" x14ac:dyDescent="0.2">
      <c r="C33" s="2" t="s">
        <v>397</v>
      </c>
      <c r="D33" s="2" t="s">
        <v>156</v>
      </c>
      <c r="E33" s="314">
        <v>0.4108874499797821</v>
      </c>
      <c r="F33" s="315">
        <v>0.39544445276260382</v>
      </c>
      <c r="G33" s="315">
        <v>0.36943459510803223</v>
      </c>
      <c r="H33" s="315">
        <v>0.36074772477149958</v>
      </c>
      <c r="I33" s="315">
        <v>0.37660840153694147</v>
      </c>
      <c r="J33" s="315">
        <v>0.55514639616012573</v>
      </c>
      <c r="K33" s="39">
        <v>226</v>
      </c>
      <c r="L33" s="144"/>
    </row>
    <row r="34" spans="3:12" x14ac:dyDescent="0.2">
      <c r="C34" s="2" t="s">
        <v>397</v>
      </c>
      <c r="D34" s="2" t="s">
        <v>157</v>
      </c>
      <c r="E34" s="314">
        <v>0.29889926314353937</v>
      </c>
      <c r="F34" s="315">
        <v>0.27432924509048462</v>
      </c>
      <c r="G34" s="315">
        <v>0.25635159015655518</v>
      </c>
      <c r="H34" s="315">
        <v>0.23510001599788671</v>
      </c>
      <c r="I34" s="315">
        <v>0.25200772285461431</v>
      </c>
      <c r="J34" s="315">
        <v>0.46503689885139471</v>
      </c>
      <c r="K34" s="39">
        <v>236</v>
      </c>
      <c r="L34" s="144"/>
    </row>
    <row r="35" spans="3:12" x14ac:dyDescent="0.2">
      <c r="E35" s="314"/>
      <c r="F35" s="315"/>
      <c r="G35" s="315"/>
      <c r="H35" s="315"/>
      <c r="I35" s="315"/>
      <c r="J35" s="315"/>
      <c r="K35" s="151"/>
      <c r="L35" s="144"/>
    </row>
    <row r="36" spans="3:12" x14ac:dyDescent="0.2">
      <c r="C36" s="2" t="s">
        <v>78</v>
      </c>
      <c r="D36" s="2" t="s">
        <v>162</v>
      </c>
      <c r="E36" s="314">
        <v>0.14952732622623441</v>
      </c>
      <c r="F36" s="315">
        <v>0.16646347939968109</v>
      </c>
      <c r="G36" s="315">
        <v>0.13179582357406619</v>
      </c>
      <c r="H36" s="315">
        <v>0.13284587860107419</v>
      </c>
      <c r="I36" s="315">
        <v>0.13909599184989929</v>
      </c>
      <c r="J36" s="315">
        <v>0.18018525838851929</v>
      </c>
      <c r="K36" s="39">
        <v>4103</v>
      </c>
      <c r="L36" s="144"/>
    </row>
    <row r="37" spans="3:12" x14ac:dyDescent="0.2">
      <c r="C37" s="2" t="s">
        <v>78</v>
      </c>
      <c r="D37" s="2" t="s">
        <v>163</v>
      </c>
      <c r="E37" s="314">
        <v>0.21757642924785611</v>
      </c>
      <c r="F37" s="315">
        <v>0.23377653956413269</v>
      </c>
      <c r="G37" s="315">
        <v>0.20743390917778021</v>
      </c>
      <c r="H37" s="315">
        <v>0.18974445760250089</v>
      </c>
      <c r="I37" s="315">
        <v>0.21765588223934171</v>
      </c>
      <c r="J37" s="315">
        <v>0.24144755303859711</v>
      </c>
      <c r="K37" s="39">
        <v>4173</v>
      </c>
      <c r="L37" s="144"/>
    </row>
    <row r="38" spans="3:12" x14ac:dyDescent="0.2">
      <c r="C38" s="2" t="s">
        <v>78</v>
      </c>
      <c r="D38" s="2" t="s">
        <v>164</v>
      </c>
      <c r="E38" s="314">
        <v>0.28933089971542358</v>
      </c>
      <c r="F38" s="315">
        <v>0.30349510908126831</v>
      </c>
      <c r="G38" s="315">
        <v>0.26213893294334412</v>
      </c>
      <c r="H38" s="315">
        <v>0.26292175054550171</v>
      </c>
      <c r="I38" s="315">
        <v>0.29909747838973999</v>
      </c>
      <c r="J38" s="315">
        <v>0.32328686118125921</v>
      </c>
      <c r="K38" s="39">
        <v>3768</v>
      </c>
      <c r="L38" s="144"/>
    </row>
    <row r="39" spans="3:12" x14ac:dyDescent="0.2">
      <c r="C39" s="2" t="s">
        <v>78</v>
      </c>
      <c r="D39" s="2" t="s">
        <v>156</v>
      </c>
      <c r="E39" s="314">
        <v>0.45285096764564509</v>
      </c>
      <c r="F39" s="315">
        <v>0.48407167196273798</v>
      </c>
      <c r="G39" s="315">
        <v>0.45043012499809271</v>
      </c>
      <c r="H39" s="315">
        <v>0.40697047114372248</v>
      </c>
      <c r="I39" s="315">
        <v>0.41412031650543207</v>
      </c>
      <c r="J39" s="315">
        <v>0.51753818988800049</v>
      </c>
      <c r="K39" s="39">
        <v>833</v>
      </c>
      <c r="L39" s="144"/>
    </row>
    <row r="40" spans="3:12" x14ac:dyDescent="0.2">
      <c r="C40" s="2" t="s">
        <v>78</v>
      </c>
      <c r="D40" s="2" t="s">
        <v>157</v>
      </c>
      <c r="E40" s="314">
        <v>0.35936766862869263</v>
      </c>
      <c r="F40" s="315">
        <v>0.38440683484077448</v>
      </c>
      <c r="G40" s="315">
        <v>0.34359449148178101</v>
      </c>
      <c r="H40" s="315">
        <v>0.29231369495391851</v>
      </c>
      <c r="I40" s="315">
        <v>0.32556414604187012</v>
      </c>
      <c r="J40" s="315">
        <v>0.45158857107162481</v>
      </c>
      <c r="K40" s="39">
        <v>877</v>
      </c>
      <c r="L40" s="144"/>
    </row>
    <row r="41" spans="3:12" x14ac:dyDescent="0.2">
      <c r="E41" s="314"/>
      <c r="F41" s="315"/>
      <c r="G41" s="315"/>
      <c r="H41" s="315"/>
      <c r="I41" s="315"/>
      <c r="J41" s="315"/>
      <c r="K41" s="18"/>
      <c r="L41" s="144"/>
    </row>
    <row r="42" spans="3:12" x14ac:dyDescent="0.2">
      <c r="C42" s="2" t="s">
        <v>80</v>
      </c>
      <c r="D42" s="2" t="s">
        <v>159</v>
      </c>
      <c r="E42" s="314">
        <v>0.21149004995822909</v>
      </c>
      <c r="F42" s="315">
        <v>0.2296098321676254</v>
      </c>
      <c r="G42" s="315">
        <v>0.18792995810508731</v>
      </c>
      <c r="H42" s="315">
        <v>0.1955970227718353</v>
      </c>
      <c r="I42" s="315">
        <v>0.2112268656492233</v>
      </c>
      <c r="J42" s="315">
        <v>0.24757632613182071</v>
      </c>
      <c r="K42" s="39">
        <v>1251</v>
      </c>
      <c r="L42" s="144"/>
    </row>
    <row r="43" spans="3:12" x14ac:dyDescent="0.2">
      <c r="E43" s="22"/>
      <c r="F43" s="22"/>
      <c r="G43" s="22"/>
      <c r="H43" s="22"/>
      <c r="I43" s="22"/>
      <c r="J43" s="22"/>
      <c r="K43" s="22"/>
    </row>
    <row r="46" spans="3:12" x14ac:dyDescent="0.2">
      <c r="C46" s="2" t="s">
        <v>173</v>
      </c>
    </row>
    <row r="47" spans="3:12" x14ac:dyDescent="0.2">
      <c r="C47" s="2" t="s">
        <v>435</v>
      </c>
    </row>
    <row r="49" spans="3:3" x14ac:dyDescent="0.2">
      <c r="C49" s="2" t="s">
        <v>83</v>
      </c>
    </row>
    <row r="50" spans="3:3" x14ac:dyDescent="0.2">
      <c r="C50" s="2" t="s">
        <v>620</v>
      </c>
    </row>
    <row r="51" spans="3:3" x14ac:dyDescent="0.2">
      <c r="C51" s="2" t="s">
        <v>628</v>
      </c>
    </row>
  </sheetData>
  <hyperlinks>
    <hyperlink ref="A1" location="Contents!A1" display="Contents" xr:uid="{00000000-0004-0000-12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28A23-17A0-4509-8755-F5E316566622}">
  <dimension ref="A1:O52"/>
  <sheetViews>
    <sheetView zoomScale="91" zoomScaleNormal="91" workbookViewId="0"/>
  </sheetViews>
  <sheetFormatPr defaultColWidth="9.140625" defaultRowHeight="12.75" x14ac:dyDescent="0.2"/>
  <cols>
    <col min="1" max="2" width="9.140625" style="2"/>
    <col min="3" max="3" width="32.42578125" style="2" bestFit="1" customWidth="1"/>
    <col min="4" max="4" width="25.7109375" style="2" customWidth="1"/>
    <col min="5" max="14" width="12.85546875" style="2" customWidth="1"/>
    <col min="15" max="15" width="14.28515625" style="2" customWidth="1"/>
    <col min="16" max="16384" width="9.140625" style="2"/>
  </cols>
  <sheetData>
    <row r="1" spans="1:15" x14ac:dyDescent="0.2">
      <c r="A1" s="3" t="s">
        <v>75</v>
      </c>
    </row>
    <row r="2" spans="1:15" x14ac:dyDescent="0.2">
      <c r="B2" s="4" t="s">
        <v>349</v>
      </c>
    </row>
    <row r="3" spans="1:15" x14ac:dyDescent="0.2">
      <c r="B3" s="2" t="s">
        <v>76</v>
      </c>
    </row>
    <row r="4" spans="1:15" ht="12.75" customHeight="1" x14ac:dyDescent="0.2">
      <c r="C4" s="9"/>
      <c r="D4" s="9"/>
      <c r="E4" s="8"/>
      <c r="F4" s="8"/>
      <c r="G4" s="8"/>
      <c r="H4" s="8"/>
      <c r="I4" s="8"/>
      <c r="J4" s="8"/>
      <c r="K4" s="8"/>
      <c r="L4" s="8"/>
      <c r="M4" s="8"/>
      <c r="N4" s="8"/>
      <c r="O4" s="8"/>
    </row>
    <row r="5" spans="1:15" ht="25.5" x14ac:dyDescent="0.2">
      <c r="E5" s="14" t="s">
        <v>86</v>
      </c>
      <c r="F5" s="11" t="s">
        <v>87</v>
      </c>
      <c r="G5" s="11" t="s">
        <v>88</v>
      </c>
      <c r="H5" s="11" t="s">
        <v>89</v>
      </c>
      <c r="I5" s="11" t="s">
        <v>90</v>
      </c>
      <c r="J5" s="11" t="s">
        <v>91</v>
      </c>
      <c r="K5" s="11" t="s">
        <v>92</v>
      </c>
      <c r="L5" s="11" t="s">
        <v>93</v>
      </c>
      <c r="M5" s="11" t="s">
        <v>94</v>
      </c>
      <c r="N5" s="11" t="s">
        <v>76</v>
      </c>
      <c r="O5" s="11" t="s">
        <v>419</v>
      </c>
    </row>
    <row r="6" spans="1:15" x14ac:dyDescent="0.2">
      <c r="C6" s="17" t="s">
        <v>358</v>
      </c>
      <c r="D6" s="17" t="s">
        <v>155</v>
      </c>
      <c r="E6" s="519">
        <v>0.21840701997280121</v>
      </c>
      <c r="F6" s="318">
        <v>0.19378577172756201</v>
      </c>
      <c r="G6" s="318">
        <v>0.1841324865818024</v>
      </c>
      <c r="H6" s="318">
        <v>0.28328853845596308</v>
      </c>
      <c r="I6" s="318">
        <v>0.19019743800163269</v>
      </c>
      <c r="J6" s="318">
        <v>0.1543582081794739</v>
      </c>
      <c r="K6" s="318">
        <v>0.21699219942092901</v>
      </c>
      <c r="L6" s="318">
        <v>0.17778901755809781</v>
      </c>
      <c r="M6" s="318">
        <v>0.22092914581298831</v>
      </c>
      <c r="N6" s="318">
        <v>0.19902646541595459</v>
      </c>
      <c r="O6" s="39">
        <v>1465</v>
      </c>
    </row>
    <row r="7" spans="1:15" x14ac:dyDescent="0.2">
      <c r="C7" s="2" t="s">
        <v>358</v>
      </c>
      <c r="D7" s="2" t="s">
        <v>160</v>
      </c>
      <c r="E7" s="319">
        <v>0.23543635010719299</v>
      </c>
      <c r="F7" s="318">
        <v>0.17864428460597989</v>
      </c>
      <c r="G7" s="318">
        <v>0.17167411744594571</v>
      </c>
      <c r="H7" s="318">
        <v>0.2158767431974411</v>
      </c>
      <c r="I7" s="318">
        <v>0.23076328635215759</v>
      </c>
      <c r="J7" s="318">
        <v>0.13382948935031891</v>
      </c>
      <c r="K7" s="318">
        <v>0.23943550884723661</v>
      </c>
      <c r="L7" s="318">
        <v>0.17543590068817139</v>
      </c>
      <c r="M7" s="318">
        <v>0.2029492259025574</v>
      </c>
      <c r="N7" s="318">
        <v>0.19485124945640561</v>
      </c>
      <c r="O7" s="39">
        <v>1579</v>
      </c>
    </row>
    <row r="8" spans="1:15" x14ac:dyDescent="0.2">
      <c r="C8" s="2" t="s">
        <v>358</v>
      </c>
      <c r="D8" s="2" t="s">
        <v>161</v>
      </c>
      <c r="E8" s="319">
        <v>0.30020040273666382</v>
      </c>
      <c r="F8" s="318">
        <v>0.27609559893608088</v>
      </c>
      <c r="G8" s="318">
        <v>0.2447987496852875</v>
      </c>
      <c r="H8" s="318">
        <v>0.33362618088722229</v>
      </c>
      <c r="I8" s="318">
        <v>0.29280462861061102</v>
      </c>
      <c r="J8" s="318">
        <v>0.19306439161300659</v>
      </c>
      <c r="K8" s="318">
        <v>0.32910877466201782</v>
      </c>
      <c r="L8" s="318">
        <v>0.28226199746131903</v>
      </c>
      <c r="M8" s="318">
        <v>0.296852707862854</v>
      </c>
      <c r="N8" s="318">
        <v>0.27791216969490051</v>
      </c>
      <c r="O8" s="39">
        <v>1356</v>
      </c>
    </row>
    <row r="9" spans="1:15" x14ac:dyDescent="0.2">
      <c r="C9" s="2" t="s">
        <v>358</v>
      </c>
      <c r="D9" s="2" t="s">
        <v>156</v>
      </c>
      <c r="E9" s="319">
        <v>0.37766170501708979</v>
      </c>
      <c r="F9" s="318">
        <v>0.34409993886947632</v>
      </c>
      <c r="G9" s="318">
        <v>0.4009251594543457</v>
      </c>
      <c r="H9" s="318">
        <v>0.39577072858810419</v>
      </c>
      <c r="I9" s="318">
        <v>0.38190919160842901</v>
      </c>
      <c r="J9" s="318">
        <v>0.36035555601120001</v>
      </c>
      <c r="K9" s="318">
        <v>0.36017891764640808</v>
      </c>
      <c r="L9" s="318">
        <v>0.37966495752334589</v>
      </c>
      <c r="M9" s="318">
        <v>0.33536478877067571</v>
      </c>
      <c r="N9" s="318">
        <v>0.37176215648651117</v>
      </c>
      <c r="O9" s="39">
        <v>1178</v>
      </c>
    </row>
    <row r="10" spans="1:15" x14ac:dyDescent="0.2">
      <c r="C10" s="2" t="s">
        <v>358</v>
      </c>
      <c r="D10" s="2" t="s">
        <v>157</v>
      </c>
      <c r="E10" s="319">
        <v>0.40409430861473078</v>
      </c>
      <c r="F10" s="318">
        <v>0.30266043543815607</v>
      </c>
      <c r="G10" s="318">
        <v>0.36373582482337952</v>
      </c>
      <c r="H10" s="318">
        <v>0.42310470342636108</v>
      </c>
      <c r="I10" s="318">
        <v>0.35839375853538508</v>
      </c>
      <c r="J10" s="318">
        <v>0.29144594073295588</v>
      </c>
      <c r="K10" s="318">
        <v>0.3433862030506134</v>
      </c>
      <c r="L10" s="318">
        <v>0.351906418800354</v>
      </c>
      <c r="M10" s="318">
        <v>0.37526068091392523</v>
      </c>
      <c r="N10" s="318">
        <v>0.35420814156532288</v>
      </c>
      <c r="O10" s="39">
        <v>829</v>
      </c>
    </row>
    <row r="11" spans="1:15" x14ac:dyDescent="0.2">
      <c r="E11" s="319"/>
      <c r="F11" s="318"/>
      <c r="G11" s="318"/>
      <c r="H11" s="318"/>
      <c r="I11" s="318"/>
      <c r="J11" s="318"/>
      <c r="K11" s="318"/>
      <c r="L11" s="318"/>
      <c r="M11" s="318"/>
      <c r="N11" s="318"/>
      <c r="O11" s="526"/>
    </row>
    <row r="12" spans="1:15" x14ac:dyDescent="0.2">
      <c r="C12" s="2" t="s">
        <v>444</v>
      </c>
      <c r="D12" s="2" t="s">
        <v>155</v>
      </c>
      <c r="E12" s="320">
        <v>6.7156888544559479E-2</v>
      </c>
      <c r="F12" s="321">
        <v>7.9062402248382568E-2</v>
      </c>
      <c r="G12" s="321">
        <v>0.12032837420701981</v>
      </c>
      <c r="H12" s="321" t="s">
        <v>100</v>
      </c>
      <c r="I12" s="321">
        <v>7.031598687171936E-2</v>
      </c>
      <c r="J12" s="321" t="s">
        <v>100</v>
      </c>
      <c r="K12" s="321" t="s">
        <v>100</v>
      </c>
      <c r="L12" s="321">
        <v>0.16669504344463351</v>
      </c>
      <c r="M12" s="323" t="s">
        <v>100</v>
      </c>
      <c r="N12" s="318">
        <v>0.1082527786493301</v>
      </c>
      <c r="O12" s="39">
        <v>116</v>
      </c>
    </row>
    <row r="13" spans="1:15" x14ac:dyDescent="0.2">
      <c r="C13" s="2" t="s">
        <v>444</v>
      </c>
      <c r="D13" s="2" t="s">
        <v>160</v>
      </c>
      <c r="E13" s="320">
        <v>8.3489403128623962E-2</v>
      </c>
      <c r="F13" s="321">
        <v>9.3813039362430573E-2</v>
      </c>
      <c r="G13" s="321">
        <v>6.7086450755596161E-2</v>
      </c>
      <c r="H13" s="321" t="s">
        <v>100</v>
      </c>
      <c r="I13" s="321">
        <v>0.1126562878489494</v>
      </c>
      <c r="J13" s="321">
        <v>8.6979769170284271E-2</v>
      </c>
      <c r="K13" s="321" t="s">
        <v>100</v>
      </c>
      <c r="L13" s="321">
        <v>6.5012283623218536E-2</v>
      </c>
      <c r="M13" s="323" t="s">
        <v>100</v>
      </c>
      <c r="N13" s="318">
        <v>8.7819904088973999E-2</v>
      </c>
      <c r="O13" s="39">
        <v>117</v>
      </c>
    </row>
    <row r="14" spans="1:15" x14ac:dyDescent="0.2">
      <c r="C14" s="2" t="s">
        <v>444</v>
      </c>
      <c r="D14" s="2" t="s">
        <v>161</v>
      </c>
      <c r="E14" s="320">
        <v>0.16763925552368161</v>
      </c>
      <c r="F14" s="321">
        <v>0.13955731689929959</v>
      </c>
      <c r="G14" s="321">
        <v>0.1465144753456116</v>
      </c>
      <c r="H14" s="321" t="s">
        <v>100</v>
      </c>
      <c r="I14" s="321">
        <v>0.14576868712902069</v>
      </c>
      <c r="J14" s="321">
        <v>0.2007965296506882</v>
      </c>
      <c r="K14" s="321" t="s">
        <v>100</v>
      </c>
      <c r="L14" s="321">
        <v>0.14585806429386139</v>
      </c>
      <c r="M14" s="323" t="s">
        <v>100</v>
      </c>
      <c r="N14" s="318">
        <v>0.15385502576828</v>
      </c>
      <c r="O14" s="39">
        <v>114</v>
      </c>
    </row>
    <row r="15" spans="1:15" x14ac:dyDescent="0.2">
      <c r="C15" s="2" t="s">
        <v>444</v>
      </c>
      <c r="D15" s="2" t="s">
        <v>156</v>
      </c>
      <c r="E15" s="320" t="s">
        <v>100</v>
      </c>
      <c r="F15" s="321" t="s">
        <v>100</v>
      </c>
      <c r="G15" s="321">
        <v>0.40089285373687739</v>
      </c>
      <c r="H15" s="321" t="s">
        <v>100</v>
      </c>
      <c r="I15" s="321">
        <v>0.40484809875488281</v>
      </c>
      <c r="J15" s="321" t="s">
        <v>100</v>
      </c>
      <c r="K15" s="321" t="s">
        <v>100</v>
      </c>
      <c r="L15" s="321" t="s">
        <v>100</v>
      </c>
      <c r="M15" s="321" t="s">
        <v>100</v>
      </c>
      <c r="N15" s="318">
        <v>0.37597009539604193</v>
      </c>
      <c r="O15" s="39">
        <v>60</v>
      </c>
    </row>
    <row r="16" spans="1:15" x14ac:dyDescent="0.2">
      <c r="C16" s="2" t="s">
        <v>444</v>
      </c>
      <c r="D16" s="2" t="s">
        <v>157</v>
      </c>
      <c r="E16" s="320" t="s">
        <v>100</v>
      </c>
      <c r="F16" s="321" t="s">
        <v>100</v>
      </c>
      <c r="G16" s="321">
        <v>0.27833333611488342</v>
      </c>
      <c r="H16" s="321" t="s">
        <v>100</v>
      </c>
      <c r="I16" s="321">
        <v>0.55712783336639404</v>
      </c>
      <c r="J16" s="321" t="s">
        <v>100</v>
      </c>
      <c r="K16" s="321" t="s">
        <v>100</v>
      </c>
      <c r="L16" s="321" t="s">
        <v>100</v>
      </c>
      <c r="M16" s="321" t="s">
        <v>100</v>
      </c>
      <c r="N16" s="318">
        <v>0.37936905026435852</v>
      </c>
      <c r="O16" s="39">
        <v>49</v>
      </c>
    </row>
    <row r="17" spans="3:15" x14ac:dyDescent="0.2">
      <c r="E17" s="319"/>
      <c r="F17" s="318"/>
      <c r="G17" s="318"/>
      <c r="H17" s="318"/>
      <c r="I17" s="318"/>
      <c r="J17" s="318"/>
      <c r="K17" s="318"/>
      <c r="L17" s="318"/>
      <c r="M17" s="318"/>
      <c r="N17" s="318"/>
      <c r="O17" s="526"/>
    </row>
    <row r="18" spans="3:15" x14ac:dyDescent="0.2">
      <c r="C18" s="2" t="s">
        <v>77</v>
      </c>
      <c r="D18" s="2" t="s">
        <v>155</v>
      </c>
      <c r="E18" s="319">
        <v>0.21200183033943179</v>
      </c>
      <c r="F18" s="318">
        <v>0.1875815540552139</v>
      </c>
      <c r="G18" s="318">
        <v>0.18087904155254361</v>
      </c>
      <c r="H18" s="318">
        <v>0.27771636843681341</v>
      </c>
      <c r="I18" s="318">
        <v>0.18420641124248499</v>
      </c>
      <c r="J18" s="318">
        <v>0.15243196487426761</v>
      </c>
      <c r="K18" s="318">
        <v>0.2128797173500061</v>
      </c>
      <c r="L18" s="318">
        <v>0.17724278569221499</v>
      </c>
      <c r="M18" s="318">
        <v>0.2199890315532684</v>
      </c>
      <c r="N18" s="318">
        <v>0.19522441923618319</v>
      </c>
      <c r="O18" s="39">
        <v>1581</v>
      </c>
    </row>
    <row r="19" spans="3:15" x14ac:dyDescent="0.2">
      <c r="C19" s="2" t="s">
        <v>77</v>
      </c>
      <c r="D19" s="2" t="s">
        <v>160</v>
      </c>
      <c r="E19" s="319">
        <v>0.22894974052906039</v>
      </c>
      <c r="F19" s="318">
        <v>0.1745589226484299</v>
      </c>
      <c r="G19" s="318">
        <v>0.16628395020961759</v>
      </c>
      <c r="H19" s="318">
        <v>0.2135709673166275</v>
      </c>
      <c r="I19" s="318">
        <v>0.22538246214389801</v>
      </c>
      <c r="J19" s="318">
        <v>0.13203394412994379</v>
      </c>
      <c r="K19" s="318">
        <v>0.23716799914836881</v>
      </c>
      <c r="L19" s="318">
        <v>0.1701352000236511</v>
      </c>
      <c r="M19" s="318">
        <v>0.20063009858131409</v>
      </c>
      <c r="N19" s="318">
        <v>0.1906159371137619</v>
      </c>
      <c r="O19" s="39">
        <v>1696</v>
      </c>
    </row>
    <row r="20" spans="3:15" x14ac:dyDescent="0.2">
      <c r="C20" s="2" t="s">
        <v>77</v>
      </c>
      <c r="D20" s="2" t="s">
        <v>161</v>
      </c>
      <c r="E20" s="319">
        <v>0.29346168041229248</v>
      </c>
      <c r="F20" s="318">
        <v>0.26745328307151789</v>
      </c>
      <c r="G20" s="318">
        <v>0.23955486714839941</v>
      </c>
      <c r="H20" s="318">
        <v>0.32755288481712341</v>
      </c>
      <c r="I20" s="318">
        <v>0.28501415252685552</v>
      </c>
      <c r="J20" s="318">
        <v>0.19338108599185941</v>
      </c>
      <c r="K20" s="318">
        <v>0.32503092288970947</v>
      </c>
      <c r="L20" s="318">
        <v>0.27544781565666199</v>
      </c>
      <c r="M20" s="318">
        <v>0.29342502355575562</v>
      </c>
      <c r="N20" s="318">
        <v>0.27239346504211431</v>
      </c>
      <c r="O20" s="39">
        <v>1470</v>
      </c>
    </row>
    <row r="21" spans="3:15" x14ac:dyDescent="0.2">
      <c r="C21" s="2" t="s">
        <v>77</v>
      </c>
      <c r="D21" s="2" t="s">
        <v>156</v>
      </c>
      <c r="E21" s="319">
        <v>0.37268450856208801</v>
      </c>
      <c r="F21" s="318">
        <v>0.33989244699478149</v>
      </c>
      <c r="G21" s="318">
        <v>0.40092381834983831</v>
      </c>
      <c r="H21" s="318">
        <v>0.40166735649108892</v>
      </c>
      <c r="I21" s="318">
        <v>0.38265147805213928</v>
      </c>
      <c r="J21" s="318">
        <v>0.3584480881690979</v>
      </c>
      <c r="K21" s="318">
        <v>0.35724112391471857</v>
      </c>
      <c r="L21" s="318">
        <v>0.38458126783370972</v>
      </c>
      <c r="M21" s="318">
        <v>0.3355562686920166</v>
      </c>
      <c r="N21" s="318">
        <v>0.3718782365322113</v>
      </c>
      <c r="O21" s="39">
        <v>1238</v>
      </c>
    </row>
    <row r="22" spans="3:15" x14ac:dyDescent="0.2">
      <c r="C22" s="2" t="s">
        <v>77</v>
      </c>
      <c r="D22" s="2" t="s">
        <v>157</v>
      </c>
      <c r="E22" s="319">
        <v>0.40563118457794189</v>
      </c>
      <c r="F22" s="318">
        <v>0.29415050148963928</v>
      </c>
      <c r="G22" s="318">
        <v>0.36002728343009949</v>
      </c>
      <c r="H22" s="318">
        <v>0.42606163024902338</v>
      </c>
      <c r="I22" s="318">
        <v>0.36795607209205627</v>
      </c>
      <c r="J22" s="318">
        <v>0.29427143931388849</v>
      </c>
      <c r="K22" s="318">
        <v>0.34105783700942988</v>
      </c>
      <c r="L22" s="318">
        <v>0.3547421395778656</v>
      </c>
      <c r="M22" s="318">
        <v>0.37480300664901728</v>
      </c>
      <c r="N22" s="318">
        <v>0.3550134003162384</v>
      </c>
      <c r="O22" s="39">
        <v>878</v>
      </c>
    </row>
    <row r="23" spans="3:15" x14ac:dyDescent="0.2">
      <c r="E23" s="319"/>
      <c r="F23" s="318"/>
      <c r="G23" s="318"/>
      <c r="H23" s="318"/>
      <c r="I23" s="318"/>
      <c r="J23" s="318"/>
      <c r="K23" s="318"/>
      <c r="L23" s="318"/>
      <c r="M23" s="318"/>
      <c r="N23" s="318"/>
      <c r="O23" s="526"/>
    </row>
    <row r="24" spans="3:15" x14ac:dyDescent="0.2">
      <c r="C24" s="2" t="s">
        <v>396</v>
      </c>
      <c r="D24" s="2" t="s">
        <v>162</v>
      </c>
      <c r="E24" s="319">
        <v>0.1841152161359787</v>
      </c>
      <c r="F24" s="318">
        <v>0.1150614842772484</v>
      </c>
      <c r="G24" s="318">
        <v>0.1847064346075058</v>
      </c>
      <c r="H24" s="318">
        <v>0.222371906042099</v>
      </c>
      <c r="I24" s="318">
        <v>0.1519448459148407</v>
      </c>
      <c r="J24" s="318">
        <v>0.13490921258926389</v>
      </c>
      <c r="K24" s="318">
        <v>0.1235175058245659</v>
      </c>
      <c r="L24" s="318">
        <v>0.14393046498298651</v>
      </c>
      <c r="M24" s="318">
        <v>0.16114483773708341</v>
      </c>
      <c r="N24" s="318">
        <v>0.15401431918144229</v>
      </c>
      <c r="O24" s="39">
        <v>2877</v>
      </c>
    </row>
    <row r="25" spans="3:15" x14ac:dyDescent="0.2">
      <c r="C25" s="2" t="s">
        <v>396</v>
      </c>
      <c r="D25" s="2" t="s">
        <v>163</v>
      </c>
      <c r="E25" s="319">
        <v>0.28655797243118292</v>
      </c>
      <c r="F25" s="318">
        <v>0.18391028046607971</v>
      </c>
      <c r="G25" s="318">
        <v>0.24748241901397711</v>
      </c>
      <c r="H25" s="318">
        <v>0.30750027298927313</v>
      </c>
      <c r="I25" s="318">
        <v>0.25119224190711981</v>
      </c>
      <c r="J25" s="318">
        <v>0.21433369815349579</v>
      </c>
      <c r="K25" s="318">
        <v>0.2141652703285217</v>
      </c>
      <c r="L25" s="318">
        <v>0.24443380534648901</v>
      </c>
      <c r="M25" s="318">
        <v>0.25944927334785461</v>
      </c>
      <c r="N25" s="318">
        <v>0.23850378394126889</v>
      </c>
      <c r="O25" s="39">
        <v>2608</v>
      </c>
    </row>
    <row r="26" spans="3:15" x14ac:dyDescent="0.2">
      <c r="C26" s="2" t="s">
        <v>396</v>
      </c>
      <c r="D26" s="2" t="s">
        <v>164</v>
      </c>
      <c r="E26" s="319">
        <v>0.35897180438041693</v>
      </c>
      <c r="F26" s="318">
        <v>0.27532482147216802</v>
      </c>
      <c r="G26" s="318">
        <v>0.34467154741287231</v>
      </c>
      <c r="H26" s="318">
        <v>0.37574362754821777</v>
      </c>
      <c r="I26" s="318">
        <v>0.31131395697593689</v>
      </c>
      <c r="J26" s="318">
        <v>0.29362028837203979</v>
      </c>
      <c r="K26" s="318">
        <v>0.30444970726966858</v>
      </c>
      <c r="L26" s="318">
        <v>0.28711548447608948</v>
      </c>
      <c r="M26" s="318">
        <v>0.31149902939796448</v>
      </c>
      <c r="N26" s="318">
        <v>0.31422558426856989</v>
      </c>
      <c r="O26" s="39">
        <v>2419</v>
      </c>
    </row>
    <row r="27" spans="3:15" x14ac:dyDescent="0.2">
      <c r="C27" s="2" t="s">
        <v>396</v>
      </c>
      <c r="D27" s="2" t="s">
        <v>156</v>
      </c>
      <c r="E27" s="319">
        <v>0.48513343930244451</v>
      </c>
      <c r="F27" s="318">
        <v>0.40646651387214661</v>
      </c>
      <c r="G27" s="318">
        <v>0.55757248401641846</v>
      </c>
      <c r="H27" s="318">
        <v>0.45410999655723572</v>
      </c>
      <c r="I27" s="318">
        <v>0.45403838157653809</v>
      </c>
      <c r="J27" s="318">
        <v>0.46154996752738953</v>
      </c>
      <c r="K27" s="318">
        <v>0.51469755172729492</v>
      </c>
      <c r="L27" s="318">
        <v>0.50713127851486206</v>
      </c>
      <c r="M27" s="318">
        <v>0.46695458889007568</v>
      </c>
      <c r="N27" s="318">
        <v>0.48122039437294012</v>
      </c>
      <c r="O27" s="39">
        <v>559</v>
      </c>
    </row>
    <row r="28" spans="3:15" x14ac:dyDescent="0.2">
      <c r="C28" s="2" t="s">
        <v>396</v>
      </c>
      <c r="D28" s="2" t="s">
        <v>157</v>
      </c>
      <c r="E28" s="319">
        <v>0.36760300397872919</v>
      </c>
      <c r="F28" s="318">
        <v>0.28593480587005621</v>
      </c>
      <c r="G28" s="318">
        <v>0.52408301830291748</v>
      </c>
      <c r="H28" s="318">
        <v>0.37038087844848627</v>
      </c>
      <c r="I28" s="318">
        <v>0.32845699787139893</v>
      </c>
      <c r="J28" s="318">
        <v>0.41661319136619568</v>
      </c>
      <c r="K28" s="318">
        <v>0.42309954762458801</v>
      </c>
      <c r="L28" s="318">
        <v>0.4046362042427063</v>
      </c>
      <c r="M28" s="318">
        <v>0.34615799784660339</v>
      </c>
      <c r="N28" s="318">
        <v>0.38443416357040411</v>
      </c>
      <c r="O28" s="39">
        <v>588</v>
      </c>
    </row>
    <row r="29" spans="3:15" x14ac:dyDescent="0.2">
      <c r="E29" s="319"/>
      <c r="F29" s="318"/>
      <c r="G29" s="318"/>
      <c r="H29" s="318"/>
      <c r="I29" s="318"/>
      <c r="J29" s="318"/>
      <c r="K29" s="318"/>
      <c r="L29" s="318"/>
      <c r="M29" s="318"/>
      <c r="N29" s="318"/>
      <c r="O29" s="526"/>
    </row>
    <row r="30" spans="3:15" x14ac:dyDescent="0.2">
      <c r="C30" s="2" t="s">
        <v>397</v>
      </c>
      <c r="D30" s="2" t="s">
        <v>162</v>
      </c>
      <c r="E30" s="319">
        <v>0.11484450846910479</v>
      </c>
      <c r="F30" s="318">
        <v>0.13003286719322199</v>
      </c>
      <c r="G30" s="318">
        <v>0.1390525549650192</v>
      </c>
      <c r="H30" s="318">
        <v>0.22568115592002869</v>
      </c>
      <c r="I30" s="318">
        <v>0.1423238068819046</v>
      </c>
      <c r="J30" s="318">
        <v>0.11845288425683979</v>
      </c>
      <c r="K30" s="318">
        <v>0.14857056736946109</v>
      </c>
      <c r="L30" s="318">
        <v>0.17272306978702551</v>
      </c>
      <c r="M30" s="318">
        <v>0.15244133770465851</v>
      </c>
      <c r="N30" s="318">
        <v>0.13892033696174619</v>
      </c>
      <c r="O30" s="39">
        <v>1026</v>
      </c>
    </row>
    <row r="31" spans="3:15" x14ac:dyDescent="0.2">
      <c r="C31" s="2" t="s">
        <v>397</v>
      </c>
      <c r="D31" s="2" t="s">
        <v>163</v>
      </c>
      <c r="E31" s="319">
        <v>0.1983038783073425</v>
      </c>
      <c r="F31" s="318">
        <v>0.15526509284973139</v>
      </c>
      <c r="G31" s="318">
        <v>0.2168142348527908</v>
      </c>
      <c r="H31" s="318">
        <v>0.25134375691413879</v>
      </c>
      <c r="I31" s="318">
        <v>0.18484298884868619</v>
      </c>
      <c r="J31" s="318">
        <v>0.13169379532337189</v>
      </c>
      <c r="K31" s="318">
        <v>0.19849202036857599</v>
      </c>
      <c r="L31" s="318">
        <v>0.2372140288352966</v>
      </c>
      <c r="M31" s="318">
        <v>0.1830450892448425</v>
      </c>
      <c r="N31" s="318">
        <v>0.17775677144527441</v>
      </c>
      <c r="O31" s="39">
        <v>1350</v>
      </c>
    </row>
    <row r="32" spans="3:15" x14ac:dyDescent="0.2">
      <c r="C32" s="2" t="s">
        <v>397</v>
      </c>
      <c r="D32" s="2" t="s">
        <v>164</v>
      </c>
      <c r="E32" s="319">
        <v>0.24851346015930181</v>
      </c>
      <c r="F32" s="318">
        <v>0.2369953840970993</v>
      </c>
      <c r="G32" s="318">
        <v>0.26716461777687073</v>
      </c>
      <c r="H32" s="318">
        <v>0.33736094832420349</v>
      </c>
      <c r="I32" s="318">
        <v>0.25273621082305908</v>
      </c>
      <c r="J32" s="318">
        <v>0.20272025465965271</v>
      </c>
      <c r="K32" s="318">
        <v>0.25638487935066218</v>
      </c>
      <c r="L32" s="318">
        <v>0.28373658657073969</v>
      </c>
      <c r="M32" s="318">
        <v>0.24735873937606809</v>
      </c>
      <c r="N32" s="318">
        <v>0.24316020309925079</v>
      </c>
      <c r="O32" s="39">
        <v>1157</v>
      </c>
    </row>
    <row r="33" spans="3:15" x14ac:dyDescent="0.2">
      <c r="C33" s="2" t="s">
        <v>397</v>
      </c>
      <c r="D33" s="2" t="s">
        <v>156</v>
      </c>
      <c r="E33" s="320">
        <v>0.30848753452301031</v>
      </c>
      <c r="F33" s="318">
        <v>0.4633520245552063</v>
      </c>
      <c r="G33" s="322" t="s">
        <v>100</v>
      </c>
      <c r="H33" s="321">
        <v>0.25628706812858582</v>
      </c>
      <c r="I33" s="321">
        <v>0.35516819357872009</v>
      </c>
      <c r="J33" s="318">
        <v>0.46196469664573669</v>
      </c>
      <c r="K33" s="318">
        <v>0.42824777960777283</v>
      </c>
      <c r="L33" s="321">
        <v>0.38423958420753479</v>
      </c>
      <c r="M33" s="321">
        <v>0.40292510390281677</v>
      </c>
      <c r="N33" s="318">
        <v>0.4108874499797821</v>
      </c>
      <c r="O33" s="39">
        <v>226</v>
      </c>
    </row>
    <row r="34" spans="3:15" x14ac:dyDescent="0.2">
      <c r="C34" s="2" t="s">
        <v>397</v>
      </c>
      <c r="D34" s="2" t="s">
        <v>157</v>
      </c>
      <c r="E34" s="320">
        <v>0.3051922619342804</v>
      </c>
      <c r="F34" s="318">
        <v>0.2902793288230896</v>
      </c>
      <c r="G34" s="321">
        <v>0.48038733005523682</v>
      </c>
      <c r="H34" s="321">
        <v>0.25655978918075562</v>
      </c>
      <c r="I34" s="321">
        <v>0.22943755984306341</v>
      </c>
      <c r="J34" s="321">
        <v>0.34646591544151312</v>
      </c>
      <c r="K34" s="318">
        <v>0.28625392913818359</v>
      </c>
      <c r="L34" s="321">
        <v>0.25301271677017212</v>
      </c>
      <c r="M34" s="321">
        <v>0.31295663118362432</v>
      </c>
      <c r="N34" s="318">
        <v>0.29889926314353937</v>
      </c>
      <c r="O34" s="39">
        <v>236</v>
      </c>
    </row>
    <row r="35" spans="3:15" x14ac:dyDescent="0.2">
      <c r="E35" s="319"/>
      <c r="F35" s="318"/>
      <c r="G35" s="318"/>
      <c r="H35" s="318"/>
      <c r="I35" s="318"/>
      <c r="J35" s="318"/>
      <c r="K35" s="318"/>
      <c r="L35" s="318"/>
      <c r="M35" s="318"/>
      <c r="N35" s="318"/>
      <c r="O35" s="526"/>
    </row>
    <row r="36" spans="3:15" x14ac:dyDescent="0.2">
      <c r="C36" s="2" t="s">
        <v>78</v>
      </c>
      <c r="D36" s="2" t="s">
        <v>162</v>
      </c>
      <c r="E36" s="319">
        <v>0.16494113206863401</v>
      </c>
      <c r="F36" s="318">
        <v>0.1200443953275681</v>
      </c>
      <c r="G36" s="318">
        <v>0.1768315136432648</v>
      </c>
      <c r="H36" s="318">
        <v>0.21922589838504791</v>
      </c>
      <c r="I36" s="318">
        <v>0.14973877370357511</v>
      </c>
      <c r="J36" s="318">
        <v>0.1287501007318497</v>
      </c>
      <c r="K36" s="318">
        <v>0.13280996680259699</v>
      </c>
      <c r="L36" s="318">
        <v>0.14893351495265961</v>
      </c>
      <c r="M36" s="318">
        <v>0.1561967879533768</v>
      </c>
      <c r="N36" s="318">
        <v>0.14952732622623441</v>
      </c>
      <c r="O36" s="39">
        <v>4103</v>
      </c>
    </row>
    <row r="37" spans="3:15" x14ac:dyDescent="0.2">
      <c r="C37" s="2" t="s">
        <v>78</v>
      </c>
      <c r="D37" s="2" t="s">
        <v>163</v>
      </c>
      <c r="E37" s="319">
        <v>0.25405079126358032</v>
      </c>
      <c r="F37" s="318">
        <v>0.17238011956214899</v>
      </c>
      <c r="G37" s="318">
        <v>0.2411434352397919</v>
      </c>
      <c r="H37" s="318">
        <v>0.28395026922225952</v>
      </c>
      <c r="I37" s="318">
        <v>0.2373460382223129</v>
      </c>
      <c r="J37" s="318">
        <v>0.17930109798908231</v>
      </c>
      <c r="K37" s="318">
        <v>0.20498752593994141</v>
      </c>
      <c r="L37" s="318">
        <v>0.24303705990314481</v>
      </c>
      <c r="M37" s="318">
        <v>0.22647473216056821</v>
      </c>
      <c r="N37" s="318">
        <v>0.21757642924785611</v>
      </c>
      <c r="O37" s="39">
        <v>4173</v>
      </c>
    </row>
    <row r="38" spans="3:15" x14ac:dyDescent="0.2">
      <c r="C38" s="2" t="s">
        <v>78</v>
      </c>
      <c r="D38" s="2" t="s">
        <v>164</v>
      </c>
      <c r="E38" s="319">
        <v>0.3232225775718689</v>
      </c>
      <c r="F38" s="318">
        <v>0.25713083148002619</v>
      </c>
      <c r="G38" s="318">
        <v>0.33258214592933649</v>
      </c>
      <c r="H38" s="318">
        <v>0.34640666842460632</v>
      </c>
      <c r="I38" s="318">
        <v>0.29741683602333069</v>
      </c>
      <c r="J38" s="318">
        <v>0.2520068883895874</v>
      </c>
      <c r="K38" s="318">
        <v>0.28376349806785578</v>
      </c>
      <c r="L38" s="318">
        <v>0.28636571764945978</v>
      </c>
      <c r="M38" s="318">
        <v>0.28129401803016663</v>
      </c>
      <c r="N38" s="318">
        <v>0.28933089971542358</v>
      </c>
      <c r="O38" s="39">
        <v>3768</v>
      </c>
    </row>
    <row r="39" spans="3:15" x14ac:dyDescent="0.2">
      <c r="C39" s="2" t="s">
        <v>78</v>
      </c>
      <c r="D39" s="2" t="s">
        <v>156</v>
      </c>
      <c r="E39" s="319">
        <v>0.43465936183929438</v>
      </c>
      <c r="F39" s="318">
        <v>0.42759844660758972</v>
      </c>
      <c r="G39" s="318">
        <v>0.5591086745262146</v>
      </c>
      <c r="H39" s="318">
        <v>0.41577157378196722</v>
      </c>
      <c r="I39" s="318">
        <v>0.41752523183822632</v>
      </c>
      <c r="J39" s="318">
        <v>0.44123399257659912</v>
      </c>
      <c r="K39" s="318">
        <v>0.45949578285217291</v>
      </c>
      <c r="L39" s="318">
        <v>0.46878492832183838</v>
      </c>
      <c r="M39" s="318">
        <v>0.44841152429580688</v>
      </c>
      <c r="N39" s="318">
        <v>0.45285096764564509</v>
      </c>
      <c r="O39" s="39">
        <v>833</v>
      </c>
    </row>
    <row r="40" spans="3:15" x14ac:dyDescent="0.2">
      <c r="C40" s="2" t="s">
        <v>78</v>
      </c>
      <c r="D40" s="2" t="s">
        <v>157</v>
      </c>
      <c r="E40" s="319">
        <v>0.35780006647109991</v>
      </c>
      <c r="F40" s="318">
        <v>0.28626430034637451</v>
      </c>
      <c r="G40" s="318">
        <v>0.49835160374641418</v>
      </c>
      <c r="H40" s="318">
        <v>0.36036556959152222</v>
      </c>
      <c r="I40" s="318">
        <v>0.30197775363922119</v>
      </c>
      <c r="J40" s="318">
        <v>0.38205665349960333</v>
      </c>
      <c r="K40" s="318">
        <v>0.36836376786231989</v>
      </c>
      <c r="L40" s="318">
        <v>0.37086972594261169</v>
      </c>
      <c r="M40" s="318">
        <v>0.33719542622566218</v>
      </c>
      <c r="N40" s="318">
        <v>0.35936766862869263</v>
      </c>
      <c r="O40" s="39">
        <v>877</v>
      </c>
    </row>
    <row r="41" spans="3:15" x14ac:dyDescent="0.2">
      <c r="E41" s="319"/>
      <c r="F41" s="318"/>
      <c r="G41" s="318"/>
      <c r="H41" s="318"/>
      <c r="I41" s="318"/>
      <c r="J41" s="318"/>
      <c r="K41" s="318"/>
      <c r="L41" s="318"/>
      <c r="M41" s="318"/>
      <c r="N41" s="318"/>
      <c r="O41" s="39"/>
    </row>
    <row r="42" spans="3:15" x14ac:dyDescent="0.2">
      <c r="C42" s="2" t="s">
        <v>80</v>
      </c>
      <c r="D42" s="2" t="s">
        <v>159</v>
      </c>
      <c r="E42" s="319">
        <v>0.20451261103153229</v>
      </c>
      <c r="F42" s="318">
        <v>0.17916157841682431</v>
      </c>
      <c r="G42" s="318">
        <v>0.29356727004051208</v>
      </c>
      <c r="H42" s="318">
        <v>0.19918555021286011</v>
      </c>
      <c r="I42" s="318">
        <v>0.23793222010135651</v>
      </c>
      <c r="J42" s="318">
        <v>0.1841392666101456</v>
      </c>
      <c r="K42" s="318">
        <v>0.17670875787734991</v>
      </c>
      <c r="L42" s="318">
        <v>0.153721958398819</v>
      </c>
      <c r="M42" s="318">
        <v>0.2172602713108063</v>
      </c>
      <c r="N42" s="318">
        <v>0.21149004995822909</v>
      </c>
      <c r="O42" s="39">
        <v>1251</v>
      </c>
    </row>
    <row r="43" spans="3:15" x14ac:dyDescent="0.2">
      <c r="E43" s="15"/>
      <c r="O43" s="15"/>
    </row>
    <row r="44" spans="3:15" x14ac:dyDescent="0.2">
      <c r="D44" s="2" t="s">
        <v>420</v>
      </c>
      <c r="E44" s="21">
        <v>600</v>
      </c>
      <c r="F44" s="22">
        <v>823</v>
      </c>
      <c r="G44" s="22">
        <v>1079</v>
      </c>
      <c r="H44" s="22">
        <v>351</v>
      </c>
      <c r="I44" s="22">
        <v>867</v>
      </c>
      <c r="J44" s="22">
        <v>1114</v>
      </c>
      <c r="K44" s="22">
        <v>746</v>
      </c>
      <c r="L44" s="22">
        <v>688</v>
      </c>
      <c r="M44" s="22">
        <v>667</v>
      </c>
      <c r="N44" s="42">
        <f>O42+O36+O18</f>
        <v>6935</v>
      </c>
      <c r="O44" s="15"/>
    </row>
    <row r="46" spans="3:15" x14ac:dyDescent="0.2">
      <c r="C46" s="2" t="s">
        <v>173</v>
      </c>
    </row>
    <row r="47" spans="3:15" x14ac:dyDescent="0.2">
      <c r="C47" s="2" t="s">
        <v>435</v>
      </c>
    </row>
    <row r="49" spans="3:3" x14ac:dyDescent="0.2">
      <c r="C49" s="2" t="s">
        <v>83</v>
      </c>
    </row>
    <row r="50" spans="3:3" x14ac:dyDescent="0.2">
      <c r="C50" s="2" t="s">
        <v>393</v>
      </c>
    </row>
    <row r="51" spans="3:3" x14ac:dyDescent="0.2">
      <c r="C51" s="2" t="s">
        <v>507</v>
      </c>
    </row>
    <row r="52" spans="3:3" x14ac:dyDescent="0.2">
      <c r="C52" s="2" t="s">
        <v>630</v>
      </c>
    </row>
  </sheetData>
  <hyperlinks>
    <hyperlink ref="A1" location="Contents!A1" display="Contents" xr:uid="{00000000-0004-0000-13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52D71-0E12-49D1-9EBE-73C7F93E929E}">
  <dimension ref="C1:R76"/>
  <sheetViews>
    <sheetView showGridLines="0" workbookViewId="0"/>
  </sheetViews>
  <sheetFormatPr defaultColWidth="9.140625" defaultRowHeight="12.75" x14ac:dyDescent="0.2"/>
  <cols>
    <col min="1" max="1" width="5.28515625" style="254" customWidth="1"/>
    <col min="2" max="2" width="3.42578125" style="254" customWidth="1"/>
    <col min="3" max="16384" width="9.140625" style="254"/>
  </cols>
  <sheetData>
    <row r="1" spans="3:18" x14ac:dyDescent="0.2">
      <c r="R1" s="255"/>
    </row>
    <row r="2" spans="3:18" ht="18.75" x14ac:dyDescent="0.3">
      <c r="C2" s="253" t="s">
        <v>494</v>
      </c>
      <c r="R2" s="257"/>
    </row>
    <row r="4" spans="3:18" ht="15.75" x14ac:dyDescent="0.25">
      <c r="C4" s="636" t="s">
        <v>490</v>
      </c>
    </row>
    <row r="6" spans="3:18" x14ac:dyDescent="0.2">
      <c r="C6" s="258" t="s">
        <v>623</v>
      </c>
    </row>
    <row r="7" spans="3:18" x14ac:dyDescent="0.2">
      <c r="C7" s="258" t="s">
        <v>497</v>
      </c>
    </row>
    <row r="8" spans="3:18" x14ac:dyDescent="0.2">
      <c r="C8" s="258"/>
    </row>
    <row r="9" spans="3:18" ht="15.75" x14ac:dyDescent="0.25">
      <c r="C9" s="636" t="s">
        <v>407</v>
      </c>
    </row>
    <row r="11" spans="3:18" x14ac:dyDescent="0.2">
      <c r="C11" s="256" t="s">
        <v>619</v>
      </c>
    </row>
    <row r="12" spans="3:18" x14ac:dyDescent="0.2">
      <c r="C12" s="254" t="s">
        <v>608</v>
      </c>
    </row>
    <row r="14" spans="3:18" x14ac:dyDescent="0.2">
      <c r="D14" s="260" t="s">
        <v>410</v>
      </c>
    </row>
    <row r="15" spans="3:18" x14ac:dyDescent="0.2">
      <c r="D15" s="260" t="s">
        <v>411</v>
      </c>
    </row>
    <row r="16" spans="3:18" x14ac:dyDescent="0.2">
      <c r="C16" s="260"/>
      <c r="D16" s="260" t="s">
        <v>412</v>
      </c>
    </row>
    <row r="17" spans="3:4" x14ac:dyDescent="0.2">
      <c r="C17" s="260"/>
      <c r="D17" s="260"/>
    </row>
    <row r="18" spans="3:4" x14ac:dyDescent="0.2">
      <c r="C18" s="260" t="s">
        <v>609</v>
      </c>
      <c r="D18" s="260"/>
    </row>
    <row r="19" spans="3:4" x14ac:dyDescent="0.2">
      <c r="C19" s="254" t="s">
        <v>610</v>
      </c>
    </row>
    <row r="21" spans="3:4" x14ac:dyDescent="0.2">
      <c r="C21" s="259" t="s">
        <v>529</v>
      </c>
    </row>
    <row r="22" spans="3:4" x14ac:dyDescent="0.2">
      <c r="C22" s="259" t="s">
        <v>611</v>
      </c>
    </row>
    <row r="24" spans="3:4" x14ac:dyDescent="0.2">
      <c r="C24" s="256" t="s">
        <v>408</v>
      </c>
    </row>
    <row r="25" spans="3:4" x14ac:dyDescent="0.2">
      <c r="C25" s="254" t="s">
        <v>612</v>
      </c>
    </row>
    <row r="26" spans="3:4" x14ac:dyDescent="0.2">
      <c r="D26" s="260" t="s">
        <v>413</v>
      </c>
    </row>
    <row r="27" spans="3:4" x14ac:dyDescent="0.2">
      <c r="D27" s="260" t="s">
        <v>415</v>
      </c>
    </row>
    <row r="29" spans="3:4" x14ac:dyDescent="0.2">
      <c r="C29" s="254" t="s">
        <v>488</v>
      </c>
    </row>
    <row r="31" spans="3:4" x14ac:dyDescent="0.2">
      <c r="C31" s="256" t="s">
        <v>636</v>
      </c>
    </row>
    <row r="33" spans="3:3" x14ac:dyDescent="0.2">
      <c r="C33" s="256" t="s">
        <v>569</v>
      </c>
    </row>
    <row r="35" spans="3:3" x14ac:dyDescent="0.2">
      <c r="C35" s="254" t="s">
        <v>613</v>
      </c>
    </row>
    <row r="36" spans="3:3" x14ac:dyDescent="0.2">
      <c r="C36" s="254" t="s">
        <v>626</v>
      </c>
    </row>
    <row r="38" spans="3:3" x14ac:dyDescent="0.2">
      <c r="C38" s="256" t="s">
        <v>530</v>
      </c>
    </row>
    <row r="39" spans="3:3" x14ac:dyDescent="0.2">
      <c r="C39" s="254" t="s">
        <v>532</v>
      </c>
    </row>
    <row r="40" spans="3:3" x14ac:dyDescent="0.2">
      <c r="C40" s="256"/>
    </row>
    <row r="41" spans="3:3" x14ac:dyDescent="0.2">
      <c r="C41" s="256" t="s">
        <v>614</v>
      </c>
    </row>
    <row r="42" spans="3:3" x14ac:dyDescent="0.2">
      <c r="C42" s="254" t="s">
        <v>531</v>
      </c>
    </row>
    <row r="44" spans="3:3" x14ac:dyDescent="0.2">
      <c r="C44" s="254" t="s">
        <v>615</v>
      </c>
    </row>
    <row r="45" spans="3:3" x14ac:dyDescent="0.2">
      <c r="C45" s="254" t="s">
        <v>616</v>
      </c>
    </row>
    <row r="47" spans="3:3" ht="15.75" x14ac:dyDescent="0.25">
      <c r="C47" s="636" t="s">
        <v>409</v>
      </c>
    </row>
    <row r="48" spans="3:3" x14ac:dyDescent="0.2">
      <c r="C48" s="258"/>
    </row>
    <row r="49" spans="3:3" x14ac:dyDescent="0.2">
      <c r="C49" s="258" t="s">
        <v>486</v>
      </c>
    </row>
    <row r="50" spans="3:3" x14ac:dyDescent="0.2">
      <c r="C50" s="258" t="s">
        <v>487</v>
      </c>
    </row>
    <row r="51" spans="3:3" x14ac:dyDescent="0.2">
      <c r="C51" s="258" t="s">
        <v>489</v>
      </c>
    </row>
    <row r="52" spans="3:3" x14ac:dyDescent="0.2">
      <c r="C52" s="258"/>
    </row>
    <row r="53" spans="3:3" ht="15.75" x14ac:dyDescent="0.25">
      <c r="C53" s="636" t="s">
        <v>491</v>
      </c>
    </row>
    <row r="55" spans="3:3" x14ac:dyDescent="0.2">
      <c r="C55" s="254" t="s">
        <v>502</v>
      </c>
    </row>
    <row r="56" spans="3:3" x14ac:dyDescent="0.2">
      <c r="C56" s="254" t="s">
        <v>492</v>
      </c>
    </row>
    <row r="57" spans="3:3" x14ac:dyDescent="0.2">
      <c r="C57" s="254" t="s">
        <v>493</v>
      </c>
    </row>
    <row r="59" spans="3:3" ht="15.75" x14ac:dyDescent="0.25">
      <c r="C59" s="636" t="s">
        <v>538</v>
      </c>
    </row>
    <row r="61" spans="3:3" x14ac:dyDescent="0.2">
      <c r="C61" s="254" t="s">
        <v>539</v>
      </c>
    </row>
    <row r="62" spans="3:3" x14ac:dyDescent="0.2">
      <c r="C62" s="254" t="s">
        <v>540</v>
      </c>
    </row>
    <row r="63" spans="3:3" x14ac:dyDescent="0.2">
      <c r="C63" s="254" t="s">
        <v>617</v>
      </c>
    </row>
    <row r="64" spans="3:3" x14ac:dyDescent="0.2">
      <c r="C64" s="254" t="s">
        <v>541</v>
      </c>
    </row>
    <row r="66" spans="3:3" ht="15.75" x14ac:dyDescent="0.25">
      <c r="C66" s="636" t="s">
        <v>501</v>
      </c>
    </row>
    <row r="68" spans="3:3" x14ac:dyDescent="0.2">
      <c r="C68" s="254" t="s">
        <v>618</v>
      </c>
    </row>
    <row r="69" spans="3:3" x14ac:dyDescent="0.2">
      <c r="C69" s="258"/>
    </row>
    <row r="70" spans="3:3" ht="15.75" x14ac:dyDescent="0.25">
      <c r="C70" s="636" t="s">
        <v>496</v>
      </c>
    </row>
    <row r="72" spans="3:3" x14ac:dyDescent="0.2">
      <c r="C72" s="254" t="s">
        <v>498</v>
      </c>
    </row>
    <row r="73" spans="3:3" x14ac:dyDescent="0.2">
      <c r="C73" s="254" t="s">
        <v>499</v>
      </c>
    </row>
    <row r="74" spans="3:3" x14ac:dyDescent="0.2">
      <c r="C74" s="254" t="s">
        <v>503</v>
      </c>
    </row>
    <row r="75" spans="3:3" x14ac:dyDescent="0.2">
      <c r="C75" s="254" t="s">
        <v>500</v>
      </c>
    </row>
    <row r="76" spans="3:3" x14ac:dyDescent="0.2">
      <c r="C76" s="254" t="s">
        <v>504</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E3FEF-9566-4164-BBCD-7F2BCD2C6DFC}">
  <dimension ref="A1:L51"/>
  <sheetViews>
    <sheetView workbookViewId="0"/>
  </sheetViews>
  <sheetFormatPr defaultColWidth="9.140625" defaultRowHeight="12.75" x14ac:dyDescent="0.2"/>
  <cols>
    <col min="1" max="2" width="9.140625" style="2"/>
    <col min="3" max="3" width="32.42578125" style="2" bestFit="1" customWidth="1"/>
    <col min="4" max="4" width="20" style="2" bestFit="1" customWidth="1"/>
    <col min="5" max="18" width="14.28515625" style="2" customWidth="1"/>
    <col min="19" max="16384" width="9.140625" style="2"/>
  </cols>
  <sheetData>
    <row r="1" spans="1:12" x14ac:dyDescent="0.2">
      <c r="A1" s="3" t="s">
        <v>75</v>
      </c>
    </row>
    <row r="2" spans="1:12" x14ac:dyDescent="0.2">
      <c r="B2" s="4" t="s">
        <v>348</v>
      </c>
    </row>
    <row r="3" spans="1:12" x14ac:dyDescent="0.2">
      <c r="B3" s="2" t="s">
        <v>76</v>
      </c>
    </row>
    <row r="4" spans="1:12" ht="12.75" customHeight="1" x14ac:dyDescent="0.2">
      <c r="C4" s="9"/>
      <c r="D4" s="9"/>
      <c r="E4" s="8"/>
      <c r="F4" s="8"/>
      <c r="G4" s="8"/>
      <c r="H4" s="8"/>
      <c r="I4" s="8"/>
      <c r="J4" s="8"/>
      <c r="K4" s="8"/>
      <c r="L4" s="8"/>
    </row>
    <row r="5" spans="1:12" ht="25.5" x14ac:dyDescent="0.2">
      <c r="D5" s="5"/>
      <c r="E5" s="16" t="s">
        <v>167</v>
      </c>
      <c r="F5" s="81" t="s">
        <v>168</v>
      </c>
      <c r="G5" s="81" t="s">
        <v>169</v>
      </c>
      <c r="H5" s="81" t="s">
        <v>170</v>
      </c>
      <c r="I5" s="81" t="s">
        <v>171</v>
      </c>
      <c r="J5" s="202" t="s">
        <v>172</v>
      </c>
      <c r="K5" s="18" t="s">
        <v>82</v>
      </c>
    </row>
    <row r="6" spans="1:12" x14ac:dyDescent="0.2">
      <c r="C6" s="17" t="s">
        <v>358</v>
      </c>
      <c r="D6" s="79" t="s">
        <v>155</v>
      </c>
      <c r="E6" s="107">
        <v>4.8420515060424796</v>
      </c>
      <c r="F6" s="74">
        <v>4.605186939239502</v>
      </c>
      <c r="G6" s="74">
        <v>4.9702777862548828</v>
      </c>
      <c r="H6" s="74">
        <v>4.2826313972473136</v>
      </c>
      <c r="I6" s="74">
        <v>4.6818156242370614</v>
      </c>
      <c r="J6" s="74">
        <v>5.7119865417480469</v>
      </c>
      <c r="K6" s="107">
        <v>1745</v>
      </c>
      <c r="L6" s="149"/>
    </row>
    <row r="7" spans="1:12" x14ac:dyDescent="0.2">
      <c r="C7" s="2" t="s">
        <v>358</v>
      </c>
      <c r="D7" s="2" t="s">
        <v>160</v>
      </c>
      <c r="E7" s="39">
        <v>4.0122008323669434</v>
      </c>
      <c r="F7" s="300">
        <v>3.7658669948577881</v>
      </c>
      <c r="G7" s="300">
        <v>3.792736291885376</v>
      </c>
      <c r="H7" s="300">
        <v>3.8484261035919189</v>
      </c>
      <c r="I7" s="300">
        <v>3.518947839736938</v>
      </c>
      <c r="J7" s="300">
        <v>5.245110034942627</v>
      </c>
      <c r="K7" s="39">
        <v>1777</v>
      </c>
      <c r="L7" s="149"/>
    </row>
    <row r="8" spans="1:12" x14ac:dyDescent="0.2">
      <c r="C8" s="2" t="s">
        <v>358</v>
      </c>
      <c r="D8" s="2" t="s">
        <v>161</v>
      </c>
      <c r="E8" s="39">
        <v>5.0480947494506836</v>
      </c>
      <c r="F8" s="300">
        <v>4.6380457878112793</v>
      </c>
      <c r="G8" s="300">
        <v>5.1900935173034668</v>
      </c>
      <c r="H8" s="300">
        <v>4.8859219551086426</v>
      </c>
      <c r="I8" s="300">
        <v>4.3496789932250977</v>
      </c>
      <c r="J8" s="300">
        <v>6.2510037422180176</v>
      </c>
      <c r="K8" s="39">
        <v>1772</v>
      </c>
      <c r="L8" s="149"/>
    </row>
    <row r="9" spans="1:12" x14ac:dyDescent="0.2">
      <c r="C9" s="2" t="s">
        <v>358</v>
      </c>
      <c r="D9" s="2" t="s">
        <v>156</v>
      </c>
      <c r="E9" s="39">
        <v>10.60439491271973</v>
      </c>
      <c r="F9" s="300">
        <v>12.066146850585939</v>
      </c>
      <c r="G9" s="300">
        <v>9.3535366058349609</v>
      </c>
      <c r="H9" s="300">
        <v>10.288052558898929</v>
      </c>
      <c r="I9" s="300">
        <v>10.40859317779541</v>
      </c>
      <c r="J9" s="300">
        <v>11.09078788757324</v>
      </c>
      <c r="K9" s="39">
        <v>1202</v>
      </c>
      <c r="L9" s="149"/>
    </row>
    <row r="10" spans="1:12" x14ac:dyDescent="0.2">
      <c r="C10" s="2" t="s">
        <v>358</v>
      </c>
      <c r="D10" s="2" t="s">
        <v>157</v>
      </c>
      <c r="E10" s="39">
        <v>9.6129980087280273</v>
      </c>
      <c r="F10" s="300">
        <v>9.6181669235229492</v>
      </c>
      <c r="G10" s="300">
        <v>9.6452646255493164</v>
      </c>
      <c r="H10" s="300">
        <v>8.091578483581543</v>
      </c>
      <c r="I10" s="300">
        <v>9.4587459564208984</v>
      </c>
      <c r="J10" s="300">
        <v>11.2585563659668</v>
      </c>
      <c r="K10" s="39">
        <v>859</v>
      </c>
      <c r="L10" s="149"/>
    </row>
    <row r="11" spans="1:12" x14ac:dyDescent="0.2">
      <c r="E11" s="39"/>
      <c r="F11" s="300"/>
      <c r="G11" s="300"/>
      <c r="H11" s="300"/>
      <c r="I11" s="300"/>
      <c r="J11" s="300"/>
      <c r="K11" s="39"/>
      <c r="L11" s="149"/>
    </row>
    <row r="12" spans="1:12" x14ac:dyDescent="0.2">
      <c r="C12" s="2" t="s">
        <v>444</v>
      </c>
      <c r="D12" s="2" t="s">
        <v>155</v>
      </c>
      <c r="E12" s="39">
        <v>7.4760470390319824</v>
      </c>
      <c r="F12" s="324">
        <v>4.3464031219482422</v>
      </c>
      <c r="G12" s="324">
        <v>7.248507022857666</v>
      </c>
      <c r="H12" s="324">
        <v>5.8800621032714844</v>
      </c>
      <c r="I12" s="300">
        <v>4.7196922302246094</v>
      </c>
      <c r="J12" s="300">
        <v>14.34982967376709</v>
      </c>
      <c r="K12" s="39">
        <v>130</v>
      </c>
      <c r="L12" s="149"/>
    </row>
    <row r="13" spans="1:12" x14ac:dyDescent="0.2">
      <c r="C13" s="2" t="s">
        <v>444</v>
      </c>
      <c r="D13" s="2" t="s">
        <v>160</v>
      </c>
      <c r="E13" s="39">
        <v>5.3162527084350586</v>
      </c>
      <c r="F13" s="324">
        <v>9.9684610366821289</v>
      </c>
      <c r="G13" s="324">
        <v>3.6183838844299321</v>
      </c>
      <c r="H13" s="324">
        <v>4.6674394607543954</v>
      </c>
      <c r="I13" s="300">
        <v>4.7734942436218262</v>
      </c>
      <c r="J13" s="300">
        <v>4.4758543968200684</v>
      </c>
      <c r="K13" s="39">
        <v>129</v>
      </c>
      <c r="L13" s="149"/>
    </row>
    <row r="14" spans="1:12" x14ac:dyDescent="0.2">
      <c r="C14" s="2" t="s">
        <v>444</v>
      </c>
      <c r="D14" s="2" t="s">
        <v>161</v>
      </c>
      <c r="E14" s="39">
        <v>7.524681568145752</v>
      </c>
      <c r="F14" s="324">
        <v>11.65203857421875</v>
      </c>
      <c r="G14" s="324">
        <v>4.7102222442626953</v>
      </c>
      <c r="H14" s="324">
        <v>7.4847941398620614</v>
      </c>
      <c r="I14" s="300">
        <v>8.2009944915771484</v>
      </c>
      <c r="J14" s="300">
        <v>6.5654044151306152</v>
      </c>
      <c r="K14" s="39">
        <v>128</v>
      </c>
      <c r="L14" s="149"/>
    </row>
    <row r="15" spans="1:12" x14ac:dyDescent="0.2">
      <c r="C15" s="2" t="s">
        <v>444</v>
      </c>
      <c r="D15" s="2" t="s">
        <v>156</v>
      </c>
      <c r="E15" s="39">
        <v>6.4027419090270996</v>
      </c>
      <c r="F15" s="324">
        <v>4.9767313003540039</v>
      </c>
      <c r="G15" s="324">
        <v>4.7928390502929688</v>
      </c>
      <c r="H15" s="324">
        <v>7.4064278602600098</v>
      </c>
      <c r="I15" s="324">
        <v>5.3788752555847168</v>
      </c>
      <c r="J15" s="324">
        <v>10.126220703125</v>
      </c>
      <c r="K15" s="39">
        <v>62</v>
      </c>
      <c r="L15" s="149"/>
    </row>
    <row r="16" spans="1:12" x14ac:dyDescent="0.2">
      <c r="C16" s="2" t="s">
        <v>444</v>
      </c>
      <c r="D16" s="2" t="s">
        <v>157</v>
      </c>
      <c r="E16" s="39">
        <v>5.9382247924804688</v>
      </c>
      <c r="F16" s="324">
        <v>3.5403728485107422</v>
      </c>
      <c r="G16" s="324">
        <v>4.5727777481079102</v>
      </c>
      <c r="H16" s="324">
        <v>6.5676803588867188</v>
      </c>
      <c r="I16" s="300" t="s">
        <v>100</v>
      </c>
      <c r="J16" s="300" t="s">
        <v>100</v>
      </c>
      <c r="K16" s="39">
        <v>52</v>
      </c>
      <c r="L16" s="149"/>
    </row>
    <row r="17" spans="3:12" x14ac:dyDescent="0.2">
      <c r="E17" s="39"/>
      <c r="F17" s="300"/>
      <c r="G17" s="300"/>
      <c r="H17" s="300"/>
      <c r="I17" s="300"/>
      <c r="J17" s="300"/>
      <c r="K17" s="39"/>
      <c r="L17" s="149"/>
    </row>
    <row r="18" spans="3:12" x14ac:dyDescent="0.2">
      <c r="C18" s="2" t="s">
        <v>77</v>
      </c>
      <c r="D18" s="2" t="s">
        <v>155</v>
      </c>
      <c r="E18" s="39">
        <v>4.9466462135314941</v>
      </c>
      <c r="F18" s="300">
        <v>4.5961565971374512</v>
      </c>
      <c r="G18" s="300">
        <v>5.0600652694702148</v>
      </c>
      <c r="H18" s="300">
        <v>4.3547701835632324</v>
      </c>
      <c r="I18" s="300">
        <v>4.683135986328125</v>
      </c>
      <c r="J18" s="300">
        <v>6.0967402458190918</v>
      </c>
      <c r="K18" s="39">
        <v>1875</v>
      </c>
      <c r="L18" s="149"/>
    </row>
    <row r="19" spans="3:12" x14ac:dyDescent="0.2">
      <c r="C19" s="2" t="s">
        <v>77</v>
      </c>
      <c r="D19" s="2" t="s">
        <v>160</v>
      </c>
      <c r="E19" s="39">
        <v>4.0626530647277832</v>
      </c>
      <c r="F19" s="300">
        <v>3.9811627864837651</v>
      </c>
      <c r="G19" s="300">
        <v>3.786011695861816</v>
      </c>
      <c r="H19" s="300">
        <v>3.8846843242645259</v>
      </c>
      <c r="I19" s="300">
        <v>3.5617833137512211</v>
      </c>
      <c r="J19" s="300">
        <v>5.2128739356994629</v>
      </c>
      <c r="K19" s="39">
        <v>1906</v>
      </c>
      <c r="L19" s="149"/>
    </row>
    <row r="20" spans="3:12" x14ac:dyDescent="0.2">
      <c r="C20" s="2" t="s">
        <v>77</v>
      </c>
      <c r="D20" s="2" t="s">
        <v>161</v>
      </c>
      <c r="E20" s="39">
        <v>5.1433620452880859</v>
      </c>
      <c r="F20" s="300">
        <v>4.880795955657959</v>
      </c>
      <c r="G20" s="300">
        <v>5.1714615821838379</v>
      </c>
      <c r="H20" s="300">
        <v>4.9968338012695313</v>
      </c>
      <c r="I20" s="300">
        <v>4.4815287590026864</v>
      </c>
      <c r="J20" s="300">
        <v>6.2642531394958496</v>
      </c>
      <c r="K20" s="39">
        <v>1900</v>
      </c>
      <c r="L20" s="149"/>
    </row>
    <row r="21" spans="3:12" x14ac:dyDescent="0.2">
      <c r="C21" s="2" t="s">
        <v>77</v>
      </c>
      <c r="D21" s="2" t="s">
        <v>156</v>
      </c>
      <c r="E21" s="39">
        <v>10.48717021942139</v>
      </c>
      <c r="F21" s="300">
        <v>11.854350090026861</v>
      </c>
      <c r="G21" s="300">
        <v>9.2226037979125977</v>
      </c>
      <c r="H21" s="300">
        <v>10.18814849853516</v>
      </c>
      <c r="I21" s="300">
        <v>10.29661750793457</v>
      </c>
      <c r="J21" s="300">
        <v>11.067626953125</v>
      </c>
      <c r="K21" s="39">
        <v>1264</v>
      </c>
      <c r="L21" s="149"/>
    </row>
    <row r="22" spans="3:12" x14ac:dyDescent="0.2">
      <c r="C22" s="2" t="s">
        <v>77</v>
      </c>
      <c r="D22" s="2" t="s">
        <v>157</v>
      </c>
      <c r="E22" s="39">
        <v>9.492772102355957</v>
      </c>
      <c r="F22" s="300">
        <v>9.3848800659179688</v>
      </c>
      <c r="G22" s="300">
        <v>9.4682073593139648</v>
      </c>
      <c r="H22" s="300">
        <v>8.0330572128295898</v>
      </c>
      <c r="I22" s="300">
        <v>9.4421272277832031</v>
      </c>
      <c r="J22" s="300">
        <v>11.164995193481451</v>
      </c>
      <c r="K22" s="39">
        <v>911</v>
      </c>
      <c r="L22" s="149"/>
    </row>
    <row r="23" spans="3:12" x14ac:dyDescent="0.2">
      <c r="E23" s="39"/>
      <c r="F23" s="300"/>
      <c r="G23" s="300"/>
      <c r="H23" s="300"/>
      <c r="I23" s="300"/>
      <c r="J23" s="300"/>
      <c r="K23" s="39"/>
      <c r="L23" s="149"/>
    </row>
    <row r="24" spans="3:12" x14ac:dyDescent="0.2">
      <c r="C24" s="2" t="s">
        <v>396</v>
      </c>
      <c r="D24" s="2" t="s">
        <v>162</v>
      </c>
      <c r="E24" s="39">
        <v>6.7263517379760742</v>
      </c>
      <c r="F24" s="300">
        <v>7.94573974609375</v>
      </c>
      <c r="G24" s="300">
        <v>5.9162983894348136</v>
      </c>
      <c r="H24" s="300">
        <v>5.3763842582702637</v>
      </c>
      <c r="I24" s="300">
        <v>6.4756917953491211</v>
      </c>
      <c r="J24" s="300">
        <v>8.0902442932128906</v>
      </c>
      <c r="K24" s="39">
        <v>3105</v>
      </c>
      <c r="L24" s="149"/>
    </row>
    <row r="25" spans="3:12" x14ac:dyDescent="0.2">
      <c r="C25" s="2" t="s">
        <v>396</v>
      </c>
      <c r="D25" s="2" t="s">
        <v>163</v>
      </c>
      <c r="E25" s="39">
        <v>5.979102611541748</v>
      </c>
      <c r="F25" s="300">
        <v>6.6484370231628418</v>
      </c>
      <c r="G25" s="300">
        <v>5.3910436630249023</v>
      </c>
      <c r="H25" s="300">
        <v>4.6784696578979492</v>
      </c>
      <c r="I25" s="300">
        <v>5.7641086578369141</v>
      </c>
      <c r="J25" s="300">
        <v>7.5444126129150391</v>
      </c>
      <c r="K25" s="39">
        <v>2903</v>
      </c>
      <c r="L25" s="149"/>
    </row>
    <row r="26" spans="3:12" x14ac:dyDescent="0.2">
      <c r="C26" s="2" t="s">
        <v>396</v>
      </c>
      <c r="D26" s="2" t="s">
        <v>164</v>
      </c>
      <c r="E26" s="39">
        <v>6.8896150588989258</v>
      </c>
      <c r="F26" s="300">
        <v>7.4663443565368652</v>
      </c>
      <c r="G26" s="300">
        <v>6.1987929344177246</v>
      </c>
      <c r="H26" s="300">
        <v>5.7045440673828134</v>
      </c>
      <c r="I26" s="300">
        <v>6.7457261085510254</v>
      </c>
      <c r="J26" s="300">
        <v>8.4989585876464844</v>
      </c>
      <c r="K26" s="39">
        <v>2891</v>
      </c>
      <c r="L26" s="149"/>
    </row>
    <row r="27" spans="3:12" x14ac:dyDescent="0.2">
      <c r="C27" s="2" t="s">
        <v>396</v>
      </c>
      <c r="D27" s="2" t="s">
        <v>156</v>
      </c>
      <c r="E27" s="39">
        <v>7.6087636947631836</v>
      </c>
      <c r="F27" s="300">
        <v>8.3187160491943359</v>
      </c>
      <c r="G27" s="300">
        <v>8.4371795654296875</v>
      </c>
      <c r="H27" s="300">
        <v>6.256446361541748</v>
      </c>
      <c r="I27" s="300">
        <v>6.4765176773071289</v>
      </c>
      <c r="J27" s="300">
        <v>8.629368782043457</v>
      </c>
      <c r="K27" s="39">
        <v>620</v>
      </c>
      <c r="L27" s="149"/>
    </row>
    <row r="28" spans="3:12" x14ac:dyDescent="0.2">
      <c r="C28" s="2" t="s">
        <v>396</v>
      </c>
      <c r="D28" s="2" t="s">
        <v>157</v>
      </c>
      <c r="E28" s="39">
        <v>6.9800772666931152</v>
      </c>
      <c r="F28" s="300">
        <v>8.1076421737670898</v>
      </c>
      <c r="G28" s="300">
        <v>6.2855801582336426</v>
      </c>
      <c r="H28" s="300">
        <v>5.3569974899291992</v>
      </c>
      <c r="I28" s="300">
        <v>6.2650384902954102</v>
      </c>
      <c r="J28" s="300">
        <v>8.9760551452636719</v>
      </c>
      <c r="K28" s="39">
        <v>633</v>
      </c>
      <c r="L28" s="149"/>
    </row>
    <row r="29" spans="3:12" x14ac:dyDescent="0.2">
      <c r="E29" s="39"/>
      <c r="F29" s="300"/>
      <c r="G29" s="300"/>
      <c r="H29" s="300"/>
      <c r="I29" s="300"/>
      <c r="J29" s="300"/>
      <c r="K29" s="39"/>
      <c r="L29" s="149"/>
    </row>
    <row r="30" spans="3:12" x14ac:dyDescent="0.2">
      <c r="C30" s="2" t="s">
        <v>397</v>
      </c>
      <c r="D30" s="2" t="s">
        <v>162</v>
      </c>
      <c r="E30" s="39">
        <v>3.575387716293335</v>
      </c>
      <c r="F30" s="300">
        <v>3.384949922561646</v>
      </c>
      <c r="G30" s="300">
        <v>4.0171689987182617</v>
      </c>
      <c r="H30" s="300">
        <v>3.390288114547729</v>
      </c>
      <c r="I30" s="300">
        <v>3.313409805297852</v>
      </c>
      <c r="J30" s="300">
        <v>3.817233562469482</v>
      </c>
      <c r="K30" s="39">
        <v>1453</v>
      </c>
      <c r="L30" s="149"/>
    </row>
    <row r="31" spans="3:12" x14ac:dyDescent="0.2">
      <c r="C31" s="2" t="s">
        <v>397</v>
      </c>
      <c r="D31" s="2" t="s">
        <v>163</v>
      </c>
      <c r="E31" s="39">
        <v>3.5175802707672119</v>
      </c>
      <c r="F31" s="300">
        <v>3.9343185424804692</v>
      </c>
      <c r="G31" s="300">
        <v>3.5624394416809082</v>
      </c>
      <c r="H31" s="300">
        <v>3.0271868705749512</v>
      </c>
      <c r="I31" s="300">
        <v>3.3797380924224849</v>
      </c>
      <c r="J31" s="300">
        <v>3.6863398551940918</v>
      </c>
      <c r="K31" s="39">
        <v>1444</v>
      </c>
      <c r="L31" s="149"/>
    </row>
    <row r="32" spans="3:12" x14ac:dyDescent="0.2">
      <c r="C32" s="2" t="s">
        <v>397</v>
      </c>
      <c r="D32" s="2" t="s">
        <v>164</v>
      </c>
      <c r="E32" s="39">
        <v>4.0260910987854004</v>
      </c>
      <c r="F32" s="300">
        <v>4.0867524147033691</v>
      </c>
      <c r="G32" s="300">
        <v>4.0704054832458496</v>
      </c>
      <c r="H32" s="300">
        <v>3.626045703887939</v>
      </c>
      <c r="I32" s="300">
        <v>4.2845191955566406</v>
      </c>
      <c r="J32" s="300">
        <v>4.045292854309082</v>
      </c>
      <c r="K32" s="39">
        <v>1432</v>
      </c>
      <c r="L32" s="149"/>
    </row>
    <row r="33" spans="3:12" x14ac:dyDescent="0.2">
      <c r="C33" s="2" t="s">
        <v>397</v>
      </c>
      <c r="D33" s="2" t="s">
        <v>156</v>
      </c>
      <c r="E33" s="39">
        <v>7.0309066772460938</v>
      </c>
      <c r="F33" s="300">
        <v>6.3383712768554688</v>
      </c>
      <c r="G33" s="300">
        <v>7.2982220649719238</v>
      </c>
      <c r="H33" s="300">
        <v>6.7478861808776864</v>
      </c>
      <c r="I33" s="300">
        <v>5.9483451843261719</v>
      </c>
      <c r="J33" s="300">
        <v>8.6808061599731445</v>
      </c>
      <c r="K33" s="39">
        <v>243</v>
      </c>
      <c r="L33" s="149"/>
    </row>
    <row r="34" spans="3:12" x14ac:dyDescent="0.2">
      <c r="C34" s="2" t="s">
        <v>397</v>
      </c>
      <c r="D34" s="2" t="s">
        <v>157</v>
      </c>
      <c r="E34" s="39">
        <v>5.9279909133911133</v>
      </c>
      <c r="F34" s="300">
        <v>4.7891817092895508</v>
      </c>
      <c r="G34" s="300">
        <v>6.2743659019470206</v>
      </c>
      <c r="H34" s="300">
        <v>5.1597185134887704</v>
      </c>
      <c r="I34" s="300">
        <v>3.9416594505310059</v>
      </c>
      <c r="J34" s="300">
        <v>9.0530691146850586</v>
      </c>
      <c r="K34" s="39">
        <v>246</v>
      </c>
      <c r="L34" s="149"/>
    </row>
    <row r="35" spans="3:12" x14ac:dyDescent="0.2">
      <c r="E35" s="39"/>
      <c r="F35" s="300"/>
      <c r="G35" s="300"/>
      <c r="H35" s="300"/>
      <c r="I35" s="300"/>
      <c r="J35" s="300"/>
      <c r="K35" s="39"/>
      <c r="L35" s="149"/>
    </row>
    <row r="36" spans="3:12" x14ac:dyDescent="0.2">
      <c r="C36" s="2" t="s">
        <v>78</v>
      </c>
      <c r="D36" s="2" t="s">
        <v>162</v>
      </c>
      <c r="E36" s="39">
        <v>5.7353644371032706</v>
      </c>
      <c r="F36" s="300">
        <v>6.4985733032226563</v>
      </c>
      <c r="G36" s="300">
        <v>5.3692011833190918</v>
      </c>
      <c r="H36" s="300">
        <v>4.8003120422363281</v>
      </c>
      <c r="I36" s="300">
        <v>5.3019566535949707</v>
      </c>
      <c r="J36" s="300">
        <v>6.7849125862121582</v>
      </c>
      <c r="K36" s="39">
        <v>4802</v>
      </c>
      <c r="L36" s="149"/>
    </row>
    <row r="37" spans="3:12" x14ac:dyDescent="0.2">
      <c r="C37" s="2" t="s">
        <v>78</v>
      </c>
      <c r="D37" s="2" t="s">
        <v>163</v>
      </c>
      <c r="E37" s="39">
        <v>5.1898288726806641</v>
      </c>
      <c r="F37" s="300">
        <v>5.8012399673461914</v>
      </c>
      <c r="G37" s="300">
        <v>4.8444123268127441</v>
      </c>
      <c r="H37" s="300">
        <v>4.2556090354919434</v>
      </c>
      <c r="I37" s="300">
        <v>4.87762451171875</v>
      </c>
      <c r="J37" s="300">
        <v>6.2470779418945313</v>
      </c>
      <c r="K37" s="39">
        <v>4583</v>
      </c>
      <c r="L37" s="149"/>
    </row>
    <row r="38" spans="3:12" x14ac:dyDescent="0.2">
      <c r="C38" s="2" t="s">
        <v>78</v>
      </c>
      <c r="D38" s="2" t="s">
        <v>164</v>
      </c>
      <c r="E38" s="39">
        <v>5.9405426979064941</v>
      </c>
      <c r="F38" s="300">
        <v>6.3010392189025879</v>
      </c>
      <c r="G38" s="300">
        <v>5.5515518188476563</v>
      </c>
      <c r="H38" s="300">
        <v>5.1552715301513672</v>
      </c>
      <c r="I38" s="300">
        <v>5.7579960823059082</v>
      </c>
      <c r="J38" s="300">
        <v>7.0266904830932617</v>
      </c>
      <c r="K38" s="39">
        <v>4556</v>
      </c>
      <c r="L38" s="149"/>
    </row>
    <row r="39" spans="3:12" x14ac:dyDescent="0.2">
      <c r="C39" s="2" t="s">
        <v>78</v>
      </c>
      <c r="D39" s="2" t="s">
        <v>156</v>
      </c>
      <c r="E39" s="39">
        <v>7.3171029090881348</v>
      </c>
      <c r="F39" s="300">
        <v>7.6333961486816406</v>
      </c>
      <c r="G39" s="300">
        <v>7.9761123657226563</v>
      </c>
      <c r="H39" s="300">
        <v>6.4540939331054688</v>
      </c>
      <c r="I39" s="300">
        <v>6.2383899688720703</v>
      </c>
      <c r="J39" s="300">
        <v>8.3531818389892578</v>
      </c>
      <c r="K39" s="39">
        <v>916</v>
      </c>
      <c r="L39" s="149"/>
    </row>
    <row r="40" spans="3:12" x14ac:dyDescent="0.2">
      <c r="C40" s="2" t="s">
        <v>78</v>
      </c>
      <c r="D40" s="2" t="s">
        <v>157</v>
      </c>
      <c r="E40" s="39">
        <v>6.6950955390930176</v>
      </c>
      <c r="F40" s="300">
        <v>7.0438432693481454</v>
      </c>
      <c r="G40" s="300">
        <v>6.353001594543457</v>
      </c>
      <c r="H40" s="300">
        <v>5.7714996337890634</v>
      </c>
      <c r="I40" s="300">
        <v>5.7471413612365723</v>
      </c>
      <c r="J40" s="300">
        <v>8.6482210159301758</v>
      </c>
      <c r="K40" s="39">
        <v>938</v>
      </c>
      <c r="L40" s="149"/>
    </row>
    <row r="41" spans="3:12" x14ac:dyDescent="0.2">
      <c r="E41" s="59"/>
      <c r="F41" s="299"/>
      <c r="G41" s="299"/>
      <c r="H41" s="299"/>
      <c r="I41" s="299"/>
      <c r="J41" s="299"/>
      <c r="K41" s="59"/>
      <c r="L41" s="149"/>
    </row>
    <row r="42" spans="3:12" x14ac:dyDescent="0.2">
      <c r="C42" s="2" t="s">
        <v>80</v>
      </c>
      <c r="D42" s="2" t="s">
        <v>159</v>
      </c>
      <c r="E42" s="39">
        <v>0.96104973554611206</v>
      </c>
      <c r="F42" s="300">
        <v>1.09644079208374</v>
      </c>
      <c r="G42" s="300">
        <v>0.8444976806640625</v>
      </c>
      <c r="H42" s="300">
        <v>0.87732082605361938</v>
      </c>
      <c r="I42" s="300">
        <v>0.9955754280090332</v>
      </c>
      <c r="J42" s="300">
        <v>1.0122959613800051</v>
      </c>
      <c r="K42" s="39">
        <v>1285</v>
      </c>
      <c r="L42" s="149"/>
    </row>
    <row r="43" spans="3:12" x14ac:dyDescent="0.2">
      <c r="E43" s="80"/>
      <c r="F43" s="80"/>
      <c r="G43" s="80"/>
      <c r="H43" s="80"/>
      <c r="I43" s="80"/>
      <c r="J43" s="80"/>
      <c r="K43" s="80"/>
      <c r="L43" s="22"/>
    </row>
    <row r="46" spans="3:12" x14ac:dyDescent="0.2">
      <c r="C46" s="2" t="s">
        <v>173</v>
      </c>
      <c r="E46" s="22"/>
      <c r="F46" s="22"/>
      <c r="G46" s="22"/>
      <c r="H46" s="22"/>
      <c r="I46" s="22"/>
      <c r="J46" s="22"/>
      <c r="K46" s="22"/>
      <c r="L46" s="22"/>
    </row>
    <row r="47" spans="3:12" x14ac:dyDescent="0.2">
      <c r="C47" s="2" t="s">
        <v>435</v>
      </c>
      <c r="E47" s="22"/>
      <c r="F47" s="22"/>
      <c r="G47" s="22"/>
      <c r="H47" s="22"/>
      <c r="I47" s="22"/>
      <c r="J47" s="22"/>
      <c r="K47" s="22"/>
      <c r="L47" s="22"/>
    </row>
    <row r="48" spans="3:12" x14ac:dyDescent="0.2">
      <c r="E48" s="22"/>
      <c r="F48" s="22"/>
      <c r="G48" s="22"/>
      <c r="H48" s="22"/>
      <c r="I48" s="22"/>
      <c r="J48" s="22"/>
      <c r="K48" s="22"/>
      <c r="L48" s="22"/>
    </row>
    <row r="49" spans="3:12" x14ac:dyDescent="0.2">
      <c r="C49" s="2" t="s">
        <v>83</v>
      </c>
      <c r="E49" s="22"/>
      <c r="F49" s="22"/>
      <c r="G49" s="22"/>
      <c r="H49" s="22"/>
      <c r="I49" s="22"/>
      <c r="J49" s="22"/>
      <c r="K49" s="22"/>
      <c r="L49" s="22"/>
    </row>
    <row r="50" spans="3:12" x14ac:dyDescent="0.2">
      <c r="C50" s="2" t="s">
        <v>621</v>
      </c>
    </row>
    <row r="51" spans="3:12" x14ac:dyDescent="0.2">
      <c r="C51" s="2" t="s">
        <v>628</v>
      </c>
    </row>
  </sheetData>
  <hyperlinks>
    <hyperlink ref="A1" location="Contents!A1" display="Contents" xr:uid="{00000000-0004-0000-1400-000000000000}"/>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221B5-009A-44A0-A29C-8BB36A86731A}">
  <dimension ref="A1:L50"/>
  <sheetViews>
    <sheetView workbookViewId="0"/>
  </sheetViews>
  <sheetFormatPr defaultColWidth="9.140625" defaultRowHeight="12.75" x14ac:dyDescent="0.2"/>
  <cols>
    <col min="1" max="2" width="9.140625" style="53"/>
    <col min="3" max="3" width="32.42578125" style="53" bestFit="1" customWidth="1"/>
    <col min="4" max="4" width="20" style="53" bestFit="1" customWidth="1"/>
    <col min="5" max="11" width="14.28515625" style="591" customWidth="1"/>
    <col min="12" max="20" width="14.28515625" style="53" customWidth="1"/>
    <col min="21" max="16384" width="9.140625" style="53"/>
  </cols>
  <sheetData>
    <row r="1" spans="1:12" x14ac:dyDescent="0.2">
      <c r="A1" s="95" t="s">
        <v>75</v>
      </c>
      <c r="B1" s="79"/>
      <c r="C1" s="79"/>
      <c r="D1" s="79"/>
      <c r="L1" s="79"/>
    </row>
    <row r="2" spans="1:12" x14ac:dyDescent="0.2">
      <c r="A2" s="79"/>
      <c r="B2" s="96" t="s">
        <v>347</v>
      </c>
      <c r="C2" s="79"/>
      <c r="D2" s="79"/>
      <c r="L2" s="79"/>
    </row>
    <row r="3" spans="1:12" x14ac:dyDescent="0.2">
      <c r="A3" s="79"/>
      <c r="B3" s="79" t="s">
        <v>76</v>
      </c>
      <c r="C3" s="79"/>
      <c r="D3" s="79"/>
      <c r="L3" s="79"/>
    </row>
    <row r="4" spans="1:12" ht="12.75" customHeight="1" x14ac:dyDescent="0.2">
      <c r="A4" s="79"/>
      <c r="B4" s="79"/>
      <c r="C4" s="92"/>
      <c r="D4" s="92"/>
      <c r="E4" s="625"/>
      <c r="F4" s="625"/>
      <c r="G4" s="625"/>
      <c r="H4" s="625"/>
      <c r="I4" s="625"/>
      <c r="J4" s="625"/>
      <c r="K4" s="625"/>
      <c r="L4" s="100"/>
    </row>
    <row r="5" spans="1:12" ht="25.5" x14ac:dyDescent="0.2">
      <c r="A5" s="79"/>
      <c r="B5" s="79"/>
      <c r="C5" s="5"/>
      <c r="D5" s="5"/>
      <c r="E5" s="16" t="s">
        <v>483</v>
      </c>
      <c r="F5" s="611" t="s">
        <v>168</v>
      </c>
      <c r="G5" s="611" t="s">
        <v>169</v>
      </c>
      <c r="H5" s="611" t="s">
        <v>170</v>
      </c>
      <c r="I5" s="611" t="s">
        <v>171</v>
      </c>
      <c r="J5" s="611" t="s">
        <v>172</v>
      </c>
      <c r="K5" s="18" t="s">
        <v>82</v>
      </c>
      <c r="L5" s="79"/>
    </row>
    <row r="6" spans="1:12" x14ac:dyDescent="0.2">
      <c r="A6" s="79"/>
      <c r="B6" s="79"/>
      <c r="C6" s="79" t="s">
        <v>358</v>
      </c>
      <c r="D6" s="79" t="s">
        <v>155</v>
      </c>
      <c r="E6" s="107">
        <v>41548.09765625</v>
      </c>
      <c r="F6" s="74">
        <v>41705.6171875</v>
      </c>
      <c r="G6" s="74">
        <v>44683.81640625</v>
      </c>
      <c r="H6" s="74">
        <v>38349</v>
      </c>
      <c r="I6" s="74">
        <v>42038.30078125</v>
      </c>
      <c r="J6" s="74">
        <v>51258.8671875</v>
      </c>
      <c r="K6" s="107">
        <v>1745</v>
      </c>
      <c r="L6" s="109"/>
    </row>
    <row r="7" spans="1:12" x14ac:dyDescent="0.2">
      <c r="A7" s="79"/>
      <c r="B7" s="79"/>
      <c r="C7" s="79" t="s">
        <v>358</v>
      </c>
      <c r="D7" s="79" t="s">
        <v>160</v>
      </c>
      <c r="E7" s="39">
        <v>35089.93359375</v>
      </c>
      <c r="F7" s="563">
        <v>34262.7109375</v>
      </c>
      <c r="G7" s="563">
        <v>34872.91796875</v>
      </c>
      <c r="H7" s="563">
        <v>35185.5</v>
      </c>
      <c r="I7" s="563">
        <v>32284.63671875</v>
      </c>
      <c r="J7" s="563">
        <v>48274.28125</v>
      </c>
      <c r="K7" s="39">
        <v>1777</v>
      </c>
      <c r="L7" s="214"/>
    </row>
    <row r="8" spans="1:12" x14ac:dyDescent="0.2">
      <c r="A8" s="79"/>
      <c r="B8" s="79"/>
      <c r="C8" s="79" t="s">
        <v>358</v>
      </c>
      <c r="D8" s="79" t="s">
        <v>161</v>
      </c>
      <c r="E8" s="39">
        <v>44031.22265625</v>
      </c>
      <c r="F8" s="563">
        <v>42325.78125</v>
      </c>
      <c r="G8" s="563">
        <v>47390.16796875</v>
      </c>
      <c r="H8" s="563">
        <v>44654.734375</v>
      </c>
      <c r="I8" s="563">
        <v>39796.59765625</v>
      </c>
      <c r="J8" s="563">
        <v>57195.4140625</v>
      </c>
      <c r="K8" s="39">
        <v>1772</v>
      </c>
      <c r="L8" s="214"/>
    </row>
    <row r="9" spans="1:12" x14ac:dyDescent="0.2">
      <c r="A9" s="79"/>
      <c r="B9" s="79"/>
      <c r="C9" s="79" t="s">
        <v>358</v>
      </c>
      <c r="D9" s="79" t="s">
        <v>156</v>
      </c>
      <c r="E9" s="39">
        <v>62867.15625</v>
      </c>
      <c r="F9" s="563">
        <v>76719.9453125</v>
      </c>
      <c r="G9" s="563">
        <v>57924.5234375</v>
      </c>
      <c r="H9" s="563">
        <v>62079.4140625</v>
      </c>
      <c r="I9" s="563">
        <v>65237.640625</v>
      </c>
      <c r="J9" s="563">
        <v>68870.8203125</v>
      </c>
      <c r="K9" s="39">
        <v>1202</v>
      </c>
      <c r="L9" s="214"/>
    </row>
    <row r="10" spans="1:12" x14ac:dyDescent="0.2">
      <c r="A10" s="79"/>
      <c r="B10" s="79"/>
      <c r="C10" s="79" t="s">
        <v>358</v>
      </c>
      <c r="D10" s="79" t="s">
        <v>157</v>
      </c>
      <c r="E10" s="39">
        <v>41109.53515625</v>
      </c>
      <c r="F10" s="563">
        <v>43413.578125</v>
      </c>
      <c r="G10" s="563">
        <v>42262.3828125</v>
      </c>
      <c r="H10" s="563">
        <v>35743.03125</v>
      </c>
      <c r="I10" s="563">
        <v>41677.5078125</v>
      </c>
      <c r="J10" s="563">
        <v>53083.29296875</v>
      </c>
      <c r="K10" s="39">
        <v>859</v>
      </c>
      <c r="L10" s="214"/>
    </row>
    <row r="11" spans="1:12" s="79" customFormat="1" x14ac:dyDescent="0.2">
      <c r="E11" s="39"/>
      <c r="F11" s="563"/>
      <c r="G11" s="563"/>
      <c r="H11" s="563"/>
      <c r="I11" s="563"/>
      <c r="J11" s="563"/>
      <c r="K11" s="39"/>
      <c r="L11" s="214"/>
    </row>
    <row r="12" spans="1:12" x14ac:dyDescent="0.2">
      <c r="A12" s="79"/>
      <c r="B12" s="79"/>
      <c r="C12" s="79" t="s">
        <v>444</v>
      </c>
      <c r="D12" s="79" t="s">
        <v>155</v>
      </c>
      <c r="E12" s="39">
        <v>2652.694580078125</v>
      </c>
      <c r="F12" s="626">
        <v>1423.1689453125</v>
      </c>
      <c r="G12" s="626">
        <v>2673.608154296875</v>
      </c>
      <c r="H12" s="563">
        <v>2490.240478515625</v>
      </c>
      <c r="I12" s="626">
        <v>1530.737915039063</v>
      </c>
      <c r="J12" s="626">
        <v>6003.36669921875</v>
      </c>
      <c r="K12" s="39">
        <v>130</v>
      </c>
      <c r="L12" s="214"/>
    </row>
    <row r="13" spans="1:12" x14ac:dyDescent="0.2">
      <c r="A13" s="79"/>
      <c r="B13" s="79"/>
      <c r="C13" s="79" t="s">
        <v>444</v>
      </c>
      <c r="D13" s="79" t="s">
        <v>160</v>
      </c>
      <c r="E13" s="39">
        <v>1871.2440185546875</v>
      </c>
      <c r="F13" s="626">
        <v>3261.2890625</v>
      </c>
      <c r="G13" s="626">
        <v>1334.639038085938</v>
      </c>
      <c r="H13" s="563">
        <v>1976.687744140625</v>
      </c>
      <c r="I13" s="626">
        <v>1548.1875</v>
      </c>
      <c r="J13" s="626">
        <v>1801.78125</v>
      </c>
      <c r="K13" s="39">
        <v>129</v>
      </c>
      <c r="L13" s="214"/>
    </row>
    <row r="14" spans="1:12" x14ac:dyDescent="0.2">
      <c r="A14" s="79"/>
      <c r="B14" s="79"/>
      <c r="C14" s="79" t="s">
        <v>444</v>
      </c>
      <c r="D14" s="79" t="s">
        <v>161</v>
      </c>
      <c r="E14" s="39">
        <v>2625.712646484375</v>
      </c>
      <c r="F14" s="626">
        <v>3812.08935546875</v>
      </c>
      <c r="G14" s="626">
        <v>1737.363037109375</v>
      </c>
      <c r="H14" s="626">
        <v>3049.55126953125</v>
      </c>
      <c r="I14" s="626">
        <v>2659.828857421875</v>
      </c>
      <c r="J14" s="626">
        <v>2642.942138671875</v>
      </c>
      <c r="K14" s="39">
        <v>128</v>
      </c>
      <c r="L14" s="214"/>
    </row>
    <row r="15" spans="1:12" x14ac:dyDescent="0.2">
      <c r="A15" s="79"/>
      <c r="B15" s="79"/>
      <c r="C15" s="79" t="s">
        <v>444</v>
      </c>
      <c r="D15" s="79" t="s">
        <v>156</v>
      </c>
      <c r="E15" s="39">
        <v>1089.4075927734375</v>
      </c>
      <c r="F15" s="626">
        <v>974.46563720703125</v>
      </c>
      <c r="G15" s="626">
        <v>877.30291748046875</v>
      </c>
      <c r="H15" s="626">
        <v>1605.069580078125</v>
      </c>
      <c r="I15" s="626">
        <v>767.63525390625</v>
      </c>
      <c r="J15" s="626">
        <v>1547.074340820313</v>
      </c>
      <c r="K15" s="39">
        <v>62</v>
      </c>
      <c r="L15" s="214"/>
    </row>
    <row r="16" spans="1:12" x14ac:dyDescent="0.2">
      <c r="A16" s="79"/>
      <c r="B16" s="79"/>
      <c r="C16" s="79" t="s">
        <v>444</v>
      </c>
      <c r="D16" s="79" t="s">
        <v>157</v>
      </c>
      <c r="E16" s="39">
        <v>858.9215087890625</v>
      </c>
      <c r="F16" s="626">
        <v>637.85833740234375</v>
      </c>
      <c r="G16" s="626">
        <v>724.67205810546875</v>
      </c>
      <c r="H16" s="626">
        <v>1158.60302734375</v>
      </c>
      <c r="I16" s="626">
        <v>1046.307006835938</v>
      </c>
      <c r="J16" s="626">
        <v>940.13006591796875</v>
      </c>
      <c r="K16" s="39">
        <v>52</v>
      </c>
      <c r="L16" s="214"/>
    </row>
    <row r="17" spans="3:12" s="79" customFormat="1" x14ac:dyDescent="0.2">
      <c r="E17" s="39"/>
      <c r="F17" s="563"/>
      <c r="G17" s="563"/>
      <c r="H17" s="563"/>
      <c r="I17" s="563"/>
      <c r="J17" s="563"/>
      <c r="K17" s="39"/>
      <c r="L17" s="214"/>
    </row>
    <row r="18" spans="3:12" x14ac:dyDescent="0.2">
      <c r="C18" s="79" t="s">
        <v>77</v>
      </c>
      <c r="D18" s="79" t="s">
        <v>155</v>
      </c>
      <c r="E18" s="39">
        <v>44200.79296875</v>
      </c>
      <c r="F18" s="563">
        <v>43128.78515625</v>
      </c>
      <c r="G18" s="563">
        <v>47357.421875</v>
      </c>
      <c r="H18" s="563">
        <v>40839.23828125</v>
      </c>
      <c r="I18" s="563">
        <v>43569.0390625</v>
      </c>
      <c r="J18" s="563">
        <v>57262.234375</v>
      </c>
      <c r="K18" s="39">
        <v>1875</v>
      </c>
      <c r="L18" s="214"/>
    </row>
    <row r="19" spans="3:12" x14ac:dyDescent="0.2">
      <c r="C19" s="79" t="s">
        <v>77</v>
      </c>
      <c r="D19" s="79" t="s">
        <v>160</v>
      </c>
      <c r="E19" s="39">
        <v>36961.1796875</v>
      </c>
      <c r="F19" s="563">
        <v>37524</v>
      </c>
      <c r="G19" s="563">
        <v>36207.5546875</v>
      </c>
      <c r="H19" s="563">
        <v>37162.1875</v>
      </c>
      <c r="I19" s="563">
        <v>33832.82421875</v>
      </c>
      <c r="J19" s="563">
        <v>50076.0625</v>
      </c>
      <c r="K19" s="39">
        <v>1906</v>
      </c>
      <c r="L19" s="214"/>
    </row>
    <row r="20" spans="3:12" x14ac:dyDescent="0.2">
      <c r="C20" s="79" t="s">
        <v>77</v>
      </c>
      <c r="D20" s="79" t="s">
        <v>161</v>
      </c>
      <c r="E20" s="39">
        <v>46656.93359375</v>
      </c>
      <c r="F20" s="563">
        <v>46137.87109375</v>
      </c>
      <c r="G20" s="563">
        <v>49127.52734375</v>
      </c>
      <c r="H20" s="563">
        <v>47704.28515625</v>
      </c>
      <c r="I20" s="563">
        <v>42456.42578125</v>
      </c>
      <c r="J20" s="563">
        <v>59838.35546875</v>
      </c>
      <c r="K20" s="39">
        <v>1900</v>
      </c>
      <c r="L20" s="214"/>
    </row>
    <row r="21" spans="3:12" x14ac:dyDescent="0.2">
      <c r="C21" s="79" t="s">
        <v>77</v>
      </c>
      <c r="D21" s="79" t="s">
        <v>156</v>
      </c>
      <c r="E21" s="39">
        <v>63956.56640625</v>
      </c>
      <c r="F21" s="563">
        <v>77694.4140625</v>
      </c>
      <c r="G21" s="563">
        <v>58801.82421875</v>
      </c>
      <c r="H21" s="563">
        <v>63684.484375</v>
      </c>
      <c r="I21" s="563">
        <v>66005.28125</v>
      </c>
      <c r="J21" s="563">
        <v>70417.890625</v>
      </c>
      <c r="K21" s="39">
        <v>1264</v>
      </c>
      <c r="L21" s="214"/>
    </row>
    <row r="22" spans="3:12" x14ac:dyDescent="0.2">
      <c r="C22" s="79" t="s">
        <v>77</v>
      </c>
      <c r="D22" s="79" t="s">
        <v>157</v>
      </c>
      <c r="E22" s="39">
        <v>41968.45703125</v>
      </c>
      <c r="F22" s="563">
        <v>44051.4375</v>
      </c>
      <c r="G22" s="563">
        <v>42987.0546875</v>
      </c>
      <c r="H22" s="563">
        <v>36901.6328125</v>
      </c>
      <c r="I22" s="563">
        <v>42723.81640625</v>
      </c>
      <c r="J22" s="563">
        <v>54023.42578125</v>
      </c>
      <c r="K22" s="39">
        <v>911</v>
      </c>
      <c r="L22" s="214"/>
    </row>
    <row r="23" spans="3:12" s="79" customFormat="1" x14ac:dyDescent="0.2">
      <c r="E23" s="39"/>
      <c r="F23" s="563"/>
      <c r="G23" s="563"/>
      <c r="H23" s="563"/>
      <c r="I23" s="563"/>
      <c r="J23" s="563"/>
      <c r="K23" s="39"/>
      <c r="L23" s="214"/>
    </row>
    <row r="24" spans="3:12" x14ac:dyDescent="0.2">
      <c r="C24" s="79" t="s">
        <v>396</v>
      </c>
      <c r="D24" s="79" t="s">
        <v>162</v>
      </c>
      <c r="E24" s="39">
        <v>87995.4296875</v>
      </c>
      <c r="F24" s="563">
        <v>103051.9453125</v>
      </c>
      <c r="G24" s="563">
        <v>83584.84375</v>
      </c>
      <c r="H24" s="563">
        <v>71623.4296875</v>
      </c>
      <c r="I24" s="563">
        <v>81657.3359375</v>
      </c>
      <c r="J24" s="563">
        <v>108298.921875</v>
      </c>
      <c r="K24" s="39">
        <v>3105</v>
      </c>
      <c r="L24" s="214"/>
    </row>
    <row r="25" spans="3:12" x14ac:dyDescent="0.2">
      <c r="C25" s="79" t="s">
        <v>396</v>
      </c>
      <c r="D25" s="79" t="s">
        <v>163</v>
      </c>
      <c r="E25" s="39">
        <v>73008.34375</v>
      </c>
      <c r="F25" s="563">
        <v>82211.625</v>
      </c>
      <c r="G25" s="563">
        <v>70823.140625</v>
      </c>
      <c r="H25" s="563">
        <v>58000.8203125</v>
      </c>
      <c r="I25" s="563">
        <v>68048.0703125</v>
      </c>
      <c r="J25" s="563">
        <v>92710.15625</v>
      </c>
      <c r="K25" s="39">
        <v>2903</v>
      </c>
      <c r="L25" s="214"/>
    </row>
    <row r="26" spans="3:12" x14ac:dyDescent="0.2">
      <c r="C26" s="79" t="s">
        <v>396</v>
      </c>
      <c r="D26" s="79" t="s">
        <v>164</v>
      </c>
      <c r="E26" s="39">
        <v>83828.65625</v>
      </c>
      <c r="F26" s="563">
        <v>91411.9609375</v>
      </c>
      <c r="G26" s="563">
        <v>81660.4921875</v>
      </c>
      <c r="H26" s="563">
        <v>70844.296875</v>
      </c>
      <c r="I26" s="563">
        <v>79131.4296875</v>
      </c>
      <c r="J26" s="563">
        <v>103692.375</v>
      </c>
      <c r="K26" s="39">
        <v>2891</v>
      </c>
      <c r="L26" s="214"/>
    </row>
    <row r="27" spans="3:12" x14ac:dyDescent="0.2">
      <c r="C27" s="79" t="s">
        <v>396</v>
      </c>
      <c r="D27" s="79" t="s">
        <v>156</v>
      </c>
      <c r="E27" s="39">
        <v>19932.205078125</v>
      </c>
      <c r="F27" s="563">
        <v>23255.697265625</v>
      </c>
      <c r="G27" s="563">
        <v>22772.26953125</v>
      </c>
      <c r="H27" s="563">
        <v>15842.5625</v>
      </c>
      <c r="I27" s="563">
        <v>18721.4296875</v>
      </c>
      <c r="J27" s="563">
        <v>20613.130859375</v>
      </c>
      <c r="K27" s="39">
        <v>620</v>
      </c>
      <c r="L27" s="214"/>
    </row>
    <row r="28" spans="3:12" x14ac:dyDescent="0.2">
      <c r="C28" s="79" t="s">
        <v>396</v>
      </c>
      <c r="D28" s="79" t="s">
        <v>157</v>
      </c>
      <c r="E28" s="39">
        <v>18668.12109375</v>
      </c>
      <c r="F28" s="563">
        <v>24701.53125</v>
      </c>
      <c r="G28" s="563">
        <v>17295.162109375</v>
      </c>
      <c r="H28" s="563">
        <v>12851.8076171875</v>
      </c>
      <c r="I28" s="563">
        <v>18696.69921875</v>
      </c>
      <c r="J28" s="563">
        <v>21608.462890625</v>
      </c>
      <c r="K28" s="39">
        <v>633</v>
      </c>
      <c r="L28" s="214"/>
    </row>
    <row r="29" spans="3:12" s="79" customFormat="1" x14ac:dyDescent="0.2">
      <c r="E29" s="39"/>
      <c r="F29" s="563"/>
      <c r="G29" s="563"/>
      <c r="H29" s="563"/>
      <c r="I29" s="563"/>
      <c r="J29" s="563"/>
      <c r="K29" s="39"/>
      <c r="L29" s="214"/>
    </row>
    <row r="30" spans="3:12" x14ac:dyDescent="0.2">
      <c r="C30" s="79" t="s">
        <v>397</v>
      </c>
      <c r="D30" s="79" t="s">
        <v>162</v>
      </c>
      <c r="E30" s="39">
        <v>20457.478515625</v>
      </c>
      <c r="F30" s="563">
        <v>20526.876953125</v>
      </c>
      <c r="G30" s="563">
        <v>21527.529296875</v>
      </c>
      <c r="H30" s="563">
        <v>19376.21484375</v>
      </c>
      <c r="I30" s="563">
        <v>20951.818359375</v>
      </c>
      <c r="J30" s="563">
        <v>21537.998046875</v>
      </c>
      <c r="K30" s="39">
        <v>1453</v>
      </c>
      <c r="L30" s="214"/>
    </row>
    <row r="31" spans="3:12" x14ac:dyDescent="0.2">
      <c r="C31" s="79" t="s">
        <v>397</v>
      </c>
      <c r="D31" s="79" t="s">
        <v>163</v>
      </c>
      <c r="E31" s="39">
        <v>19995.86328125</v>
      </c>
      <c r="F31" s="563">
        <v>24172.794921875</v>
      </c>
      <c r="G31" s="563">
        <v>18998.0625</v>
      </c>
      <c r="H31" s="563">
        <v>17458.97265625</v>
      </c>
      <c r="I31" s="563">
        <v>20671.421875</v>
      </c>
      <c r="J31" s="563">
        <v>20473.33984375</v>
      </c>
      <c r="K31" s="39">
        <v>1444</v>
      </c>
      <c r="L31" s="214"/>
    </row>
    <row r="32" spans="3:12" x14ac:dyDescent="0.2">
      <c r="C32" s="79" t="s">
        <v>397</v>
      </c>
      <c r="D32" s="79" t="s">
        <v>164</v>
      </c>
      <c r="E32" s="39">
        <v>22679.4921875</v>
      </c>
      <c r="F32" s="563">
        <v>24731.814453125</v>
      </c>
      <c r="G32" s="563">
        <v>21712.98046875</v>
      </c>
      <c r="H32" s="563">
        <v>20573.94140625</v>
      </c>
      <c r="I32" s="563">
        <v>26014.84765625</v>
      </c>
      <c r="J32" s="563">
        <v>22321.396484375</v>
      </c>
      <c r="K32" s="39">
        <v>1432</v>
      </c>
      <c r="L32" s="214"/>
    </row>
    <row r="33" spans="3:12" x14ac:dyDescent="0.2">
      <c r="C33" s="79" t="s">
        <v>397</v>
      </c>
      <c r="D33" s="79" t="s">
        <v>156</v>
      </c>
      <c r="E33" s="39">
        <v>6858.345703125</v>
      </c>
      <c r="F33" s="563">
        <v>5544.6689453125</v>
      </c>
      <c r="G33" s="563">
        <v>7867.72900390625</v>
      </c>
      <c r="H33" s="563">
        <v>6023.62060546875</v>
      </c>
      <c r="I33" s="563">
        <v>6304.6376953125</v>
      </c>
      <c r="J33" s="563">
        <v>9073.982421875</v>
      </c>
      <c r="K33" s="39">
        <v>243</v>
      </c>
      <c r="L33" s="214"/>
    </row>
    <row r="34" spans="3:12" x14ac:dyDescent="0.2">
      <c r="C34" s="79" t="s">
        <v>397</v>
      </c>
      <c r="D34" s="79" t="s">
        <v>157</v>
      </c>
      <c r="E34" s="39">
        <v>5883.8515625</v>
      </c>
      <c r="F34" s="563">
        <v>5322.3310546875</v>
      </c>
      <c r="G34" s="563">
        <v>6627.86962890625</v>
      </c>
      <c r="H34" s="563">
        <v>4463.88525390625</v>
      </c>
      <c r="I34" s="563">
        <v>3621.201171875</v>
      </c>
      <c r="J34" s="563">
        <v>9896.240234375</v>
      </c>
      <c r="K34" s="39">
        <v>246</v>
      </c>
      <c r="L34" s="214"/>
    </row>
    <row r="35" spans="3:12" s="79" customFormat="1" x14ac:dyDescent="0.2">
      <c r="E35" s="39"/>
      <c r="F35" s="563"/>
      <c r="G35" s="563"/>
      <c r="H35" s="563"/>
      <c r="I35" s="563"/>
      <c r="J35" s="563"/>
      <c r="K35" s="39"/>
      <c r="L35" s="214"/>
    </row>
    <row r="36" spans="3:12" x14ac:dyDescent="0.2">
      <c r="C36" s="79" t="s">
        <v>78</v>
      </c>
      <c r="D36" s="79" t="s">
        <v>162</v>
      </c>
      <c r="E36" s="39">
        <v>113433.828125</v>
      </c>
      <c r="F36" s="563">
        <v>130273.1484375</v>
      </c>
      <c r="G36" s="563">
        <v>110074.9765625</v>
      </c>
      <c r="H36" s="563">
        <v>96402.015625</v>
      </c>
      <c r="I36" s="563">
        <v>105627.8359375</v>
      </c>
      <c r="J36" s="563">
        <v>135103.25</v>
      </c>
      <c r="K36" s="39">
        <v>4802</v>
      </c>
      <c r="L36" s="214"/>
    </row>
    <row r="37" spans="3:12" x14ac:dyDescent="0.2">
      <c r="C37" s="79" t="s">
        <v>78</v>
      </c>
      <c r="D37" s="79" t="s">
        <v>163</v>
      </c>
      <c r="E37" s="39">
        <v>97773.1328125</v>
      </c>
      <c r="F37" s="563">
        <v>113023.0625</v>
      </c>
      <c r="G37" s="563">
        <v>94115.7578125</v>
      </c>
      <c r="H37" s="563">
        <v>81577.6953125</v>
      </c>
      <c r="I37" s="563">
        <v>92350.8671875</v>
      </c>
      <c r="J37" s="563">
        <v>116764.609375</v>
      </c>
      <c r="K37" s="39">
        <v>4583</v>
      </c>
      <c r="L37" s="214"/>
    </row>
    <row r="38" spans="3:12" x14ac:dyDescent="0.2">
      <c r="C38" s="79" t="s">
        <v>78</v>
      </c>
      <c r="D38" s="79" t="s">
        <v>164</v>
      </c>
      <c r="E38" s="39">
        <v>111286.6484375</v>
      </c>
      <c r="F38" s="563">
        <v>121154</v>
      </c>
      <c r="G38" s="563">
        <v>107967.6328125</v>
      </c>
      <c r="H38" s="563">
        <v>98452.921875</v>
      </c>
      <c r="I38" s="563">
        <v>108332.328125</v>
      </c>
      <c r="J38" s="563">
        <v>130465.390625</v>
      </c>
      <c r="K38" s="39">
        <v>4556</v>
      </c>
      <c r="L38" s="214"/>
    </row>
    <row r="39" spans="3:12" x14ac:dyDescent="0.2">
      <c r="C39" s="79" t="s">
        <v>78</v>
      </c>
      <c r="D39" s="79" t="s">
        <v>156</v>
      </c>
      <c r="E39" s="39">
        <v>27822.986328125</v>
      </c>
      <c r="F39" s="563">
        <v>29458.1171875</v>
      </c>
      <c r="G39" s="563">
        <v>31706.958984375</v>
      </c>
      <c r="H39" s="563">
        <v>24231.12109375</v>
      </c>
      <c r="I39" s="563">
        <v>25520.662109375</v>
      </c>
      <c r="J39" s="563">
        <v>30323.94140625</v>
      </c>
      <c r="K39" s="39">
        <v>916</v>
      </c>
      <c r="L39" s="214"/>
    </row>
    <row r="40" spans="3:12" x14ac:dyDescent="0.2">
      <c r="C40" s="79" t="s">
        <v>78</v>
      </c>
      <c r="D40" s="79" t="s">
        <v>157</v>
      </c>
      <c r="E40" s="39">
        <v>26140.63671875</v>
      </c>
      <c r="F40" s="563">
        <v>31087.166015625</v>
      </c>
      <c r="G40" s="563">
        <v>25330.76171875</v>
      </c>
      <c r="H40" s="563">
        <v>21013.31640625</v>
      </c>
      <c r="I40" s="563">
        <v>23316.80859375</v>
      </c>
      <c r="J40" s="563">
        <v>32384.591796875</v>
      </c>
      <c r="K40" s="39">
        <v>938</v>
      </c>
      <c r="L40" s="214"/>
    </row>
    <row r="41" spans="3:12" s="79" customFormat="1" x14ac:dyDescent="0.2">
      <c r="E41" s="59"/>
      <c r="F41" s="592"/>
      <c r="G41" s="592"/>
      <c r="H41" s="592"/>
      <c r="I41" s="592"/>
      <c r="J41" s="592"/>
      <c r="K41" s="59"/>
      <c r="L41" s="214"/>
    </row>
    <row r="42" spans="3:12" x14ac:dyDescent="0.2">
      <c r="C42" s="79" t="s">
        <v>80</v>
      </c>
      <c r="D42" s="79" t="s">
        <v>159</v>
      </c>
      <c r="E42" s="39">
        <v>23844.15234375</v>
      </c>
      <c r="F42" s="563">
        <v>25821.677734375</v>
      </c>
      <c r="G42" s="563">
        <v>20598.84765625</v>
      </c>
      <c r="H42" s="563">
        <v>21615.009765625</v>
      </c>
      <c r="I42" s="563">
        <v>24429.501953125</v>
      </c>
      <c r="J42" s="563">
        <v>19300.693359375</v>
      </c>
      <c r="K42" s="39">
        <v>1285</v>
      </c>
      <c r="L42" s="214"/>
    </row>
    <row r="43" spans="3:12" x14ac:dyDescent="0.2">
      <c r="C43" s="79"/>
      <c r="D43" s="79"/>
    </row>
    <row r="44" spans="3:12" x14ac:dyDescent="0.2">
      <c r="D44" s="79"/>
    </row>
    <row r="46" spans="3:12" x14ac:dyDescent="0.2">
      <c r="C46" s="2" t="s">
        <v>173</v>
      </c>
    </row>
    <row r="47" spans="3:12" x14ac:dyDescent="0.2">
      <c r="C47" s="2" t="s">
        <v>435</v>
      </c>
    </row>
    <row r="49" spans="3:3" x14ac:dyDescent="0.2">
      <c r="C49" s="79" t="s">
        <v>414</v>
      </c>
    </row>
    <row r="50" spans="3:3" x14ac:dyDescent="0.2">
      <c r="C50" s="2" t="s">
        <v>627</v>
      </c>
    </row>
  </sheetData>
  <hyperlinks>
    <hyperlink ref="A1" location="Contents!A1" display="Contents" xr:uid="{00000000-0004-0000-1500-00000000000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6D80B-430B-4DD8-89FF-20F511E00416}">
  <dimension ref="A1:K28"/>
  <sheetViews>
    <sheetView workbookViewId="0"/>
  </sheetViews>
  <sheetFormatPr defaultColWidth="9.140625" defaultRowHeight="12.75" x14ac:dyDescent="0.2"/>
  <cols>
    <col min="1" max="2" width="9.140625" style="51"/>
    <col min="3" max="3" width="32.42578125" style="51" bestFit="1" customWidth="1"/>
    <col min="4" max="4" width="10.140625" style="127" customWidth="1"/>
    <col min="5" max="5" width="21.28515625" style="51" customWidth="1"/>
    <col min="6" max="6" width="19.28515625" style="51" customWidth="1"/>
    <col min="7" max="7" width="19.5703125" style="51" customWidth="1"/>
    <col min="8" max="8" width="14.7109375" style="51" customWidth="1"/>
    <col min="9" max="9" width="12.85546875" style="180" customWidth="1"/>
    <col min="10" max="10" width="11.85546875" style="180" customWidth="1"/>
    <col min="11" max="11" width="13.28515625" style="180" customWidth="1"/>
    <col min="12" max="12" width="7.7109375" style="51" customWidth="1"/>
    <col min="13" max="13" width="5.28515625" style="51" customWidth="1"/>
    <col min="14" max="14" width="30.140625" style="51" customWidth="1"/>
    <col min="15" max="15" width="9.140625" style="51"/>
    <col min="16" max="16" width="11.7109375" style="51" customWidth="1"/>
    <col min="17" max="17" width="9.140625" style="51"/>
    <col min="18" max="18" width="16.5703125" style="51" customWidth="1"/>
    <col min="19" max="16384" width="9.140625" style="51"/>
  </cols>
  <sheetData>
    <row r="1" spans="1:11" x14ac:dyDescent="0.2">
      <c r="A1" s="95" t="s">
        <v>75</v>
      </c>
      <c r="B1" s="79"/>
      <c r="C1" s="79"/>
      <c r="E1" s="79"/>
      <c r="F1" s="79"/>
      <c r="G1" s="79"/>
      <c r="H1" s="79"/>
    </row>
    <row r="2" spans="1:11" x14ac:dyDescent="0.2">
      <c r="A2" s="79"/>
      <c r="B2" s="96" t="s">
        <v>346</v>
      </c>
      <c r="C2" s="79"/>
      <c r="E2" s="79"/>
      <c r="F2" s="79"/>
      <c r="G2" s="79"/>
      <c r="H2" s="79"/>
    </row>
    <row r="3" spans="1:11" x14ac:dyDescent="0.2">
      <c r="A3" s="79"/>
      <c r="B3" s="79" t="s">
        <v>76</v>
      </c>
      <c r="C3" s="79"/>
      <c r="E3" s="79"/>
      <c r="F3" s="79"/>
      <c r="G3" s="79"/>
      <c r="H3" s="79"/>
      <c r="I3" s="661"/>
      <c r="J3" s="661"/>
      <c r="K3" s="661"/>
    </row>
    <row r="4" spans="1:11" ht="40.5" customHeight="1" x14ac:dyDescent="0.2">
      <c r="E4" s="15"/>
      <c r="F4" s="144"/>
      <c r="G4" s="6"/>
      <c r="H4" s="135"/>
      <c r="I4" s="653" t="s">
        <v>360</v>
      </c>
      <c r="J4" s="666"/>
      <c r="K4" s="666"/>
    </row>
    <row r="5" spans="1:11" ht="38.25" x14ac:dyDescent="0.2">
      <c r="A5" s="79"/>
      <c r="B5" s="79"/>
      <c r="C5" s="5"/>
      <c r="D5" s="30" t="s">
        <v>113</v>
      </c>
      <c r="E5" s="14" t="s">
        <v>174</v>
      </c>
      <c r="F5" s="11" t="s">
        <v>175</v>
      </c>
      <c r="G5" s="13" t="s">
        <v>176</v>
      </c>
      <c r="H5" s="10" t="s">
        <v>82</v>
      </c>
      <c r="I5" s="14" t="s">
        <v>174</v>
      </c>
      <c r="J5" s="218" t="s">
        <v>175</v>
      </c>
      <c r="K5" s="11" t="s">
        <v>176</v>
      </c>
    </row>
    <row r="6" spans="1:11" x14ac:dyDescent="0.2">
      <c r="A6" s="79"/>
      <c r="B6" s="79"/>
      <c r="C6" s="79" t="s">
        <v>358</v>
      </c>
      <c r="D6" s="128">
        <v>2022</v>
      </c>
      <c r="E6" s="327">
        <v>0.29724359512329102</v>
      </c>
      <c r="F6" s="326">
        <v>0.53882479667663574</v>
      </c>
      <c r="G6" s="326">
        <v>0.16393157839775085</v>
      </c>
      <c r="H6" s="107">
        <v>1023</v>
      </c>
      <c r="I6" s="107"/>
      <c r="J6" s="74"/>
      <c r="K6" s="74"/>
    </row>
    <row r="7" spans="1:11" x14ac:dyDescent="0.2">
      <c r="A7" s="79"/>
      <c r="B7" s="79"/>
      <c r="C7" s="79" t="s">
        <v>358</v>
      </c>
      <c r="D7" s="128">
        <v>2023</v>
      </c>
      <c r="E7" s="328">
        <v>0.24645605683326721</v>
      </c>
      <c r="F7" s="326">
        <v>0.59555959701538086</v>
      </c>
      <c r="G7" s="326">
        <v>0.15798433125019071</v>
      </c>
      <c r="H7" s="39">
        <v>857</v>
      </c>
      <c r="I7" s="148">
        <v>2.1999999999999999E-2</v>
      </c>
      <c r="J7" s="217">
        <v>1.9E-2</v>
      </c>
      <c r="K7" s="217">
        <v>0.73599999999999999</v>
      </c>
    </row>
    <row r="8" spans="1:11" x14ac:dyDescent="0.2">
      <c r="A8" s="79"/>
      <c r="B8" s="79"/>
      <c r="C8" s="79" t="s">
        <v>444</v>
      </c>
      <c r="D8" s="128">
        <v>2022</v>
      </c>
      <c r="E8" s="328">
        <v>0.44340619444847107</v>
      </c>
      <c r="F8" s="326">
        <v>0.33196431398391724</v>
      </c>
      <c r="G8" s="326">
        <v>0.22462949156761169</v>
      </c>
      <c r="H8" s="39">
        <v>75</v>
      </c>
      <c r="I8" s="148"/>
      <c r="J8" s="217"/>
      <c r="K8" s="217"/>
    </row>
    <row r="9" spans="1:11" x14ac:dyDescent="0.2">
      <c r="A9" s="79"/>
      <c r="B9" s="79"/>
      <c r="C9" s="79" t="s">
        <v>444</v>
      </c>
      <c r="D9" s="128">
        <v>2023</v>
      </c>
      <c r="E9" s="328">
        <v>0.28455528616905212</v>
      </c>
      <c r="F9" s="326">
        <v>0.43678230047225952</v>
      </c>
      <c r="G9" s="326">
        <v>0.27866241335868841</v>
      </c>
      <c r="H9" s="39">
        <v>65</v>
      </c>
      <c r="I9" s="148">
        <v>5.2999999999999999E-2</v>
      </c>
      <c r="J9" s="217">
        <v>0.21199999999999999</v>
      </c>
      <c r="K9" s="217">
        <v>0.46500000000000002</v>
      </c>
    </row>
    <row r="10" spans="1:11" x14ac:dyDescent="0.2">
      <c r="A10" s="79"/>
      <c r="B10" s="79"/>
      <c r="C10" s="79" t="s">
        <v>77</v>
      </c>
      <c r="D10" s="128">
        <v>2022</v>
      </c>
      <c r="E10" s="328">
        <v>0.3029787540435791</v>
      </c>
      <c r="F10" s="326">
        <v>0.5307079553604126</v>
      </c>
      <c r="G10" s="326">
        <v>0.16631326079368591</v>
      </c>
      <c r="H10" s="39">
        <v>1098</v>
      </c>
      <c r="I10" s="148"/>
      <c r="J10" s="217"/>
      <c r="K10" s="217"/>
    </row>
    <row r="11" spans="1:11" x14ac:dyDescent="0.2">
      <c r="A11" s="79"/>
      <c r="B11" s="79"/>
      <c r="C11" s="79" t="s">
        <v>77</v>
      </c>
      <c r="D11" s="128">
        <v>2023</v>
      </c>
      <c r="E11" s="328">
        <v>0.24798303842544561</v>
      </c>
      <c r="F11" s="326">
        <v>0.58919596672058105</v>
      </c>
      <c r="G11" s="326">
        <v>0.16282097995281219</v>
      </c>
      <c r="H11" s="39">
        <v>922</v>
      </c>
      <c r="I11" s="148">
        <v>1.0999999999999999E-2</v>
      </c>
      <c r="J11" s="217">
        <v>1.2999999999999999E-2</v>
      </c>
      <c r="K11" s="217">
        <v>0.83899999999999997</v>
      </c>
    </row>
    <row r="12" spans="1:11" x14ac:dyDescent="0.2">
      <c r="A12" s="79"/>
      <c r="B12" s="79"/>
      <c r="C12" s="79" t="s">
        <v>396</v>
      </c>
      <c r="D12" s="128">
        <v>2022</v>
      </c>
      <c r="E12" s="328">
        <v>0.50749683380126953</v>
      </c>
      <c r="F12" s="326">
        <v>0.33402994275093079</v>
      </c>
      <c r="G12" s="326">
        <v>0.15847320854663849</v>
      </c>
      <c r="H12" s="39">
        <v>1396</v>
      </c>
      <c r="I12" s="148"/>
      <c r="J12" s="217"/>
      <c r="K12" s="217"/>
    </row>
    <row r="13" spans="1:11" x14ac:dyDescent="0.2">
      <c r="A13" s="79"/>
      <c r="B13" s="79"/>
      <c r="C13" s="79" t="s">
        <v>396</v>
      </c>
      <c r="D13" s="128">
        <v>2023</v>
      </c>
      <c r="E13" s="328">
        <v>0.42980501055717468</v>
      </c>
      <c r="F13" s="326">
        <v>0.40891784429550171</v>
      </c>
      <c r="G13" s="326">
        <v>0.16127714514732361</v>
      </c>
      <c r="H13" s="39">
        <v>1290</v>
      </c>
      <c r="I13" s="148">
        <v>0</v>
      </c>
      <c r="J13" s="217">
        <v>0</v>
      </c>
      <c r="K13" s="217">
        <v>0.84699999999999998</v>
      </c>
    </row>
    <row r="14" spans="1:11" x14ac:dyDescent="0.2">
      <c r="A14" s="79"/>
      <c r="B14" s="79"/>
      <c r="C14" s="79" t="s">
        <v>397</v>
      </c>
      <c r="D14" s="128">
        <v>2022</v>
      </c>
      <c r="E14" s="328">
        <v>0.41573053598403931</v>
      </c>
      <c r="F14" s="326">
        <v>0.42307695746421814</v>
      </c>
      <c r="G14" s="326">
        <v>0.16119250655174255</v>
      </c>
      <c r="H14" s="39">
        <v>735</v>
      </c>
      <c r="I14" s="148"/>
      <c r="J14" s="217"/>
      <c r="K14" s="217"/>
    </row>
    <row r="15" spans="1:11" x14ac:dyDescent="0.2">
      <c r="A15" s="79"/>
      <c r="B15" s="79"/>
      <c r="C15" s="79" t="s">
        <v>397</v>
      </c>
      <c r="D15" s="128">
        <v>2023</v>
      </c>
      <c r="E15" s="328">
        <v>0.35125169157981873</v>
      </c>
      <c r="F15" s="326">
        <v>0.41907063126564031</v>
      </c>
      <c r="G15" s="326">
        <v>0.22967766225337979</v>
      </c>
      <c r="H15" s="39">
        <v>565</v>
      </c>
      <c r="I15" s="148">
        <v>1.9E-2</v>
      </c>
      <c r="J15" s="217">
        <v>0.88600000000000001</v>
      </c>
      <c r="K15" s="217">
        <v>2E-3</v>
      </c>
    </row>
    <row r="16" spans="1:11" x14ac:dyDescent="0.2">
      <c r="A16" s="79"/>
      <c r="B16" s="79"/>
      <c r="C16" s="79" t="s">
        <v>78</v>
      </c>
      <c r="D16" s="128">
        <v>2022</v>
      </c>
      <c r="E16" s="328">
        <v>0.47673091292381287</v>
      </c>
      <c r="F16" s="326">
        <v>0.36459189653396606</v>
      </c>
      <c r="G16" s="326">
        <v>0.15867719054222107</v>
      </c>
      <c r="H16" s="39">
        <v>2254</v>
      </c>
      <c r="I16" s="148"/>
      <c r="J16" s="217"/>
      <c r="K16" s="217"/>
    </row>
    <row r="17" spans="1:11" x14ac:dyDescent="0.2">
      <c r="A17" s="79"/>
      <c r="B17" s="79"/>
      <c r="C17" s="79" t="s">
        <v>78</v>
      </c>
      <c r="D17" s="128">
        <v>2023</v>
      </c>
      <c r="E17" s="328">
        <v>0.40681824088096619</v>
      </c>
      <c r="F17" s="326">
        <v>0.41238394379615778</v>
      </c>
      <c r="G17" s="326">
        <v>0.180797815322876</v>
      </c>
      <c r="H17" s="39">
        <v>1951</v>
      </c>
      <c r="I17" s="148">
        <v>0</v>
      </c>
      <c r="J17" s="217">
        <v>2E-3</v>
      </c>
      <c r="K17" s="217">
        <v>6.2E-2</v>
      </c>
    </row>
    <row r="18" spans="1:11" x14ac:dyDescent="0.2">
      <c r="A18" s="79"/>
      <c r="B18" s="79"/>
      <c r="C18" s="79" t="s">
        <v>80</v>
      </c>
      <c r="D18" s="128">
        <v>2022</v>
      </c>
      <c r="E18" s="328">
        <v>0.31139373779296875</v>
      </c>
      <c r="F18" s="326">
        <v>0.49179556965827942</v>
      </c>
      <c r="G18" s="326">
        <v>0.19681067764759064</v>
      </c>
      <c r="H18" s="39">
        <v>655</v>
      </c>
      <c r="I18" s="148"/>
      <c r="J18" s="217"/>
      <c r="K18" s="217"/>
    </row>
    <row r="19" spans="1:11" x14ac:dyDescent="0.2">
      <c r="A19" s="79"/>
      <c r="B19" s="79"/>
      <c r="C19" s="79" t="s">
        <v>80</v>
      </c>
      <c r="D19" s="128">
        <v>2023</v>
      </c>
      <c r="E19" s="328">
        <v>0.2677266001701355</v>
      </c>
      <c r="F19" s="326">
        <v>0.56119495630264282</v>
      </c>
      <c r="G19" s="326">
        <v>0.1710784733295441</v>
      </c>
      <c r="H19" s="39">
        <v>531</v>
      </c>
      <c r="I19" s="148">
        <v>0.193</v>
      </c>
      <c r="J19" s="217">
        <v>0.05</v>
      </c>
      <c r="K19" s="217">
        <v>0.36299999999999999</v>
      </c>
    </row>
    <row r="20" spans="1:11" x14ac:dyDescent="0.2">
      <c r="E20" s="227"/>
      <c r="F20" s="227"/>
      <c r="G20" s="227"/>
      <c r="H20" s="227"/>
      <c r="I20" s="182"/>
      <c r="J20" s="182"/>
      <c r="K20" s="182"/>
    </row>
    <row r="21" spans="1:11" x14ac:dyDescent="0.2">
      <c r="A21" s="79"/>
      <c r="B21" s="79"/>
      <c r="D21" s="2"/>
      <c r="E21" s="79"/>
      <c r="F21" s="79"/>
      <c r="G21" s="79"/>
      <c r="H21" s="79"/>
    </row>
    <row r="22" spans="1:11" x14ac:dyDescent="0.2">
      <c r="C22" s="2" t="s">
        <v>177</v>
      </c>
    </row>
    <row r="23" spans="1:11" x14ac:dyDescent="0.2">
      <c r="C23" s="2" t="s">
        <v>178</v>
      </c>
    </row>
    <row r="25" spans="1:11" s="591" customFormat="1" x14ac:dyDescent="0.2">
      <c r="C25" s="591" t="s">
        <v>83</v>
      </c>
    </row>
    <row r="26" spans="1:11" x14ac:dyDescent="0.2">
      <c r="C26" s="51" t="s">
        <v>418</v>
      </c>
    </row>
    <row r="27" spans="1:11" x14ac:dyDescent="0.2">
      <c r="C27" s="51" t="s">
        <v>544</v>
      </c>
    </row>
    <row r="28" spans="1:11" x14ac:dyDescent="0.2">
      <c r="C28" s="2" t="s">
        <v>628</v>
      </c>
    </row>
  </sheetData>
  <mergeCells count="2">
    <mergeCell ref="I4:K4"/>
    <mergeCell ref="I3:K3"/>
  </mergeCells>
  <conditionalFormatting sqref="I7:K19">
    <cfRule type="expression" dxfId="17" priority="2">
      <formula>I7&lt;0.05</formula>
    </cfRule>
  </conditionalFormatting>
  <hyperlinks>
    <hyperlink ref="A1" location="Contents!A1" display="Contents" xr:uid="{00000000-0004-0000-1600-00000000000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08013-EBDD-41E0-8B04-5C878C59ECDB}">
  <dimension ref="A1:G23"/>
  <sheetViews>
    <sheetView workbookViewId="0"/>
  </sheetViews>
  <sheetFormatPr defaultColWidth="9.140625" defaultRowHeight="12.75" x14ac:dyDescent="0.2"/>
  <cols>
    <col min="1" max="2" width="9.140625" style="2"/>
    <col min="3" max="3" width="13.28515625" style="2" customWidth="1"/>
    <col min="4" max="5" width="15.140625" style="2" customWidth="1"/>
    <col min="6" max="16384" width="9.140625" style="2"/>
  </cols>
  <sheetData>
    <row r="1" spans="1:7" x14ac:dyDescent="0.2">
      <c r="A1" s="3" t="s">
        <v>75</v>
      </c>
    </row>
    <row r="2" spans="1:7" x14ac:dyDescent="0.2">
      <c r="B2" s="4" t="s">
        <v>331</v>
      </c>
    </row>
    <row r="3" spans="1:7" x14ac:dyDescent="0.2">
      <c r="B3" s="2" t="s">
        <v>76</v>
      </c>
    </row>
    <row r="4" spans="1:7" x14ac:dyDescent="0.2">
      <c r="C4" s="156"/>
      <c r="D4" s="157"/>
      <c r="E4" s="22"/>
    </row>
    <row r="5" spans="1:7" x14ac:dyDescent="0.2">
      <c r="C5" s="29"/>
      <c r="D5" s="28" t="s">
        <v>114</v>
      </c>
      <c r="E5" s="30" t="s">
        <v>82</v>
      </c>
      <c r="G5" s="266"/>
    </row>
    <row r="6" spans="1:7" x14ac:dyDescent="0.2">
      <c r="C6" s="26" t="s">
        <v>179</v>
      </c>
      <c r="D6" s="329">
        <v>0.8909226655960083</v>
      </c>
      <c r="E6" s="39">
        <v>1227</v>
      </c>
    </row>
    <row r="7" spans="1:7" x14ac:dyDescent="0.2">
      <c r="C7" s="26" t="s">
        <v>180</v>
      </c>
      <c r="D7" s="329">
        <v>7.8676991164684296E-2</v>
      </c>
      <c r="E7" s="39">
        <v>1227</v>
      </c>
    </row>
    <row r="8" spans="1:7" x14ac:dyDescent="0.2">
      <c r="C8" s="26" t="s">
        <v>181</v>
      </c>
      <c r="D8" s="329">
        <v>1.978212408721447E-2</v>
      </c>
      <c r="E8" s="39">
        <v>1227</v>
      </c>
    </row>
    <row r="9" spans="1:7" x14ac:dyDescent="0.2">
      <c r="C9" s="26" t="s">
        <v>182</v>
      </c>
      <c r="D9" s="329">
        <v>1.061821263283491E-2</v>
      </c>
      <c r="E9" s="39">
        <v>1227</v>
      </c>
    </row>
    <row r="11" spans="1:7" x14ac:dyDescent="0.2">
      <c r="C11" s="2" t="s">
        <v>183</v>
      </c>
    </row>
    <row r="12" spans="1:7" x14ac:dyDescent="0.2">
      <c r="C12" s="2" t="s">
        <v>184</v>
      </c>
    </row>
    <row r="14" spans="1:7" x14ac:dyDescent="0.2">
      <c r="C14" s="79"/>
    </row>
    <row r="23" spans="4:4" x14ac:dyDescent="0.2">
      <c r="D23" s="88"/>
    </row>
  </sheetData>
  <hyperlinks>
    <hyperlink ref="A1" location="Contents!A1" display="Contents" xr:uid="{00000000-0004-0000-1700-00000000000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45CF2-734A-4F5F-9CA9-820A41C0FAE1}">
  <dimension ref="A1:F13"/>
  <sheetViews>
    <sheetView workbookViewId="0"/>
  </sheetViews>
  <sheetFormatPr defaultColWidth="9.140625" defaultRowHeight="12.75" x14ac:dyDescent="0.2"/>
  <cols>
    <col min="1" max="2" width="9.140625" style="55"/>
    <col min="3" max="3" width="11.85546875" style="127" customWidth="1"/>
    <col min="4" max="5" width="14.7109375" style="55" customWidth="1"/>
    <col min="6" max="6" width="14.7109375" style="180" customWidth="1"/>
    <col min="7" max="16384" width="9.140625" style="55"/>
  </cols>
  <sheetData>
    <row r="1" spans="1:6" x14ac:dyDescent="0.2">
      <c r="A1" s="95" t="s">
        <v>75</v>
      </c>
      <c r="B1" s="79"/>
      <c r="D1" s="79"/>
      <c r="E1" s="79"/>
    </row>
    <row r="2" spans="1:6" x14ac:dyDescent="0.2">
      <c r="A2" s="79"/>
      <c r="B2" s="96" t="s">
        <v>339</v>
      </c>
      <c r="D2" s="79"/>
      <c r="E2" s="79"/>
    </row>
    <row r="3" spans="1:6" x14ac:dyDescent="0.2">
      <c r="A3" s="79"/>
      <c r="B3" s="79" t="s">
        <v>76</v>
      </c>
      <c r="D3" s="79"/>
      <c r="E3" s="79"/>
    </row>
    <row r="4" spans="1:6" x14ac:dyDescent="0.2">
      <c r="F4" s="182"/>
    </row>
    <row r="5" spans="1:6" ht="38.25" x14ac:dyDescent="0.2">
      <c r="A5" s="79"/>
      <c r="B5" s="79"/>
      <c r="C5" s="30" t="s">
        <v>113</v>
      </c>
      <c r="D5" s="27" t="s">
        <v>114</v>
      </c>
      <c r="E5" s="11" t="s">
        <v>82</v>
      </c>
      <c r="F5" s="14" t="s">
        <v>360</v>
      </c>
    </row>
    <row r="6" spans="1:6" x14ac:dyDescent="0.2">
      <c r="A6" s="79"/>
      <c r="B6" s="79"/>
      <c r="C6" s="128">
        <v>2022</v>
      </c>
      <c r="D6" s="111">
        <v>0.10700517892837524</v>
      </c>
      <c r="E6" s="39">
        <v>1420</v>
      </c>
      <c r="F6" s="39"/>
    </row>
    <row r="7" spans="1:6" x14ac:dyDescent="0.2">
      <c r="A7" s="79"/>
      <c r="B7" s="79"/>
      <c r="C7" s="128">
        <v>2023</v>
      </c>
      <c r="D7" s="330">
        <v>0.1028963401913643</v>
      </c>
      <c r="E7" s="39">
        <v>1312</v>
      </c>
      <c r="F7" s="148">
        <v>0.84599999999999997</v>
      </c>
    </row>
    <row r="9" spans="1:6" x14ac:dyDescent="0.2">
      <c r="A9" s="79"/>
      <c r="B9" s="79"/>
      <c r="C9" s="2" t="s">
        <v>342</v>
      </c>
      <c r="D9" s="79"/>
      <c r="E9" s="79"/>
    </row>
    <row r="10" spans="1:6" x14ac:dyDescent="0.2">
      <c r="A10" s="79"/>
      <c r="B10" s="2"/>
      <c r="C10" s="2" t="s">
        <v>185</v>
      </c>
      <c r="D10" s="79"/>
      <c r="E10" s="79"/>
    </row>
    <row r="11" spans="1:6" x14ac:dyDescent="0.2">
      <c r="A11" s="79"/>
      <c r="B11" s="2"/>
      <c r="D11" s="79"/>
      <c r="E11" s="79"/>
    </row>
    <row r="12" spans="1:6" x14ac:dyDescent="0.2">
      <c r="C12" s="79" t="s">
        <v>414</v>
      </c>
    </row>
    <row r="13" spans="1:6" x14ac:dyDescent="0.2">
      <c r="C13" s="2" t="s">
        <v>631</v>
      </c>
    </row>
  </sheetData>
  <hyperlinks>
    <hyperlink ref="A1" location="Contents!A1" display="Contents" xr:uid="{00000000-0004-0000-1800-00000000000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0DBF3-C28D-424C-BD8E-DB0B7C49B988}">
  <dimension ref="A1:N14"/>
  <sheetViews>
    <sheetView workbookViewId="0"/>
  </sheetViews>
  <sheetFormatPr defaultColWidth="9.140625" defaultRowHeight="12.75" x14ac:dyDescent="0.2"/>
  <cols>
    <col min="1" max="2" width="9.140625" style="55"/>
    <col min="3" max="12" width="11.28515625" style="55" customWidth="1"/>
    <col min="13" max="13" width="15.140625" style="180" customWidth="1"/>
    <col min="14" max="16384" width="9.140625" style="55"/>
  </cols>
  <sheetData>
    <row r="1" spans="1:14" x14ac:dyDescent="0.2">
      <c r="A1" s="95" t="s">
        <v>75</v>
      </c>
      <c r="B1" s="79"/>
      <c r="C1" s="79"/>
      <c r="D1" s="79"/>
      <c r="E1" s="79"/>
      <c r="F1" s="79"/>
      <c r="G1" s="79"/>
      <c r="H1" s="79"/>
      <c r="I1" s="79"/>
      <c r="J1" s="79"/>
      <c r="K1" s="79"/>
      <c r="L1" s="79"/>
    </row>
    <row r="2" spans="1:14" x14ac:dyDescent="0.2">
      <c r="A2" s="79"/>
      <c r="B2" s="96" t="s">
        <v>622</v>
      </c>
      <c r="C2" s="79"/>
      <c r="D2" s="79"/>
      <c r="E2" s="79"/>
      <c r="F2" s="79"/>
      <c r="G2" s="79"/>
      <c r="H2" s="79"/>
      <c r="I2" s="79"/>
      <c r="J2" s="79"/>
      <c r="K2" s="79"/>
      <c r="L2" s="79"/>
    </row>
    <row r="3" spans="1:14" x14ac:dyDescent="0.2">
      <c r="A3" s="79"/>
      <c r="B3" s="79" t="s">
        <v>76</v>
      </c>
      <c r="C3" s="79"/>
      <c r="D3" s="79"/>
      <c r="E3" s="79"/>
      <c r="F3" s="79"/>
      <c r="G3" s="79"/>
      <c r="H3" s="79"/>
      <c r="I3" s="79"/>
      <c r="J3" s="79"/>
      <c r="K3" s="79"/>
      <c r="L3" s="79"/>
    </row>
    <row r="5" spans="1:14" x14ac:dyDescent="0.2">
      <c r="A5" s="79"/>
      <c r="B5" s="79"/>
      <c r="C5" s="667" t="s">
        <v>114</v>
      </c>
      <c r="D5" s="667"/>
      <c r="E5" s="667"/>
      <c r="F5" s="667"/>
      <c r="G5" s="651"/>
      <c r="H5" s="662" t="s">
        <v>82</v>
      </c>
      <c r="I5" s="668"/>
      <c r="J5" s="668"/>
      <c r="K5" s="668"/>
      <c r="L5" s="669"/>
      <c r="M5" s="192"/>
    </row>
    <row r="6" spans="1:14" ht="38.25" x14ac:dyDescent="0.2">
      <c r="A6" s="79"/>
      <c r="B6" s="79"/>
      <c r="C6" s="545">
        <v>2018</v>
      </c>
      <c r="D6" s="545">
        <v>2019</v>
      </c>
      <c r="E6" s="545">
        <v>2021</v>
      </c>
      <c r="F6" s="602">
        <v>2022</v>
      </c>
      <c r="G6" s="57">
        <v>2023</v>
      </c>
      <c r="H6" s="21">
        <v>2018</v>
      </c>
      <c r="I6" s="309">
        <v>2019</v>
      </c>
      <c r="J6" s="309">
        <v>2021</v>
      </c>
      <c r="K6" s="331">
        <v>2022</v>
      </c>
      <c r="L6" s="331">
        <v>2023</v>
      </c>
      <c r="M6" s="16" t="s">
        <v>360</v>
      </c>
    </row>
    <row r="7" spans="1:14" x14ac:dyDescent="0.2">
      <c r="A7" s="79"/>
      <c r="B7" s="79"/>
      <c r="C7" s="73">
        <v>0.13</v>
      </c>
      <c r="D7" s="73">
        <v>0.17</v>
      </c>
      <c r="E7" s="73">
        <v>0.16</v>
      </c>
      <c r="F7" s="112">
        <v>0.13787238299846649</v>
      </c>
      <c r="G7" s="603">
        <v>0.16657158732414251</v>
      </c>
      <c r="H7" s="68">
        <v>1102</v>
      </c>
      <c r="I7" s="69">
        <v>1555</v>
      </c>
      <c r="J7" s="69">
        <v>1625</v>
      </c>
      <c r="K7" s="74">
        <v>1420</v>
      </c>
      <c r="L7" s="74">
        <v>1312</v>
      </c>
      <c r="M7" s="37">
        <v>5.3999999999999999E-2</v>
      </c>
      <c r="N7" s="266"/>
    </row>
    <row r="8" spans="1:14" x14ac:dyDescent="0.2">
      <c r="A8" s="79"/>
      <c r="B8" s="79"/>
      <c r="C8" s="80"/>
      <c r="D8" s="80"/>
      <c r="E8" s="80"/>
      <c r="F8" s="80"/>
      <c r="G8" s="80"/>
      <c r="H8" s="80"/>
      <c r="I8" s="80"/>
      <c r="J8" s="80"/>
      <c r="K8" s="80"/>
      <c r="L8" s="80"/>
    </row>
    <row r="9" spans="1:14" x14ac:dyDescent="0.2">
      <c r="A9" s="79"/>
      <c r="B9" s="79"/>
      <c r="C9" s="80"/>
      <c r="D9" s="80"/>
      <c r="E9" s="80"/>
      <c r="F9" s="80"/>
      <c r="G9" s="80"/>
      <c r="H9" s="80"/>
      <c r="I9" s="80"/>
      <c r="J9" s="80"/>
      <c r="K9" s="79"/>
      <c r="L9" s="79"/>
    </row>
    <row r="10" spans="1:14" x14ac:dyDescent="0.2">
      <c r="A10" s="79"/>
      <c r="B10" s="79"/>
      <c r="C10" s="79" t="s">
        <v>186</v>
      </c>
      <c r="D10" s="80"/>
      <c r="E10" s="80"/>
      <c r="F10" s="80"/>
      <c r="G10" s="80"/>
      <c r="H10" s="80"/>
      <c r="I10" s="80"/>
      <c r="J10" s="80"/>
      <c r="K10" s="79"/>
      <c r="L10" s="79"/>
    </row>
    <row r="11" spans="1:14" x14ac:dyDescent="0.2">
      <c r="C11" s="2" t="s">
        <v>187</v>
      </c>
    </row>
    <row r="13" spans="1:14" x14ac:dyDescent="0.2">
      <c r="C13" s="79" t="s">
        <v>414</v>
      </c>
    </row>
    <row r="14" spans="1:14" x14ac:dyDescent="0.2">
      <c r="C14" s="2" t="s">
        <v>631</v>
      </c>
    </row>
  </sheetData>
  <mergeCells count="2">
    <mergeCell ref="C5:G5"/>
    <mergeCell ref="H5:L5"/>
  </mergeCells>
  <hyperlinks>
    <hyperlink ref="A1" location="Contents!A1" display="Contents" xr:uid="{00000000-0004-0000-1900-00000000000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7C901-6B4C-4BF5-8634-8B7A8729D7B8}">
  <dimension ref="A1:J14"/>
  <sheetViews>
    <sheetView workbookViewId="0"/>
  </sheetViews>
  <sheetFormatPr defaultColWidth="9.140625" defaultRowHeight="12.75" x14ac:dyDescent="0.2"/>
  <cols>
    <col min="1" max="2" width="9.140625" style="50"/>
    <col min="3" max="3" width="10.28515625" style="127" customWidth="1"/>
    <col min="4" max="8" width="15.28515625" style="50" customWidth="1"/>
    <col min="9" max="10" width="15.28515625" style="180" customWidth="1"/>
    <col min="11" max="16384" width="9.140625" style="50"/>
  </cols>
  <sheetData>
    <row r="1" spans="1:10" x14ac:dyDescent="0.2">
      <c r="A1" s="95" t="s">
        <v>75</v>
      </c>
      <c r="B1" s="79"/>
      <c r="D1" s="79"/>
      <c r="E1" s="79"/>
      <c r="F1" s="79"/>
      <c r="G1" s="79"/>
      <c r="H1" s="79"/>
    </row>
    <row r="2" spans="1:10" x14ac:dyDescent="0.2">
      <c r="A2" s="79"/>
      <c r="B2" s="96" t="s">
        <v>508</v>
      </c>
      <c r="D2" s="79"/>
      <c r="E2" s="79"/>
      <c r="F2" s="79"/>
      <c r="G2" s="79"/>
      <c r="H2" s="79"/>
    </row>
    <row r="3" spans="1:10" x14ac:dyDescent="0.2">
      <c r="A3" s="79"/>
      <c r="B3" s="79" t="s">
        <v>76</v>
      </c>
      <c r="D3" s="79"/>
      <c r="E3" s="79"/>
      <c r="F3" s="79"/>
      <c r="G3" s="79"/>
      <c r="H3" s="79"/>
      <c r="I3" s="661"/>
      <c r="J3" s="661"/>
    </row>
    <row r="4" spans="1:10" ht="30" customHeight="1" x14ac:dyDescent="0.2">
      <c r="D4" s="15"/>
      <c r="H4" s="135"/>
      <c r="I4" s="653" t="s">
        <v>360</v>
      </c>
      <c r="J4" s="670"/>
    </row>
    <row r="5" spans="1:10" ht="89.25" x14ac:dyDescent="0.2">
      <c r="A5" s="79"/>
      <c r="B5" s="79"/>
      <c r="C5" s="28" t="s">
        <v>113</v>
      </c>
      <c r="D5" s="333" t="s">
        <v>188</v>
      </c>
      <c r="E5" s="333" t="s">
        <v>189</v>
      </c>
      <c r="F5" s="333" t="s">
        <v>190</v>
      </c>
      <c r="G5" s="333" t="s">
        <v>191</v>
      </c>
      <c r="H5" s="547" t="s">
        <v>436</v>
      </c>
      <c r="I5" s="334" t="s">
        <v>188</v>
      </c>
      <c r="J5" s="333" t="s">
        <v>190</v>
      </c>
    </row>
    <row r="6" spans="1:10" x14ac:dyDescent="0.2">
      <c r="A6" s="79"/>
      <c r="B6" s="79"/>
      <c r="C6" s="309">
        <v>2022</v>
      </c>
      <c r="D6" s="228">
        <v>0.1146110817790031</v>
      </c>
      <c r="E6" s="74">
        <v>3227.0912399291992</v>
      </c>
      <c r="F6" s="158">
        <v>1.18019700050354</v>
      </c>
      <c r="G6" s="158">
        <v>1</v>
      </c>
      <c r="H6" s="548">
        <v>342</v>
      </c>
      <c r="I6" s="107"/>
      <c r="J6" s="74"/>
    </row>
    <row r="7" spans="1:10" x14ac:dyDescent="0.2">
      <c r="A7" s="79"/>
      <c r="B7" s="79"/>
      <c r="C7" s="309">
        <v>2023</v>
      </c>
      <c r="D7" s="332">
        <v>0.1261621564626694</v>
      </c>
      <c r="E7" s="300">
        <v>3192.564102172852</v>
      </c>
      <c r="F7" s="302">
        <v>1.241832494735718</v>
      </c>
      <c r="G7" s="302">
        <v>1</v>
      </c>
      <c r="H7" s="549">
        <v>337</v>
      </c>
      <c r="I7" s="148">
        <v>0.39500000000000002</v>
      </c>
      <c r="J7" s="307">
        <v>0.34399999999999997</v>
      </c>
    </row>
    <row r="8" spans="1:10" x14ac:dyDescent="0.2">
      <c r="C8" s="214"/>
      <c r="D8" s="214"/>
      <c r="E8" s="214"/>
      <c r="F8" s="214"/>
      <c r="G8" s="214"/>
      <c r="H8" s="214"/>
    </row>
    <row r="9" spans="1:10" x14ac:dyDescent="0.2">
      <c r="A9" s="79"/>
      <c r="B9" s="79"/>
      <c r="C9" s="2"/>
      <c r="D9" s="97"/>
      <c r="E9" s="79"/>
      <c r="F9" s="79"/>
      <c r="G9" s="79"/>
      <c r="H9" s="79"/>
    </row>
    <row r="10" spans="1:10" x14ac:dyDescent="0.2">
      <c r="C10" s="2" t="s">
        <v>192</v>
      </c>
    </row>
    <row r="11" spans="1:10" x14ac:dyDescent="0.2">
      <c r="C11" s="2" t="s">
        <v>187</v>
      </c>
    </row>
    <row r="13" spans="1:10" x14ac:dyDescent="0.2">
      <c r="C13" s="79" t="s">
        <v>414</v>
      </c>
    </row>
    <row r="14" spans="1:10" x14ac:dyDescent="0.2">
      <c r="C14" s="2" t="s">
        <v>631</v>
      </c>
    </row>
  </sheetData>
  <mergeCells count="2">
    <mergeCell ref="I4:J4"/>
    <mergeCell ref="I3:J3"/>
  </mergeCells>
  <hyperlinks>
    <hyperlink ref="A1" location="Contents!A1" display="Contents" xr:uid="{00000000-0004-0000-1A00-00000000000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47167-173F-4C9C-90A7-2EDD54DAA042}">
  <dimension ref="A1:F14"/>
  <sheetViews>
    <sheetView workbookViewId="0"/>
  </sheetViews>
  <sheetFormatPr defaultColWidth="9.140625" defaultRowHeight="12.75" x14ac:dyDescent="0.2"/>
  <cols>
    <col min="1" max="2" width="9.140625" style="2"/>
    <col min="3" max="3" width="11.28515625" style="2" customWidth="1"/>
    <col min="4" max="6" width="14.7109375" style="2" customWidth="1"/>
    <col min="7" max="16384" width="9.140625" style="2"/>
  </cols>
  <sheetData>
    <row r="1" spans="1:6" x14ac:dyDescent="0.2">
      <c r="A1" s="3" t="s">
        <v>75</v>
      </c>
    </row>
    <row r="2" spans="1:6" x14ac:dyDescent="0.2">
      <c r="B2" s="4" t="s">
        <v>340</v>
      </c>
    </row>
    <row r="3" spans="1:6" x14ac:dyDescent="0.2">
      <c r="B3" s="2" t="s">
        <v>76</v>
      </c>
    </row>
    <row r="4" spans="1:6" x14ac:dyDescent="0.2">
      <c r="F4" s="22"/>
    </row>
    <row r="5" spans="1:6" ht="38.25" x14ac:dyDescent="0.2">
      <c r="C5" s="30" t="s">
        <v>113</v>
      </c>
      <c r="D5" s="27" t="s">
        <v>114</v>
      </c>
      <c r="E5" s="11" t="s">
        <v>82</v>
      </c>
      <c r="F5" s="14" t="s">
        <v>360</v>
      </c>
    </row>
    <row r="6" spans="1:6" x14ac:dyDescent="0.2">
      <c r="C6" s="22">
        <v>2022</v>
      </c>
      <c r="D6" s="113">
        <v>4.8673138022422791E-2</v>
      </c>
      <c r="E6" s="107">
        <v>572</v>
      </c>
      <c r="F6" s="107"/>
    </row>
    <row r="7" spans="1:6" x14ac:dyDescent="0.2">
      <c r="C7" s="22">
        <v>2023</v>
      </c>
      <c r="D7" s="335">
        <v>6.6981188952922821E-2</v>
      </c>
      <c r="E7" s="39">
        <v>584</v>
      </c>
      <c r="F7" s="148">
        <v>0.23100000000000001</v>
      </c>
    </row>
    <row r="8" spans="1:6" x14ac:dyDescent="0.2">
      <c r="C8" s="22"/>
      <c r="D8" s="99"/>
      <c r="E8" s="78"/>
      <c r="F8" s="181"/>
    </row>
    <row r="9" spans="1:6" x14ac:dyDescent="0.2">
      <c r="D9" s="32"/>
      <c r="E9" s="32"/>
      <c r="F9" s="32"/>
    </row>
    <row r="10" spans="1:6" x14ac:dyDescent="0.2">
      <c r="C10" s="2" t="s">
        <v>193</v>
      </c>
    </row>
    <row r="11" spans="1:6" x14ac:dyDescent="0.2">
      <c r="C11" s="2" t="s">
        <v>194</v>
      </c>
    </row>
    <row r="13" spans="1:6" x14ac:dyDescent="0.2">
      <c r="C13" s="79" t="s">
        <v>414</v>
      </c>
    </row>
    <row r="14" spans="1:6" x14ac:dyDescent="0.2">
      <c r="C14" s="2" t="s">
        <v>631</v>
      </c>
      <c r="D14" s="88"/>
    </row>
  </sheetData>
  <hyperlinks>
    <hyperlink ref="A1" location="Contents!A1" display="Contents" xr:uid="{00000000-0004-0000-1B00-00000000000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03B74-0F98-44B8-AAB2-8F16CEE62741}">
  <dimension ref="A1:I14"/>
  <sheetViews>
    <sheetView workbookViewId="0"/>
  </sheetViews>
  <sheetFormatPr defaultColWidth="9.140625" defaultRowHeight="12.75" x14ac:dyDescent="0.2"/>
  <cols>
    <col min="1" max="2" width="9.140625" style="2"/>
    <col min="3" max="3" width="9.140625" style="2" customWidth="1"/>
    <col min="4" max="9" width="14.7109375" style="2" customWidth="1"/>
    <col min="10" max="16384" width="9.140625" style="2"/>
  </cols>
  <sheetData>
    <row r="1" spans="1:9" x14ac:dyDescent="0.2">
      <c r="A1" s="3" t="s">
        <v>75</v>
      </c>
    </row>
    <row r="2" spans="1:9" x14ac:dyDescent="0.2">
      <c r="B2" s="4" t="s">
        <v>509</v>
      </c>
    </row>
    <row r="3" spans="1:9" x14ac:dyDescent="0.2">
      <c r="B3" s="2" t="s">
        <v>76</v>
      </c>
      <c r="H3" s="671"/>
      <c r="I3" s="671"/>
    </row>
    <row r="4" spans="1:9" ht="30.75" customHeight="1" x14ac:dyDescent="0.2">
      <c r="D4" s="649" t="s">
        <v>121</v>
      </c>
      <c r="E4" s="651"/>
      <c r="F4" s="653" t="s">
        <v>82</v>
      </c>
      <c r="G4" s="654"/>
      <c r="H4" s="653" t="s">
        <v>360</v>
      </c>
      <c r="I4" s="670"/>
    </row>
    <row r="5" spans="1:9" ht="25.5" x14ac:dyDescent="0.2">
      <c r="C5" s="28" t="s">
        <v>113</v>
      </c>
      <c r="D5" s="16" t="s">
        <v>80</v>
      </c>
      <c r="E5" s="26" t="s">
        <v>252</v>
      </c>
      <c r="F5" s="16" t="s">
        <v>80</v>
      </c>
      <c r="G5" s="26" t="s">
        <v>252</v>
      </c>
      <c r="H5" s="56" t="s">
        <v>80</v>
      </c>
      <c r="I5" s="331" t="s">
        <v>252</v>
      </c>
    </row>
    <row r="6" spans="1:9" x14ac:dyDescent="0.2">
      <c r="C6" s="22">
        <v>2022</v>
      </c>
      <c r="D6" s="107">
        <v>13.139744199536478</v>
      </c>
      <c r="E6" s="74">
        <v>4.5831515780739025</v>
      </c>
      <c r="F6" s="107">
        <v>1420</v>
      </c>
      <c r="G6" s="74">
        <v>142</v>
      </c>
      <c r="H6" s="107"/>
      <c r="I6" s="74"/>
    </row>
    <row r="7" spans="1:9" x14ac:dyDescent="0.2">
      <c r="C7" s="22">
        <v>2023</v>
      </c>
      <c r="D7" s="39">
        <v>13.95189380645752</v>
      </c>
      <c r="E7" s="525">
        <v>4.2044458389282227</v>
      </c>
      <c r="F7" s="39">
        <v>1312</v>
      </c>
      <c r="G7" s="525">
        <v>139</v>
      </c>
      <c r="H7" s="148">
        <v>3.5000000000000003E-2</v>
      </c>
      <c r="I7" s="523">
        <v>0.13600000000000001</v>
      </c>
    </row>
    <row r="8" spans="1:9" x14ac:dyDescent="0.2">
      <c r="D8" s="530"/>
      <c r="E8" s="530"/>
      <c r="F8" s="530"/>
      <c r="G8" s="530"/>
      <c r="H8" s="530"/>
      <c r="I8" s="530"/>
    </row>
    <row r="10" spans="1:9" x14ac:dyDescent="0.2">
      <c r="C10" s="2" t="s">
        <v>545</v>
      </c>
    </row>
    <row r="11" spans="1:9" x14ac:dyDescent="0.2">
      <c r="C11" s="2" t="s">
        <v>195</v>
      </c>
    </row>
    <row r="12" spans="1:9" x14ac:dyDescent="0.2">
      <c r="D12" s="88"/>
    </row>
    <row r="13" spans="1:9" x14ac:dyDescent="0.2">
      <c r="C13" s="79" t="s">
        <v>414</v>
      </c>
    </row>
    <row r="14" spans="1:9" x14ac:dyDescent="0.2">
      <c r="C14" s="2" t="s">
        <v>631</v>
      </c>
    </row>
  </sheetData>
  <mergeCells count="4">
    <mergeCell ref="H3:I3"/>
    <mergeCell ref="D4:E4"/>
    <mergeCell ref="H4:I4"/>
    <mergeCell ref="F4:G4"/>
  </mergeCells>
  <conditionalFormatting sqref="H7:I7">
    <cfRule type="cellIs" dxfId="16" priority="3" operator="between">
      <formula>0</formula>
      <formula>0.05</formula>
    </cfRule>
  </conditionalFormatting>
  <hyperlinks>
    <hyperlink ref="A1" location="Contents!A1" display="Contents" xr:uid="{00000000-0004-0000-1C00-000000000000}"/>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A8FC2-3E78-42E8-8563-7067203DBC81}">
  <dimension ref="A1:R43"/>
  <sheetViews>
    <sheetView workbookViewId="0"/>
  </sheetViews>
  <sheetFormatPr defaultColWidth="9.140625" defaultRowHeight="15" x14ac:dyDescent="0.25"/>
  <cols>
    <col min="1" max="2" width="9.140625" style="1"/>
    <col min="3" max="3" width="27.7109375" style="1" customWidth="1"/>
    <col min="4" max="16384" width="9.140625" style="1"/>
  </cols>
  <sheetData>
    <row r="1" spans="1:16" x14ac:dyDescent="0.25">
      <c r="A1" s="95" t="s">
        <v>75</v>
      </c>
      <c r="B1" s="2"/>
      <c r="C1" s="2"/>
      <c r="D1" s="2"/>
      <c r="E1" s="2"/>
      <c r="F1" s="2"/>
      <c r="G1" s="2"/>
      <c r="H1" s="2"/>
      <c r="I1" s="2"/>
      <c r="J1" s="2"/>
      <c r="K1" s="2"/>
      <c r="L1" s="2"/>
      <c r="M1" s="2"/>
      <c r="N1" s="2"/>
      <c r="O1" s="2"/>
      <c r="P1" s="2"/>
    </row>
    <row r="2" spans="1:16" x14ac:dyDescent="0.25">
      <c r="A2" s="2"/>
      <c r="B2" s="4" t="s">
        <v>440</v>
      </c>
      <c r="C2" s="2"/>
      <c r="D2" s="2"/>
      <c r="E2" s="2"/>
      <c r="F2" s="2"/>
      <c r="G2" s="2"/>
      <c r="H2" s="2"/>
      <c r="I2" s="2"/>
      <c r="J2" s="2"/>
      <c r="K2" s="2"/>
      <c r="L2" s="2"/>
      <c r="M2" s="2"/>
      <c r="N2" s="2"/>
      <c r="O2" s="2"/>
      <c r="P2" s="2"/>
    </row>
    <row r="3" spans="1:16" x14ac:dyDescent="0.25">
      <c r="A3" s="2"/>
      <c r="B3" s="2" t="s">
        <v>76</v>
      </c>
      <c r="C3" s="2"/>
      <c r="D3" s="2"/>
      <c r="E3" s="2"/>
      <c r="F3" s="2"/>
      <c r="G3" s="2"/>
      <c r="H3" s="2"/>
      <c r="I3" s="2"/>
      <c r="J3" s="2"/>
      <c r="K3" s="2"/>
      <c r="L3" s="2"/>
      <c r="M3" s="2"/>
      <c r="N3" s="2"/>
      <c r="O3" s="2"/>
      <c r="P3" s="2"/>
    </row>
    <row r="4" spans="1:16" x14ac:dyDescent="0.25">
      <c r="A4" s="2"/>
      <c r="B4" s="2"/>
      <c r="C4" s="9"/>
      <c r="D4" s="653" t="s">
        <v>196</v>
      </c>
      <c r="E4" s="664"/>
      <c r="F4" s="664"/>
      <c r="G4" s="664"/>
      <c r="H4" s="664"/>
      <c r="I4" s="653" t="s">
        <v>82</v>
      </c>
      <c r="J4" s="664"/>
      <c r="K4" s="664"/>
      <c r="L4" s="664"/>
      <c r="M4" s="664"/>
      <c r="N4" s="2"/>
      <c r="O4" s="2"/>
      <c r="P4" s="2"/>
    </row>
    <row r="5" spans="1:16" x14ac:dyDescent="0.25">
      <c r="A5" s="2"/>
      <c r="B5" s="2"/>
      <c r="C5" s="5"/>
      <c r="D5" s="14">
        <v>2018</v>
      </c>
      <c r="E5" s="11">
        <v>2019</v>
      </c>
      <c r="F5" s="11">
        <v>2021</v>
      </c>
      <c r="G5" s="11">
        <v>2022</v>
      </c>
      <c r="H5" s="11">
        <v>2023</v>
      </c>
      <c r="I5" s="14">
        <v>2018</v>
      </c>
      <c r="J5" s="11">
        <v>2019</v>
      </c>
      <c r="K5" s="11">
        <v>2021</v>
      </c>
      <c r="L5" s="11">
        <v>2022</v>
      </c>
      <c r="M5" s="11">
        <v>2023</v>
      </c>
      <c r="N5" s="2"/>
      <c r="O5" s="2"/>
      <c r="P5" s="2"/>
    </row>
    <row r="6" spans="1:16" x14ac:dyDescent="0.25">
      <c r="A6" s="2"/>
      <c r="B6" s="2"/>
      <c r="C6" s="2" t="s">
        <v>358</v>
      </c>
      <c r="D6" s="18">
        <f>'Table 4-2'!E15</f>
        <v>44123</v>
      </c>
      <c r="E6" s="202">
        <f>'Table 4-2'!F15</f>
        <v>46066</v>
      </c>
      <c r="F6" s="202">
        <f>'Table 4-2'!G15</f>
        <v>47116</v>
      </c>
      <c r="G6" s="201">
        <f>'Table 4-2'!H15</f>
        <v>45646.919966697693</v>
      </c>
      <c r="H6" s="201">
        <f>'Table 4-2'!I15</f>
        <v>48866.245690107353</v>
      </c>
      <c r="I6" s="61">
        <f>'Table 4-2'!E16</f>
        <v>748</v>
      </c>
      <c r="J6" s="204">
        <f>'Table 4-2'!F16</f>
        <v>2037</v>
      </c>
      <c r="K6" s="204">
        <f>'Table 4-2'!G16</f>
        <v>2338</v>
      </c>
      <c r="L6" s="204">
        <f>'Table 4-2'!H16</f>
        <v>2250</v>
      </c>
      <c r="M6" s="204">
        <f>'Table 4-2'!I16</f>
        <v>1885</v>
      </c>
      <c r="N6" s="2"/>
      <c r="O6" s="2"/>
      <c r="P6" s="2"/>
    </row>
    <row r="7" spans="1:16" x14ac:dyDescent="0.25">
      <c r="A7" s="2"/>
      <c r="B7" s="2"/>
      <c r="C7" s="2" t="s">
        <v>444</v>
      </c>
      <c r="D7" s="18">
        <f>'Table 4-2'!E27</f>
        <v>7053</v>
      </c>
      <c r="E7" s="202">
        <f>'Table 4-2'!F27</f>
        <v>7395</v>
      </c>
      <c r="F7" s="202">
        <f>'Table 4-2'!G27</f>
        <v>6813</v>
      </c>
      <c r="G7" s="201">
        <f>'Table 4-2'!H27</f>
        <v>6690.2094576358795</v>
      </c>
      <c r="H7" s="201">
        <f>'Table 4-2'!I27</f>
        <v>6950.2564527988434</v>
      </c>
      <c r="I7" s="18">
        <f>'Table 4-2'!E28</f>
        <v>238</v>
      </c>
      <c r="J7" s="202">
        <f>'Table 4-2'!F28</f>
        <v>213</v>
      </c>
      <c r="K7" s="202">
        <f>'Table 4-2'!G28</f>
        <v>225</v>
      </c>
      <c r="L7" s="202">
        <f>'Table 4-2'!H28</f>
        <v>173</v>
      </c>
      <c r="M7" s="202">
        <f>'Table 4-2'!I28</f>
        <v>138</v>
      </c>
      <c r="N7" s="2"/>
      <c r="O7" s="2"/>
      <c r="P7" s="2"/>
    </row>
    <row r="8" spans="1:16" x14ac:dyDescent="0.25">
      <c r="A8" s="2"/>
      <c r="B8" s="2"/>
      <c r="C8" s="2" t="s">
        <v>77</v>
      </c>
      <c r="D8" s="18">
        <f>'Table 4-2'!E39</f>
        <v>51176</v>
      </c>
      <c r="E8" s="202">
        <f>'Table 4-2'!F39</f>
        <v>53461</v>
      </c>
      <c r="F8" s="202">
        <f>'Table 4-2'!G39</f>
        <v>53929</v>
      </c>
      <c r="G8" s="201">
        <f>'Table 4-2'!H39</f>
        <v>52337.129424333572</v>
      </c>
      <c r="H8" s="201">
        <f>'Table 4-2'!I39</f>
        <v>55816.502142906189</v>
      </c>
      <c r="I8" s="18">
        <f>'Table 4-2'!E40</f>
        <v>986</v>
      </c>
      <c r="J8" s="202">
        <f>'Table 4-2'!F40</f>
        <v>2250</v>
      </c>
      <c r="K8" s="202">
        <f>'Table 4-2'!G40</f>
        <v>2563</v>
      </c>
      <c r="L8" s="202">
        <f>'Table 4-2'!H40</f>
        <v>2423</v>
      </c>
      <c r="M8" s="202">
        <f>'Table 4-2'!I40</f>
        <v>2023</v>
      </c>
      <c r="N8" s="2"/>
      <c r="O8" s="2"/>
      <c r="P8" s="2"/>
    </row>
    <row r="9" spans="1:16" x14ac:dyDescent="0.25">
      <c r="A9" s="2"/>
      <c r="B9" s="2"/>
      <c r="C9" s="2" t="s">
        <v>396</v>
      </c>
      <c r="D9" s="18">
        <f>'Table 4-2'!E51</f>
        <v>158779</v>
      </c>
      <c r="E9" s="202">
        <f>'Table 4-2'!F51</f>
        <v>168350</v>
      </c>
      <c r="F9" s="202">
        <f>'Table 4-2'!G51</f>
        <v>163997</v>
      </c>
      <c r="G9" s="201">
        <f>'Table 4-2'!H51</f>
        <v>178975.81055784225</v>
      </c>
      <c r="H9" s="201">
        <f>'Table 4-2'!I51</f>
        <v>194477.8525702953</v>
      </c>
      <c r="I9" s="18">
        <f>'Table 4-2'!E52</f>
        <v>3045</v>
      </c>
      <c r="J9" s="202">
        <f>'Table 4-2'!F52</f>
        <v>3569</v>
      </c>
      <c r="K9" s="202">
        <f>'Table 4-2'!G52</f>
        <v>3668</v>
      </c>
      <c r="L9" s="202">
        <f>'Table 4-2'!H52</f>
        <v>3666</v>
      </c>
      <c r="M9" s="202">
        <f>'Table 4-2'!I52</f>
        <v>3359</v>
      </c>
      <c r="N9" s="2"/>
      <c r="O9" s="2"/>
      <c r="P9" s="2"/>
    </row>
    <row r="10" spans="1:16" x14ac:dyDescent="0.25">
      <c r="A10" s="2"/>
      <c r="B10" s="2"/>
      <c r="C10" s="2" t="s">
        <v>397</v>
      </c>
      <c r="D10" s="18">
        <f>'Table 4-2'!E63</f>
        <v>69969</v>
      </c>
      <c r="E10" s="202">
        <f>'Table 4-2'!F63</f>
        <v>69656</v>
      </c>
      <c r="F10" s="202">
        <f>'Table 4-2'!G63</f>
        <v>63457</v>
      </c>
      <c r="G10" s="201">
        <f>'Table 4-2'!H63</f>
        <v>55978.917315244675</v>
      </c>
      <c r="H10" s="201">
        <f>'Table 4-2'!I63</f>
        <v>52051.682302474983</v>
      </c>
      <c r="I10" s="18">
        <f>'Table 4-2'!E64</f>
        <v>2009</v>
      </c>
      <c r="J10" s="202">
        <f>'Table 4-2'!F64</f>
        <v>2308</v>
      </c>
      <c r="K10" s="202">
        <f>'Table 4-2'!G64</f>
        <v>2094</v>
      </c>
      <c r="L10" s="202">
        <f>'Table 4-2'!H64</f>
        <v>1878</v>
      </c>
      <c r="M10" s="202">
        <f>'Table 4-2'!I64</f>
        <v>1511</v>
      </c>
      <c r="N10" s="2"/>
      <c r="O10" s="2"/>
      <c r="P10" s="2"/>
    </row>
    <row r="11" spans="1:16" x14ac:dyDescent="0.25">
      <c r="A11" s="2"/>
      <c r="B11" s="2"/>
      <c r="C11" s="2" t="s">
        <v>78</v>
      </c>
      <c r="D11" s="18">
        <f>'Table 4-2'!E75</f>
        <v>236898</v>
      </c>
      <c r="E11" s="202">
        <f>'Table 4-2'!F75</f>
        <v>247081</v>
      </c>
      <c r="F11" s="202">
        <f>'Table 4-2'!G75</f>
        <v>235992</v>
      </c>
      <c r="G11" s="201">
        <f>'Table 4-2'!H75</f>
        <v>248183.77661275864</v>
      </c>
      <c r="H11" s="201">
        <f>'Table 4-2'!I75</f>
        <v>259327.71844267851</v>
      </c>
      <c r="I11" s="18">
        <f>'Table 4-2'!E76</f>
        <v>5218</v>
      </c>
      <c r="J11" s="202">
        <f>'Table 4-2'!F76</f>
        <v>6082</v>
      </c>
      <c r="K11" s="202">
        <f>'Table 4-2'!G76</f>
        <v>5943</v>
      </c>
      <c r="L11" s="202">
        <f>'Table 4-2'!H76</f>
        <v>5854</v>
      </c>
      <c r="M11" s="202">
        <f>'Table 4-2'!I76</f>
        <v>5128</v>
      </c>
      <c r="N11" s="2"/>
      <c r="O11" s="2"/>
      <c r="P11" s="2"/>
    </row>
    <row r="12" spans="1:16" x14ac:dyDescent="0.25">
      <c r="A12" s="2"/>
      <c r="B12" s="2"/>
      <c r="C12" s="2" t="s">
        <v>438</v>
      </c>
      <c r="D12" s="18">
        <f>'Table 4-2'!E87</f>
        <v>43305</v>
      </c>
      <c r="E12" s="202">
        <f>'Table 4-2'!F87</f>
        <v>43589</v>
      </c>
      <c r="F12" s="202">
        <f>'Table 4-2'!G87</f>
        <v>38603</v>
      </c>
      <c r="G12" s="201">
        <f>'Table 4-2'!H87</f>
        <v>33868.521157264709</v>
      </c>
      <c r="H12" s="201">
        <f>'Table 4-2'!I87</f>
        <v>32177.00481796265</v>
      </c>
      <c r="I12" s="18">
        <f>'Table 4-2'!E88</f>
        <v>1102</v>
      </c>
      <c r="J12" s="202">
        <f>'Table 4-2'!F88</f>
        <v>1555</v>
      </c>
      <c r="K12" s="202">
        <f>'Table 4-2'!G88</f>
        <v>1625</v>
      </c>
      <c r="L12" s="202">
        <f>'Table 4-2'!H88</f>
        <v>1420</v>
      </c>
      <c r="M12" s="202">
        <v>1312</v>
      </c>
      <c r="N12" s="2"/>
      <c r="O12" s="2"/>
      <c r="P12" s="2"/>
    </row>
    <row r="13" spans="1:16" x14ac:dyDescent="0.25">
      <c r="A13" s="2"/>
      <c r="B13" s="2"/>
      <c r="C13" s="6" t="s">
        <v>81</v>
      </c>
      <c r="D13" s="22">
        <f>SUM(D8,D11:D12)</f>
        <v>331379</v>
      </c>
      <c r="E13" s="203">
        <f t="shared" ref="E13:H13" si="0">SUM(E8,E11:E12)</f>
        <v>344131</v>
      </c>
      <c r="F13" s="203">
        <f t="shared" si="0"/>
        <v>328524</v>
      </c>
      <c r="G13" s="205">
        <f t="shared" si="0"/>
        <v>334389.42719435692</v>
      </c>
      <c r="H13" s="205">
        <f t="shared" si="0"/>
        <v>347321.22540354735</v>
      </c>
      <c r="I13" s="21">
        <f>SUM(I8,I11:I12)</f>
        <v>7306</v>
      </c>
      <c r="J13" s="203">
        <f t="shared" ref="J13:M13" si="1">SUM(J8,J11:J12)</f>
        <v>9887</v>
      </c>
      <c r="K13" s="203">
        <f t="shared" si="1"/>
        <v>10131</v>
      </c>
      <c r="L13" s="203">
        <f t="shared" si="1"/>
        <v>9697</v>
      </c>
      <c r="M13" s="203">
        <f t="shared" si="1"/>
        <v>8463</v>
      </c>
      <c r="N13" s="2"/>
      <c r="O13" s="2"/>
      <c r="P13" s="2"/>
    </row>
    <row r="14" spans="1:16" x14ac:dyDescent="0.25">
      <c r="A14" s="2"/>
      <c r="B14" s="2"/>
      <c r="D14" s="2"/>
      <c r="E14" s="2"/>
      <c r="F14" s="2"/>
      <c r="G14" s="2"/>
      <c r="H14" s="32"/>
      <c r="I14" s="2"/>
      <c r="J14" s="2"/>
      <c r="K14" s="2"/>
      <c r="L14" s="2"/>
      <c r="M14" s="2"/>
      <c r="N14" s="2"/>
      <c r="O14" s="2"/>
      <c r="P14" s="2"/>
    </row>
    <row r="15" spans="1:16" x14ac:dyDescent="0.25">
      <c r="A15" s="2"/>
      <c r="B15" s="2"/>
      <c r="C15" s="209" t="s">
        <v>198</v>
      </c>
      <c r="D15" s="2"/>
      <c r="E15" s="2"/>
      <c r="F15" s="196"/>
      <c r="G15" s="197"/>
      <c r="H15" s="197"/>
      <c r="I15" s="2"/>
      <c r="J15" s="2"/>
      <c r="K15" s="2"/>
      <c r="L15" s="2"/>
      <c r="M15" s="2"/>
      <c r="N15" s="2"/>
      <c r="O15" s="2"/>
      <c r="P15" s="2"/>
    </row>
    <row r="16" spans="1:16" x14ac:dyDescent="0.25">
      <c r="A16" s="2"/>
      <c r="B16" s="2"/>
      <c r="C16" s="90" t="s">
        <v>128</v>
      </c>
      <c r="D16" s="2"/>
      <c r="E16" s="2"/>
      <c r="F16" s="196"/>
      <c r="G16" s="197"/>
      <c r="H16" s="197"/>
      <c r="I16" s="2"/>
      <c r="J16" s="2"/>
      <c r="K16" s="2"/>
      <c r="L16" s="2"/>
      <c r="M16" s="2"/>
      <c r="N16" s="2"/>
      <c r="O16" s="2"/>
      <c r="P16" s="2"/>
    </row>
    <row r="17" spans="1:18" x14ac:dyDescent="0.25">
      <c r="A17" s="2"/>
      <c r="B17" s="2"/>
      <c r="C17" s="90"/>
      <c r="D17" s="2"/>
      <c r="E17" s="2"/>
      <c r="F17" s="2"/>
      <c r="G17" s="2"/>
      <c r="H17" s="2"/>
      <c r="I17" s="2"/>
      <c r="J17" s="2"/>
      <c r="K17" s="2"/>
      <c r="L17" s="2"/>
      <c r="M17" s="2"/>
      <c r="N17" s="2"/>
      <c r="O17" s="2"/>
      <c r="P17" s="2"/>
    </row>
    <row r="18" spans="1:18" x14ac:dyDescent="0.25">
      <c r="A18" s="2"/>
      <c r="B18" s="2"/>
      <c r="C18" s="90" t="s">
        <v>83</v>
      </c>
      <c r="D18" s="2"/>
      <c r="E18" s="2"/>
      <c r="F18" s="196"/>
      <c r="G18" s="197"/>
      <c r="H18" s="197"/>
      <c r="I18" s="2"/>
      <c r="J18" s="2"/>
      <c r="K18" s="2"/>
      <c r="L18" s="2"/>
      <c r="M18" s="2"/>
      <c r="N18" s="2"/>
      <c r="O18" s="2"/>
      <c r="P18" s="2"/>
    </row>
    <row r="19" spans="1:18" x14ac:dyDescent="0.25">
      <c r="A19" s="2"/>
      <c r="B19" s="2"/>
      <c r="C19" s="210" t="s">
        <v>551</v>
      </c>
      <c r="D19" s="2"/>
      <c r="E19" s="2"/>
      <c r="F19" s="2"/>
      <c r="G19" s="2"/>
      <c r="H19" s="2"/>
      <c r="I19" s="2"/>
      <c r="J19" s="2"/>
      <c r="K19" s="2"/>
      <c r="L19" s="2"/>
      <c r="M19" s="2"/>
      <c r="N19" s="2"/>
      <c r="O19" s="2"/>
      <c r="P19" s="2"/>
    </row>
    <row r="20" spans="1:18" x14ac:dyDescent="0.25">
      <c r="A20" s="2"/>
      <c r="B20" s="2"/>
      <c r="C20" s="2" t="s">
        <v>439</v>
      </c>
      <c r="D20" s="2"/>
      <c r="E20" s="2"/>
      <c r="F20" s="2"/>
      <c r="G20" s="2"/>
      <c r="H20" s="2"/>
      <c r="I20" s="2"/>
      <c r="J20" s="2"/>
      <c r="K20" s="2"/>
      <c r="L20" s="2"/>
      <c r="M20" s="2"/>
      <c r="N20" s="2"/>
      <c r="O20" s="2"/>
      <c r="P20" s="2"/>
    </row>
    <row r="21" spans="1:18" x14ac:dyDescent="0.25">
      <c r="A21" s="2"/>
      <c r="B21" s="2"/>
      <c r="C21" s="2" t="s">
        <v>630</v>
      </c>
      <c r="D21" s="2"/>
      <c r="E21" s="2"/>
      <c r="F21" s="2"/>
      <c r="G21" s="2"/>
      <c r="H21" s="2"/>
      <c r="I21" s="2"/>
      <c r="J21" s="2"/>
      <c r="K21" s="2"/>
      <c r="L21" s="2"/>
      <c r="M21" s="2"/>
      <c r="N21" s="2"/>
      <c r="O21" s="2"/>
      <c r="P21" s="2"/>
    </row>
    <row r="22" spans="1:18" x14ac:dyDescent="0.25">
      <c r="A22" s="2"/>
      <c r="B22" s="2"/>
      <c r="C22" s="198"/>
      <c r="D22" s="2"/>
      <c r="E22" s="2"/>
      <c r="F22" s="2"/>
      <c r="G22" s="2"/>
      <c r="H22" s="130"/>
      <c r="I22" s="130"/>
      <c r="J22" s="2"/>
      <c r="K22" s="2"/>
      <c r="L22" s="130"/>
      <c r="M22" s="130"/>
      <c r="N22" s="130"/>
      <c r="O22" s="130"/>
      <c r="P22" s="2"/>
      <c r="Q22" s="130"/>
      <c r="R22" s="130"/>
    </row>
    <row r="23" spans="1:18" x14ac:dyDescent="0.25">
      <c r="A23" s="2"/>
      <c r="B23" s="2"/>
      <c r="C23" s="2"/>
      <c r="D23" s="2"/>
      <c r="E23" s="2"/>
      <c r="F23" s="2"/>
      <c r="G23" s="2"/>
      <c r="H23" s="130"/>
      <c r="I23" s="130"/>
      <c r="J23" s="2"/>
      <c r="K23" s="2"/>
      <c r="L23" s="2"/>
      <c r="M23" s="2"/>
      <c r="N23" s="130"/>
      <c r="O23" s="130"/>
      <c r="P23" s="2"/>
      <c r="Q23" s="130"/>
      <c r="R23" s="130"/>
    </row>
    <row r="24" spans="1:18" x14ac:dyDescent="0.25">
      <c r="A24" s="2"/>
      <c r="B24" s="2"/>
      <c r="D24" s="2"/>
      <c r="E24" s="2"/>
      <c r="F24" s="2"/>
      <c r="G24" s="2"/>
      <c r="H24" s="130"/>
      <c r="I24" s="130"/>
      <c r="J24" s="130"/>
      <c r="K24" s="130"/>
      <c r="L24" s="130"/>
      <c r="M24" s="130"/>
      <c r="N24" s="130"/>
      <c r="O24" s="130"/>
      <c r="P24" s="2"/>
      <c r="Q24" s="130"/>
      <c r="R24" s="130"/>
    </row>
    <row r="25" spans="1:18" x14ac:dyDescent="0.25">
      <c r="A25" s="2"/>
      <c r="B25" s="2"/>
      <c r="D25" s="2"/>
      <c r="E25" s="2"/>
      <c r="F25" s="2"/>
      <c r="G25" s="2"/>
      <c r="H25" s="2"/>
      <c r="I25" s="130"/>
      <c r="J25" s="130"/>
      <c r="K25" s="130"/>
      <c r="L25" s="130"/>
      <c r="M25" s="130"/>
      <c r="N25" s="130"/>
      <c r="O25" s="130"/>
      <c r="P25" s="2"/>
      <c r="Q25" s="130"/>
      <c r="R25" s="130"/>
    </row>
    <row r="26" spans="1:18" x14ac:dyDescent="0.25">
      <c r="A26" s="2"/>
      <c r="B26" s="2"/>
      <c r="D26" s="2"/>
      <c r="E26" s="2"/>
      <c r="F26" s="2"/>
      <c r="G26" s="2"/>
      <c r="H26" s="2"/>
      <c r="I26" s="2"/>
      <c r="J26" s="2"/>
      <c r="K26" s="2"/>
      <c r="L26" s="2"/>
      <c r="M26" s="2"/>
      <c r="N26" s="2"/>
      <c r="O26" s="2"/>
      <c r="P26" s="2"/>
    </row>
    <row r="27" spans="1:18" x14ac:dyDescent="0.25">
      <c r="A27" s="2"/>
      <c r="B27" s="2"/>
      <c r="D27" s="2"/>
      <c r="E27" s="2"/>
      <c r="F27" s="2"/>
      <c r="G27" s="2"/>
      <c r="H27" s="2"/>
      <c r="I27" s="2"/>
      <c r="J27" s="2"/>
      <c r="K27" s="2"/>
      <c r="L27" s="2"/>
      <c r="M27" s="2"/>
      <c r="N27" s="2"/>
      <c r="O27" s="2"/>
      <c r="P27" s="2"/>
    </row>
    <row r="28" spans="1:18" x14ac:dyDescent="0.25">
      <c r="A28" s="2"/>
      <c r="B28" s="2"/>
      <c r="D28" s="2"/>
      <c r="E28" s="2"/>
      <c r="F28" s="2"/>
      <c r="G28" s="2"/>
      <c r="H28" s="2"/>
      <c r="I28" s="2"/>
      <c r="J28" s="2"/>
      <c r="K28" s="2"/>
      <c r="L28" s="2"/>
      <c r="M28" s="2"/>
      <c r="N28" s="2"/>
      <c r="O28" s="2"/>
      <c r="P28" s="2"/>
    </row>
    <row r="29" spans="1:18" x14ac:dyDescent="0.25">
      <c r="A29" s="2"/>
      <c r="B29" s="2"/>
      <c r="C29" s="199"/>
      <c r="D29" s="2"/>
      <c r="E29" s="40"/>
      <c r="F29" s="2"/>
      <c r="G29" s="2"/>
      <c r="H29" s="2"/>
      <c r="I29" s="2"/>
      <c r="J29" s="2"/>
      <c r="K29" s="2"/>
      <c r="L29" s="2"/>
      <c r="M29" s="2"/>
      <c r="N29" s="2"/>
      <c r="O29" s="2"/>
      <c r="P29" s="2"/>
    </row>
    <row r="30" spans="1:18" x14ac:dyDescent="0.25">
      <c r="A30" s="2"/>
      <c r="B30" s="2"/>
      <c r="C30" s="199"/>
      <c r="D30" s="2"/>
      <c r="E30" s="2"/>
      <c r="F30" s="2"/>
      <c r="G30" s="2"/>
      <c r="H30" s="2"/>
      <c r="I30" s="2"/>
      <c r="J30" s="2"/>
      <c r="K30" s="2"/>
      <c r="L30" s="2"/>
      <c r="M30" s="2"/>
      <c r="N30" s="2"/>
      <c r="O30" s="2"/>
      <c r="P30" s="2"/>
    </row>
    <row r="31" spans="1:18" x14ac:dyDescent="0.25">
      <c r="A31" s="2"/>
      <c r="B31" s="2"/>
      <c r="D31" s="2"/>
      <c r="E31" s="2"/>
      <c r="F31" s="2"/>
      <c r="G31" s="2"/>
      <c r="H31" s="2"/>
      <c r="I31" s="2"/>
      <c r="J31" s="2"/>
      <c r="K31" s="2"/>
      <c r="L31" s="2"/>
      <c r="M31" s="2"/>
      <c r="N31" s="2"/>
      <c r="O31" s="2"/>
      <c r="P31" s="2"/>
    </row>
    <row r="32" spans="1:18" x14ac:dyDescent="0.25">
      <c r="A32" s="2"/>
      <c r="B32" s="2"/>
      <c r="D32" s="2"/>
      <c r="E32" s="2"/>
      <c r="F32" s="2"/>
      <c r="G32" s="2"/>
      <c r="H32" s="2"/>
      <c r="I32" s="2"/>
      <c r="J32" s="2"/>
      <c r="K32" s="2"/>
      <c r="L32" s="2"/>
      <c r="M32" s="2"/>
      <c r="N32" s="2"/>
      <c r="O32" s="2"/>
      <c r="P32" s="2"/>
    </row>
    <row r="33" spans="1:16" x14ac:dyDescent="0.25">
      <c r="A33" s="2"/>
      <c r="B33" s="2"/>
      <c r="D33" s="2"/>
      <c r="E33" s="2"/>
      <c r="F33" s="2"/>
      <c r="G33" s="2"/>
      <c r="H33" s="2"/>
      <c r="I33" s="2"/>
      <c r="J33" s="2"/>
      <c r="K33" s="2"/>
      <c r="L33" s="2"/>
      <c r="M33" s="2"/>
      <c r="N33" s="2"/>
      <c r="O33" s="2"/>
      <c r="P33" s="2"/>
    </row>
    <row r="34" spans="1:16" x14ac:dyDescent="0.25">
      <c r="A34" s="2"/>
      <c r="B34" s="2"/>
      <c r="D34" s="2"/>
      <c r="E34" s="2"/>
      <c r="F34" s="2"/>
      <c r="G34" s="2"/>
      <c r="H34" s="2"/>
      <c r="I34" s="2"/>
      <c r="J34" s="2"/>
      <c r="K34" s="2"/>
      <c r="L34" s="2"/>
      <c r="M34" s="2"/>
      <c r="N34" s="2"/>
      <c r="O34" s="2"/>
      <c r="P34" s="2"/>
    </row>
    <row r="35" spans="1:16" x14ac:dyDescent="0.25">
      <c r="A35" s="2"/>
      <c r="B35" s="2"/>
      <c r="D35" s="2"/>
      <c r="E35" s="2"/>
      <c r="F35" s="2"/>
      <c r="G35" s="2"/>
      <c r="H35" s="2"/>
      <c r="I35" s="2"/>
      <c r="J35" s="2"/>
      <c r="K35" s="2"/>
      <c r="L35" s="2"/>
      <c r="M35" s="2"/>
      <c r="N35" s="2"/>
      <c r="O35" s="2"/>
      <c r="P35" s="2"/>
    </row>
    <row r="36" spans="1:16" x14ac:dyDescent="0.25">
      <c r="A36" s="2"/>
      <c r="B36" s="2"/>
      <c r="C36" s="2"/>
      <c r="D36" s="2"/>
      <c r="E36" s="2"/>
      <c r="F36" s="2"/>
      <c r="G36" s="2"/>
      <c r="H36" s="2"/>
      <c r="I36" s="2"/>
      <c r="J36" s="2"/>
      <c r="K36" s="2"/>
      <c r="L36" s="2"/>
      <c r="M36" s="2"/>
      <c r="N36" s="2"/>
      <c r="O36" s="2"/>
      <c r="P36" s="2"/>
    </row>
    <row r="37" spans="1:16" x14ac:dyDescent="0.25">
      <c r="A37" s="2"/>
      <c r="B37" s="2"/>
      <c r="C37" s="2"/>
      <c r="D37" s="2"/>
      <c r="E37" s="2"/>
      <c r="F37" s="2"/>
      <c r="G37" s="2"/>
      <c r="H37" s="2"/>
      <c r="I37" s="2"/>
      <c r="J37" s="2"/>
      <c r="K37" s="2"/>
      <c r="L37" s="2"/>
      <c r="M37" s="2"/>
      <c r="N37" s="2"/>
      <c r="O37" s="2"/>
      <c r="P37" s="2"/>
    </row>
    <row r="38" spans="1:16" x14ac:dyDescent="0.25">
      <c r="A38" s="2"/>
      <c r="B38" s="2"/>
      <c r="C38" s="2"/>
      <c r="D38" s="2"/>
      <c r="E38" s="2"/>
      <c r="F38" s="2"/>
      <c r="G38" s="2"/>
      <c r="H38" s="2"/>
      <c r="I38" s="2"/>
      <c r="J38" s="2"/>
      <c r="K38" s="2"/>
      <c r="L38" s="2"/>
      <c r="M38" s="2"/>
      <c r="N38" s="2"/>
      <c r="O38" s="2"/>
      <c r="P38" s="2"/>
    </row>
    <row r="39" spans="1:16" x14ac:dyDescent="0.25">
      <c r="A39" s="2"/>
      <c r="B39" s="2"/>
      <c r="C39" s="2"/>
      <c r="D39" s="2"/>
      <c r="E39" s="2"/>
      <c r="F39" s="2"/>
      <c r="G39" s="2"/>
      <c r="H39" s="2"/>
      <c r="I39" s="2"/>
      <c r="J39" s="2"/>
      <c r="K39" s="2"/>
      <c r="L39" s="2"/>
      <c r="M39" s="2"/>
      <c r="N39" s="2"/>
      <c r="O39" s="2"/>
      <c r="P39" s="2"/>
    </row>
    <row r="40" spans="1:16" x14ac:dyDescent="0.25">
      <c r="A40" s="2"/>
      <c r="B40" s="2"/>
      <c r="C40" s="2"/>
      <c r="D40" s="2"/>
      <c r="E40" s="2"/>
      <c r="F40" s="2"/>
      <c r="G40" s="2"/>
      <c r="H40" s="2"/>
      <c r="I40" s="2"/>
      <c r="J40" s="2"/>
      <c r="K40" s="2"/>
      <c r="L40" s="2"/>
      <c r="M40" s="2"/>
      <c r="N40" s="2"/>
      <c r="O40" s="2"/>
      <c r="P40" s="2"/>
    </row>
    <row r="41" spans="1:16" x14ac:dyDescent="0.25">
      <c r="A41" s="2"/>
      <c r="B41" s="2"/>
      <c r="C41" s="2"/>
      <c r="D41" s="2"/>
      <c r="E41" s="2"/>
      <c r="F41" s="2"/>
      <c r="G41" s="2"/>
      <c r="H41" s="2"/>
      <c r="I41" s="2"/>
      <c r="J41" s="2"/>
      <c r="K41" s="2"/>
      <c r="L41" s="2"/>
      <c r="M41" s="2"/>
      <c r="N41" s="2"/>
      <c r="O41" s="2"/>
      <c r="P41" s="2"/>
    </row>
    <row r="42" spans="1:16" x14ac:dyDescent="0.25">
      <c r="A42" s="2"/>
      <c r="B42" s="2"/>
      <c r="C42" s="2"/>
      <c r="D42" s="2"/>
      <c r="E42" s="2"/>
      <c r="F42" s="2"/>
      <c r="G42" s="2"/>
      <c r="H42" s="2"/>
      <c r="I42" s="2"/>
      <c r="J42" s="2"/>
      <c r="K42" s="2"/>
      <c r="L42" s="2"/>
      <c r="M42" s="2"/>
      <c r="N42" s="2"/>
      <c r="O42" s="2"/>
      <c r="P42" s="2"/>
    </row>
    <row r="43" spans="1:16" x14ac:dyDescent="0.25">
      <c r="A43" s="2"/>
      <c r="B43" s="2"/>
      <c r="C43" s="2"/>
      <c r="D43" s="2"/>
      <c r="E43" s="2"/>
      <c r="F43" s="2"/>
      <c r="G43" s="2"/>
      <c r="H43" s="2"/>
      <c r="I43" s="2"/>
      <c r="J43" s="2"/>
      <c r="K43" s="2"/>
      <c r="L43" s="2"/>
      <c r="M43" s="2"/>
      <c r="N43" s="2"/>
      <c r="O43" s="2"/>
      <c r="P43" s="2"/>
    </row>
  </sheetData>
  <mergeCells count="2">
    <mergeCell ref="D4:H4"/>
    <mergeCell ref="I4:M4"/>
  </mergeCells>
  <hyperlinks>
    <hyperlink ref="A1" location="Contents!A1" display="Contents" xr:uid="{00000000-0004-0000-1E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41C6B-72DF-4A24-8CEE-389709FC3C9E}">
  <dimension ref="A1:L18"/>
  <sheetViews>
    <sheetView zoomScaleNormal="100" workbookViewId="0"/>
  </sheetViews>
  <sheetFormatPr defaultColWidth="9.140625" defaultRowHeight="12.75" x14ac:dyDescent="0.2"/>
  <cols>
    <col min="1" max="2" width="9.140625" style="46"/>
    <col min="3" max="3" width="34.28515625" style="46" bestFit="1" customWidth="1"/>
    <col min="4" max="6" width="9.140625" style="46" customWidth="1"/>
    <col min="7" max="7" width="9.140625" style="127" customWidth="1"/>
    <col min="8" max="8" width="13.42578125" style="46" customWidth="1"/>
    <col min="9" max="16384" width="9.140625" style="46"/>
  </cols>
  <sheetData>
    <row r="1" spans="1:12" x14ac:dyDescent="0.2">
      <c r="A1" s="95" t="s">
        <v>75</v>
      </c>
      <c r="B1" s="79"/>
      <c r="C1" s="79"/>
      <c r="D1" s="79"/>
      <c r="E1" s="79"/>
      <c r="F1" s="79"/>
      <c r="H1" s="79"/>
    </row>
    <row r="2" spans="1:12" x14ac:dyDescent="0.2">
      <c r="A2" s="79"/>
      <c r="B2" s="96" t="s">
        <v>335</v>
      </c>
      <c r="C2" s="79"/>
      <c r="D2" s="79"/>
      <c r="E2" s="79"/>
      <c r="F2" s="79"/>
      <c r="H2" s="80"/>
    </row>
    <row r="3" spans="1:12" x14ac:dyDescent="0.2">
      <c r="A3" s="79"/>
      <c r="B3" s="79" t="s">
        <v>76</v>
      </c>
      <c r="C3" s="79"/>
      <c r="D3" s="79"/>
      <c r="E3" s="79"/>
      <c r="F3" s="79"/>
      <c r="H3" s="80"/>
    </row>
    <row r="4" spans="1:12" x14ac:dyDescent="0.2">
      <c r="C4" s="437"/>
    </row>
    <row r="5" spans="1:12" x14ac:dyDescent="0.2">
      <c r="A5" s="79"/>
      <c r="B5" s="79"/>
      <c r="C5" s="79"/>
      <c r="D5" s="21">
        <v>2018</v>
      </c>
      <c r="E5" s="80">
        <v>2019</v>
      </c>
      <c r="F5" s="80">
        <v>2021</v>
      </c>
      <c r="G5" s="128">
        <v>2022</v>
      </c>
      <c r="H5" s="30">
        <v>2023</v>
      </c>
      <c r="I5" s="268"/>
      <c r="J5" s="268"/>
    </row>
    <row r="6" spans="1:12" x14ac:dyDescent="0.2">
      <c r="A6" s="79"/>
      <c r="B6" s="79"/>
      <c r="C6" s="17" t="s">
        <v>77</v>
      </c>
      <c r="D6" s="68">
        <v>8589</v>
      </c>
      <c r="E6" s="69">
        <v>8920</v>
      </c>
      <c r="F6" s="69">
        <v>9484</v>
      </c>
      <c r="G6" s="66">
        <v>9631.2387090921402</v>
      </c>
      <c r="H6" s="66">
        <v>9739.6631824970245</v>
      </c>
      <c r="I6" s="264"/>
      <c r="J6" s="264"/>
      <c r="K6" s="641"/>
      <c r="L6" s="641"/>
    </row>
    <row r="7" spans="1:12" x14ac:dyDescent="0.2">
      <c r="A7" s="79"/>
      <c r="B7" s="79"/>
      <c r="C7" s="79" t="s">
        <v>357</v>
      </c>
      <c r="D7" s="18">
        <v>8191</v>
      </c>
      <c r="E7" s="7">
        <v>8531</v>
      </c>
      <c r="F7" s="7">
        <v>9099</v>
      </c>
      <c r="G7" s="433">
        <v>9248.2647213935852</v>
      </c>
      <c r="H7" s="433">
        <v>9357.721531867981</v>
      </c>
      <c r="I7" s="264"/>
      <c r="J7" s="265"/>
    </row>
    <row r="8" spans="1:12" x14ac:dyDescent="0.2">
      <c r="A8" s="79"/>
      <c r="B8" s="79"/>
      <c r="C8" s="79" t="s">
        <v>445</v>
      </c>
      <c r="D8" s="18">
        <v>398</v>
      </c>
      <c r="E8" s="7">
        <v>389</v>
      </c>
      <c r="F8" s="7">
        <v>384</v>
      </c>
      <c r="G8" s="433">
        <v>382.97398769855499</v>
      </c>
      <c r="H8" s="433">
        <v>381.94165062904358</v>
      </c>
      <c r="I8" s="264"/>
      <c r="J8" s="265"/>
    </row>
    <row r="9" spans="1:12" x14ac:dyDescent="0.2">
      <c r="A9" s="79"/>
      <c r="B9" s="79"/>
      <c r="C9" s="79" t="s">
        <v>78</v>
      </c>
      <c r="D9" s="18">
        <v>21452</v>
      </c>
      <c r="E9" s="7">
        <v>21932</v>
      </c>
      <c r="F9" s="7">
        <v>21346</v>
      </c>
      <c r="G9" s="433">
        <v>21638.189256906509</v>
      </c>
      <c r="H9" s="433">
        <v>21177.152304649349</v>
      </c>
      <c r="I9" s="264"/>
      <c r="J9" s="264"/>
      <c r="K9" s="641"/>
      <c r="L9" s="641"/>
    </row>
    <row r="10" spans="1:12" x14ac:dyDescent="0.2">
      <c r="A10" s="79"/>
      <c r="B10" s="79"/>
      <c r="C10" s="79" t="s">
        <v>442</v>
      </c>
      <c r="D10" s="18">
        <v>12925</v>
      </c>
      <c r="E10" s="7">
        <v>13241</v>
      </c>
      <c r="F10" s="7">
        <v>13434</v>
      </c>
      <c r="G10" s="433">
        <v>13986.780273675919</v>
      </c>
      <c r="H10" s="433">
        <v>14184.054138422011</v>
      </c>
      <c r="I10" s="264"/>
      <c r="J10" s="265"/>
    </row>
    <row r="11" spans="1:12" x14ac:dyDescent="0.2">
      <c r="A11" s="79"/>
      <c r="B11" s="79"/>
      <c r="C11" s="79" t="s">
        <v>443</v>
      </c>
      <c r="D11" s="18">
        <v>7876</v>
      </c>
      <c r="E11" s="7">
        <v>7971</v>
      </c>
      <c r="F11" s="7">
        <v>7272</v>
      </c>
      <c r="G11" s="433">
        <v>6546.6824877262115</v>
      </c>
      <c r="H11" s="433">
        <v>5960.06507563591</v>
      </c>
      <c r="I11" s="264"/>
      <c r="J11" s="265"/>
    </row>
    <row r="12" spans="1:12" x14ac:dyDescent="0.2">
      <c r="A12" s="79"/>
      <c r="B12" s="79"/>
      <c r="C12" s="79" t="s">
        <v>79</v>
      </c>
      <c r="D12" s="18">
        <v>651</v>
      </c>
      <c r="E12" s="7">
        <v>719</v>
      </c>
      <c r="F12" s="7">
        <v>640</v>
      </c>
      <c r="G12" s="433">
        <v>1104.7264955043793</v>
      </c>
      <c r="H12" s="433">
        <v>1033.0330905914309</v>
      </c>
      <c r="I12" s="264"/>
      <c r="J12" s="265"/>
    </row>
    <row r="13" spans="1:12" x14ac:dyDescent="0.2">
      <c r="A13" s="79"/>
      <c r="B13" s="79"/>
      <c r="C13" s="79" t="s">
        <v>80</v>
      </c>
      <c r="D13" s="18">
        <v>36521</v>
      </c>
      <c r="E13" s="7">
        <v>35118</v>
      </c>
      <c r="F13" s="7">
        <v>31161</v>
      </c>
      <c r="G13" s="433">
        <v>28156.886703491211</v>
      </c>
      <c r="H13" s="433">
        <v>25341.78336143494</v>
      </c>
      <c r="I13" s="264"/>
      <c r="J13" s="264"/>
      <c r="K13" s="641"/>
      <c r="L13" s="641"/>
    </row>
    <row r="14" spans="1:12" s="77" customFormat="1" x14ac:dyDescent="0.2">
      <c r="A14" s="79"/>
      <c r="B14" s="79"/>
      <c r="C14" s="79" t="s">
        <v>81</v>
      </c>
      <c r="D14" s="282">
        <v>66562</v>
      </c>
      <c r="E14" s="281">
        <v>65970</v>
      </c>
      <c r="F14" s="281">
        <v>61991</v>
      </c>
      <c r="G14" s="281">
        <f>G13+G9+G6</f>
        <v>59426.314669489861</v>
      </c>
      <c r="H14" s="281">
        <f>SUM(H6,H9,H13)</f>
        <v>56258.598848581314</v>
      </c>
      <c r="I14" s="264"/>
      <c r="J14" s="264"/>
      <c r="K14" s="641"/>
      <c r="L14" s="641"/>
    </row>
    <row r="15" spans="1:12" x14ac:dyDescent="0.2">
      <c r="A15" s="79"/>
      <c r="B15" s="79"/>
      <c r="C15" s="17" t="s">
        <v>82</v>
      </c>
      <c r="D15" s="18">
        <v>7327</v>
      </c>
      <c r="E15" s="81">
        <v>9951</v>
      </c>
      <c r="F15" s="81">
        <v>10194</v>
      </c>
      <c r="G15" s="433">
        <v>9720</v>
      </c>
      <c r="H15" s="433">
        <v>8478</v>
      </c>
      <c r="I15" s="268"/>
      <c r="J15" s="265"/>
    </row>
    <row r="16" spans="1:12" x14ac:dyDescent="0.2">
      <c r="A16" s="79"/>
      <c r="B16" s="79"/>
      <c r="C16" s="79"/>
      <c r="D16" s="632"/>
      <c r="E16" s="632"/>
      <c r="F16" s="632"/>
      <c r="G16" s="632"/>
      <c r="H16" s="79"/>
    </row>
    <row r="17" spans="3:7" s="79" customFormat="1" x14ac:dyDescent="0.2">
      <c r="C17" s="79" t="s">
        <v>414</v>
      </c>
      <c r="D17" s="80"/>
      <c r="E17" s="80"/>
      <c r="F17" s="80"/>
      <c r="G17" s="128"/>
    </row>
    <row r="18" spans="3:7" x14ac:dyDescent="0.2">
      <c r="C18" s="2" t="s">
        <v>627</v>
      </c>
      <c r="D18" s="79"/>
      <c r="E18" s="79"/>
      <c r="F18" s="79"/>
    </row>
  </sheetData>
  <hyperlinks>
    <hyperlink ref="A1" location="Contents!A1" display="Contents"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D12F7-FA32-41E6-9AD9-EFA36A1245EF}">
  <dimension ref="A1:J97"/>
  <sheetViews>
    <sheetView zoomScale="93" zoomScaleNormal="93" workbookViewId="0"/>
  </sheetViews>
  <sheetFormatPr defaultColWidth="9.140625" defaultRowHeight="12.75" x14ac:dyDescent="0.2"/>
  <cols>
    <col min="1" max="2" width="9.140625" style="2"/>
    <col min="3" max="3" width="32.42578125" style="2" bestFit="1" customWidth="1"/>
    <col min="4" max="4" width="22.140625" style="2" bestFit="1" customWidth="1"/>
    <col min="5" max="9" width="12.85546875" style="2" customWidth="1"/>
    <col min="10" max="10" width="14.5703125" style="2" customWidth="1"/>
    <col min="11" max="22" width="14.28515625" style="2" customWidth="1"/>
    <col min="23" max="16384" width="9.140625" style="2"/>
  </cols>
  <sheetData>
    <row r="1" spans="1:10" x14ac:dyDescent="0.2">
      <c r="A1" s="3" t="s">
        <v>75</v>
      </c>
    </row>
    <row r="2" spans="1:10" x14ac:dyDescent="0.2">
      <c r="B2" s="4" t="s">
        <v>441</v>
      </c>
    </row>
    <row r="3" spans="1:10" x14ac:dyDescent="0.2">
      <c r="B3" s="2" t="s">
        <v>76</v>
      </c>
    </row>
    <row r="4" spans="1:10" ht="12.75" customHeight="1" x14ac:dyDescent="0.2">
      <c r="C4" s="9"/>
      <c r="D4" s="114"/>
      <c r="E4" s="653" t="s">
        <v>196</v>
      </c>
      <c r="F4" s="672"/>
      <c r="G4" s="672"/>
      <c r="H4" s="660"/>
      <c r="I4" s="672"/>
      <c r="J4" s="115"/>
    </row>
    <row r="5" spans="1:10" x14ac:dyDescent="0.2">
      <c r="C5" s="5"/>
      <c r="D5" s="5"/>
      <c r="E5" s="14">
        <v>2018</v>
      </c>
      <c r="F5" s="11">
        <v>2019</v>
      </c>
      <c r="G5" s="11">
        <v>2021</v>
      </c>
      <c r="H5" s="218">
        <v>2022</v>
      </c>
      <c r="I5" s="11">
        <v>2023</v>
      </c>
      <c r="J5" s="114"/>
    </row>
    <row r="6" spans="1:10" x14ac:dyDescent="0.2">
      <c r="C6" s="2" t="s">
        <v>358</v>
      </c>
      <c r="D6" s="114" t="s">
        <v>86</v>
      </c>
      <c r="E6" s="18">
        <v>2581</v>
      </c>
      <c r="F6" s="105">
        <v>3141</v>
      </c>
      <c r="G6" s="126">
        <v>3406</v>
      </c>
      <c r="H6" s="74">
        <v>3335.5919487476349</v>
      </c>
      <c r="I6" s="418">
        <v>3249.124853849411</v>
      </c>
      <c r="J6" s="106"/>
    </row>
    <row r="7" spans="1:10" x14ac:dyDescent="0.2">
      <c r="C7" s="2" t="s">
        <v>358</v>
      </c>
      <c r="D7" s="114" t="s">
        <v>87</v>
      </c>
      <c r="E7" s="18">
        <v>4483</v>
      </c>
      <c r="F7" s="105">
        <v>4503</v>
      </c>
      <c r="G7" s="126">
        <v>4837</v>
      </c>
      <c r="H7" s="106">
        <v>4466.9569540023804</v>
      </c>
      <c r="I7" s="418">
        <v>4965.8494515419006</v>
      </c>
      <c r="J7" s="106"/>
    </row>
    <row r="8" spans="1:10" x14ac:dyDescent="0.2">
      <c r="C8" s="2" t="s">
        <v>358</v>
      </c>
      <c r="D8" s="114" t="s">
        <v>88</v>
      </c>
      <c r="E8" s="18">
        <v>10446</v>
      </c>
      <c r="F8" s="105">
        <v>9048</v>
      </c>
      <c r="G8" s="126">
        <v>8659</v>
      </c>
      <c r="H8" s="106">
        <v>8696.1815714836121</v>
      </c>
      <c r="I8" s="418">
        <v>8821.6641683578491</v>
      </c>
      <c r="J8" s="106"/>
    </row>
    <row r="9" spans="1:10" x14ac:dyDescent="0.2">
      <c r="C9" s="2" t="s">
        <v>358</v>
      </c>
      <c r="D9" s="114" t="s">
        <v>89</v>
      </c>
      <c r="E9" s="18">
        <v>3274</v>
      </c>
      <c r="F9" s="105">
        <v>2880</v>
      </c>
      <c r="G9" s="126">
        <v>3237</v>
      </c>
      <c r="H9" s="106">
        <v>2925.8601675033569</v>
      </c>
      <c r="I9" s="418">
        <v>3092.2363576889038</v>
      </c>
      <c r="J9" s="106"/>
    </row>
    <row r="10" spans="1:10" x14ac:dyDescent="0.2">
      <c r="C10" s="2" t="s">
        <v>358</v>
      </c>
      <c r="D10" s="114" t="s">
        <v>90</v>
      </c>
      <c r="E10" s="18">
        <v>6282</v>
      </c>
      <c r="F10" s="105">
        <v>7063</v>
      </c>
      <c r="G10" s="126">
        <v>7418</v>
      </c>
      <c r="H10" s="106">
        <v>6715.110609292984</v>
      </c>
      <c r="I10" s="418">
        <v>7250.8276176452637</v>
      </c>
      <c r="J10" s="106"/>
    </row>
    <row r="11" spans="1:10" x14ac:dyDescent="0.2">
      <c r="C11" s="2" t="s">
        <v>358</v>
      </c>
      <c r="D11" s="114" t="s">
        <v>91</v>
      </c>
      <c r="E11" s="18">
        <v>5041</v>
      </c>
      <c r="F11" s="105">
        <v>5391</v>
      </c>
      <c r="G11" s="126">
        <v>5459</v>
      </c>
      <c r="H11" s="106">
        <v>5454.2851083278656</v>
      </c>
      <c r="I11" s="418">
        <v>6475.7268905639648</v>
      </c>
      <c r="J11" s="106"/>
    </row>
    <row r="12" spans="1:10" x14ac:dyDescent="0.2">
      <c r="C12" s="2" t="s">
        <v>358</v>
      </c>
      <c r="D12" s="114" t="s">
        <v>92</v>
      </c>
      <c r="E12" s="18">
        <v>2718</v>
      </c>
      <c r="F12" s="105">
        <v>3347</v>
      </c>
      <c r="G12" s="126">
        <v>3650</v>
      </c>
      <c r="H12" s="106">
        <v>3501.3495979309082</v>
      </c>
      <c r="I12" s="418">
        <v>3878.952059268951</v>
      </c>
      <c r="J12" s="106"/>
    </row>
    <row r="13" spans="1:10" x14ac:dyDescent="0.2">
      <c r="C13" s="2" t="s">
        <v>358</v>
      </c>
      <c r="D13" s="114" t="s">
        <v>93</v>
      </c>
      <c r="E13" s="18">
        <v>4342</v>
      </c>
      <c r="F13" s="105">
        <v>5501</v>
      </c>
      <c r="G13" s="126">
        <v>5329</v>
      </c>
      <c r="H13" s="106">
        <v>5277.0794699192047</v>
      </c>
      <c r="I13" s="418">
        <v>5668.8700723648071</v>
      </c>
      <c r="J13" s="106"/>
    </row>
    <row r="14" spans="1:10" x14ac:dyDescent="0.2">
      <c r="C14" s="2" t="s">
        <v>358</v>
      </c>
      <c r="D14" s="114" t="s">
        <v>197</v>
      </c>
      <c r="E14" s="61">
        <v>4954</v>
      </c>
      <c r="F14" s="105">
        <v>5192</v>
      </c>
      <c r="G14" s="126">
        <v>5122</v>
      </c>
      <c r="H14" s="106">
        <v>5274.5045394897461</v>
      </c>
      <c r="I14" s="418">
        <v>5462.9942188262939</v>
      </c>
      <c r="J14" s="106"/>
    </row>
    <row r="15" spans="1:10" x14ac:dyDescent="0.2">
      <c r="C15" s="2" t="s">
        <v>358</v>
      </c>
      <c r="D15" s="114" t="s">
        <v>76</v>
      </c>
      <c r="E15" s="18">
        <v>44123</v>
      </c>
      <c r="F15" s="105">
        <v>46066</v>
      </c>
      <c r="G15" s="126">
        <v>47116</v>
      </c>
      <c r="H15" s="106">
        <v>45646.919966697693</v>
      </c>
      <c r="I15" s="418">
        <v>48866.245690107353</v>
      </c>
      <c r="J15" s="106"/>
    </row>
    <row r="16" spans="1:10" x14ac:dyDescent="0.2">
      <c r="C16" s="2" t="s">
        <v>358</v>
      </c>
      <c r="D16" s="114" t="s">
        <v>82</v>
      </c>
      <c r="E16" s="61">
        <v>748</v>
      </c>
      <c r="F16" s="105">
        <v>2037</v>
      </c>
      <c r="G16" s="126">
        <v>2338</v>
      </c>
      <c r="H16" s="106">
        <v>2250</v>
      </c>
      <c r="I16" s="418">
        <v>1885</v>
      </c>
      <c r="J16" s="106"/>
    </row>
    <row r="17" spans="3:10" x14ac:dyDescent="0.2">
      <c r="D17" s="114"/>
      <c r="E17" s="61"/>
      <c r="F17" s="7"/>
      <c r="G17" s="7"/>
      <c r="H17" s="42"/>
      <c r="I17" s="418"/>
      <c r="J17" s="116"/>
    </row>
    <row r="18" spans="3:10" x14ac:dyDescent="0.2">
      <c r="C18" s="2" t="s">
        <v>444</v>
      </c>
      <c r="D18" s="114" t="s">
        <v>86</v>
      </c>
      <c r="E18" s="18"/>
      <c r="F18" s="105">
        <v>474</v>
      </c>
      <c r="G18" s="126">
        <v>474</v>
      </c>
      <c r="H18" s="106">
        <v>473.79665243625641</v>
      </c>
      <c r="I18" s="431">
        <v>489.51491379737848</v>
      </c>
      <c r="J18" s="106"/>
    </row>
    <row r="19" spans="3:10" x14ac:dyDescent="0.2">
      <c r="C19" s="2" t="s">
        <v>444</v>
      </c>
      <c r="D19" s="114" t="s">
        <v>87</v>
      </c>
      <c r="E19" s="18"/>
      <c r="F19" s="105">
        <v>969</v>
      </c>
      <c r="G19" s="126">
        <v>939</v>
      </c>
      <c r="H19" s="106">
        <v>914.40906095504761</v>
      </c>
      <c r="I19" s="431">
        <v>1078.8800601959231</v>
      </c>
      <c r="J19" s="106"/>
    </row>
    <row r="20" spans="3:10" x14ac:dyDescent="0.2">
      <c r="C20" s="2" t="s">
        <v>444</v>
      </c>
      <c r="D20" s="114" t="s">
        <v>88</v>
      </c>
      <c r="E20" s="18">
        <v>1751</v>
      </c>
      <c r="F20" s="105">
        <v>1842</v>
      </c>
      <c r="G20" s="126">
        <v>1599</v>
      </c>
      <c r="H20" s="106">
        <v>1248.7668150663376</v>
      </c>
      <c r="I20" s="431">
        <v>1656.807260751724</v>
      </c>
      <c r="J20" s="106"/>
    </row>
    <row r="21" spans="3:10" x14ac:dyDescent="0.2">
      <c r="C21" s="2" t="s">
        <v>444</v>
      </c>
      <c r="D21" s="114" t="s">
        <v>89</v>
      </c>
      <c r="E21" s="18"/>
      <c r="F21" s="105">
        <v>429</v>
      </c>
      <c r="G21" s="126">
        <v>422</v>
      </c>
      <c r="H21" s="106">
        <v>351.81041836738586</v>
      </c>
      <c r="I21" s="418" t="s">
        <v>100</v>
      </c>
      <c r="J21" s="106"/>
    </row>
    <row r="22" spans="3:10" x14ac:dyDescent="0.2">
      <c r="C22" s="2" t="s">
        <v>444</v>
      </c>
      <c r="D22" s="114" t="s">
        <v>90</v>
      </c>
      <c r="E22" s="18">
        <v>1028</v>
      </c>
      <c r="F22" s="105">
        <v>934</v>
      </c>
      <c r="G22" s="126">
        <v>958</v>
      </c>
      <c r="H22" s="106">
        <v>901.56686973571777</v>
      </c>
      <c r="I22" s="431">
        <v>895.54916930198669</v>
      </c>
      <c r="J22" s="106"/>
    </row>
    <row r="23" spans="3:10" x14ac:dyDescent="0.2">
      <c r="C23" s="2" t="s">
        <v>444</v>
      </c>
      <c r="D23" s="114" t="s">
        <v>91</v>
      </c>
      <c r="E23" s="18"/>
      <c r="F23" s="105">
        <v>972</v>
      </c>
      <c r="G23" s="126">
        <v>799</v>
      </c>
      <c r="H23" s="106">
        <v>888.74781703948975</v>
      </c>
      <c r="I23" s="431">
        <v>613.37843871116638</v>
      </c>
      <c r="J23" s="106"/>
    </row>
    <row r="24" spans="3:10" x14ac:dyDescent="0.2">
      <c r="C24" s="2" t="s">
        <v>444</v>
      </c>
      <c r="D24" s="114" t="s">
        <v>92</v>
      </c>
      <c r="E24" s="18"/>
      <c r="F24" s="105">
        <v>260</v>
      </c>
      <c r="G24" s="126">
        <v>445</v>
      </c>
      <c r="H24" s="106">
        <v>404.20439648628235</v>
      </c>
      <c r="I24" s="418" t="s">
        <v>100</v>
      </c>
      <c r="J24" s="106"/>
    </row>
    <row r="25" spans="3:10" x14ac:dyDescent="0.2">
      <c r="C25" s="2" t="s">
        <v>444</v>
      </c>
      <c r="D25" s="114" t="s">
        <v>93</v>
      </c>
      <c r="E25" s="18"/>
      <c r="F25" s="105">
        <v>874</v>
      </c>
      <c r="G25" s="126">
        <v>786</v>
      </c>
      <c r="H25" s="106">
        <v>892.94610905647278</v>
      </c>
      <c r="I25" s="431">
        <v>802.78978872299194</v>
      </c>
      <c r="J25" s="106"/>
    </row>
    <row r="26" spans="3:10" x14ac:dyDescent="0.2">
      <c r="C26" s="2" t="s">
        <v>444</v>
      </c>
      <c r="D26" s="114" t="s">
        <v>197</v>
      </c>
      <c r="E26" s="18"/>
      <c r="F26" s="105">
        <v>642</v>
      </c>
      <c r="G26" s="126">
        <v>392</v>
      </c>
      <c r="H26" s="106">
        <v>613.9613184928894</v>
      </c>
      <c r="I26" s="418" t="s">
        <v>100</v>
      </c>
      <c r="J26" s="106"/>
    </row>
    <row r="27" spans="3:10" x14ac:dyDescent="0.2">
      <c r="C27" s="2" t="s">
        <v>444</v>
      </c>
      <c r="D27" s="114" t="s">
        <v>76</v>
      </c>
      <c r="E27" s="18">
        <v>7053</v>
      </c>
      <c r="F27" s="105">
        <v>7395</v>
      </c>
      <c r="G27" s="126">
        <v>6813</v>
      </c>
      <c r="H27" s="106">
        <v>6690.2094576358795</v>
      </c>
      <c r="I27" s="418">
        <v>6950.2564527988434</v>
      </c>
      <c r="J27" s="106"/>
    </row>
    <row r="28" spans="3:10" x14ac:dyDescent="0.2">
      <c r="C28" s="2" t="s">
        <v>444</v>
      </c>
      <c r="D28" s="114" t="s">
        <v>82</v>
      </c>
      <c r="E28" s="18">
        <v>238</v>
      </c>
      <c r="F28" s="105">
        <v>213</v>
      </c>
      <c r="G28" s="126">
        <v>225</v>
      </c>
      <c r="H28" s="106">
        <v>173</v>
      </c>
      <c r="I28" s="418">
        <v>138</v>
      </c>
      <c r="J28" s="106"/>
    </row>
    <row r="29" spans="3:10" x14ac:dyDescent="0.2">
      <c r="D29" s="114"/>
      <c r="E29" s="18"/>
      <c r="F29" s="7"/>
      <c r="G29" s="7"/>
      <c r="H29" s="42"/>
      <c r="I29" s="418"/>
      <c r="J29" s="110"/>
    </row>
    <row r="30" spans="3:10" x14ac:dyDescent="0.2">
      <c r="C30" s="2" t="s">
        <v>77</v>
      </c>
      <c r="D30" s="114" t="s">
        <v>86</v>
      </c>
      <c r="E30" s="61">
        <v>2949</v>
      </c>
      <c r="F30" s="105">
        <v>3615</v>
      </c>
      <c r="G30" s="126">
        <v>3880</v>
      </c>
      <c r="H30" s="106">
        <v>3809.3886011838913</v>
      </c>
      <c r="I30" s="418">
        <v>3738.63976764679</v>
      </c>
      <c r="J30" s="106"/>
    </row>
    <row r="31" spans="3:10" x14ac:dyDescent="0.2">
      <c r="C31" s="2" t="s">
        <v>77</v>
      </c>
      <c r="D31" s="114" t="s">
        <v>87</v>
      </c>
      <c r="E31" s="18">
        <v>5653</v>
      </c>
      <c r="F31" s="105">
        <v>5472</v>
      </c>
      <c r="G31" s="126">
        <v>5776</v>
      </c>
      <c r="H31" s="106">
        <v>5381.366014957428</v>
      </c>
      <c r="I31" s="418">
        <v>6044.7295117378226</v>
      </c>
      <c r="J31" s="106"/>
    </row>
    <row r="32" spans="3:10" x14ac:dyDescent="0.2">
      <c r="C32" s="2" t="s">
        <v>77</v>
      </c>
      <c r="D32" s="114" t="s">
        <v>88</v>
      </c>
      <c r="E32" s="18">
        <v>12197</v>
      </c>
      <c r="F32" s="105">
        <v>10890</v>
      </c>
      <c r="G32" s="126">
        <v>10258</v>
      </c>
      <c r="H32" s="106">
        <v>9944.9483865499496</v>
      </c>
      <c r="I32" s="418">
        <v>10478.47142910957</v>
      </c>
      <c r="J32" s="106"/>
    </row>
    <row r="33" spans="3:10" x14ac:dyDescent="0.2">
      <c r="C33" s="2" t="s">
        <v>77</v>
      </c>
      <c r="D33" s="114" t="s">
        <v>89</v>
      </c>
      <c r="E33" s="18">
        <v>3707</v>
      </c>
      <c r="F33" s="105">
        <v>3309</v>
      </c>
      <c r="G33" s="126">
        <v>3659</v>
      </c>
      <c r="H33" s="106">
        <v>3277.6705858707428</v>
      </c>
      <c r="I33" s="418">
        <v>3425.98616528511</v>
      </c>
      <c r="J33" s="106"/>
    </row>
    <row r="34" spans="3:10" x14ac:dyDescent="0.2">
      <c r="C34" s="2" t="s">
        <v>77</v>
      </c>
      <c r="D34" s="114" t="s">
        <v>90</v>
      </c>
      <c r="E34" s="18">
        <v>7311</v>
      </c>
      <c r="F34" s="105">
        <v>7997</v>
      </c>
      <c r="G34" s="126">
        <v>8376</v>
      </c>
      <c r="H34" s="106">
        <v>7616.6774790287018</v>
      </c>
      <c r="I34" s="418">
        <v>8146.3767869472504</v>
      </c>
      <c r="J34" s="106"/>
    </row>
    <row r="35" spans="3:10" x14ac:dyDescent="0.2">
      <c r="C35" s="2" t="s">
        <v>77</v>
      </c>
      <c r="D35" s="114" t="s">
        <v>91</v>
      </c>
      <c r="E35" s="18">
        <v>5645</v>
      </c>
      <c r="F35" s="105">
        <v>6362</v>
      </c>
      <c r="G35" s="126">
        <v>6258</v>
      </c>
      <c r="H35" s="106">
        <v>6343.0329253673553</v>
      </c>
      <c r="I35" s="418">
        <v>7089.1053292751312</v>
      </c>
      <c r="J35" s="106"/>
    </row>
    <row r="36" spans="3:10" x14ac:dyDescent="0.2">
      <c r="C36" s="2" t="s">
        <v>77</v>
      </c>
      <c r="D36" s="114" t="s">
        <v>92</v>
      </c>
      <c r="E36" s="18">
        <v>2956</v>
      </c>
      <c r="F36" s="105">
        <v>3607</v>
      </c>
      <c r="G36" s="126">
        <v>4095</v>
      </c>
      <c r="H36" s="106">
        <v>3905.5539944171906</v>
      </c>
      <c r="I36" s="418">
        <v>4501.7000861167908</v>
      </c>
      <c r="J36" s="106"/>
    </row>
    <row r="37" spans="3:10" x14ac:dyDescent="0.2">
      <c r="C37" s="2" t="s">
        <v>77</v>
      </c>
      <c r="D37" s="114" t="s">
        <v>93</v>
      </c>
      <c r="E37" s="18">
        <v>5314</v>
      </c>
      <c r="F37" s="105">
        <v>6375</v>
      </c>
      <c r="G37" s="126">
        <v>6115</v>
      </c>
      <c r="H37" s="106">
        <v>6170.0255789756775</v>
      </c>
      <c r="I37" s="418">
        <v>6471.6598610877991</v>
      </c>
      <c r="J37" s="106"/>
    </row>
    <row r="38" spans="3:10" x14ac:dyDescent="0.2">
      <c r="C38" s="2" t="s">
        <v>77</v>
      </c>
      <c r="D38" s="114" t="s">
        <v>197</v>
      </c>
      <c r="E38" s="18">
        <v>5445</v>
      </c>
      <c r="F38" s="105">
        <v>5833</v>
      </c>
      <c r="G38" s="126">
        <v>5513</v>
      </c>
      <c r="H38" s="106">
        <v>5888.4658579826355</v>
      </c>
      <c r="I38" s="418">
        <v>5919.8332056999207</v>
      </c>
      <c r="J38" s="106"/>
    </row>
    <row r="39" spans="3:10" x14ac:dyDescent="0.2">
      <c r="C39" s="2" t="s">
        <v>77</v>
      </c>
      <c r="D39" s="114" t="s">
        <v>76</v>
      </c>
      <c r="E39" s="18">
        <v>51176</v>
      </c>
      <c r="F39" s="105">
        <v>53461</v>
      </c>
      <c r="G39" s="126">
        <v>53929</v>
      </c>
      <c r="H39" s="106">
        <v>52337.129424333572</v>
      </c>
      <c r="I39" s="418">
        <v>55816.502142906189</v>
      </c>
      <c r="J39" s="106"/>
    </row>
    <row r="40" spans="3:10" x14ac:dyDescent="0.2">
      <c r="C40" s="2" t="s">
        <v>77</v>
      </c>
      <c r="D40" s="114" t="s">
        <v>82</v>
      </c>
      <c r="E40" s="18">
        <v>986</v>
      </c>
      <c r="F40" s="105">
        <v>2250</v>
      </c>
      <c r="G40" s="126">
        <v>2563</v>
      </c>
      <c r="H40" s="106">
        <v>2423</v>
      </c>
      <c r="I40" s="418">
        <v>2023</v>
      </c>
      <c r="J40" s="106"/>
    </row>
    <row r="41" spans="3:10" x14ac:dyDescent="0.2">
      <c r="D41" s="114"/>
      <c r="E41" s="18"/>
      <c r="F41" s="7"/>
      <c r="G41" s="7"/>
      <c r="H41" s="42"/>
      <c r="I41" s="418"/>
      <c r="J41" s="110"/>
    </row>
    <row r="42" spans="3:10" x14ac:dyDescent="0.2">
      <c r="C42" s="2" t="s">
        <v>396</v>
      </c>
      <c r="D42" s="114" t="s">
        <v>86</v>
      </c>
      <c r="E42" s="61">
        <v>13678</v>
      </c>
      <c r="F42" s="105">
        <v>13731</v>
      </c>
      <c r="G42" s="126">
        <v>12939</v>
      </c>
      <c r="H42" s="106">
        <v>15175.201704502106</v>
      </c>
      <c r="I42" s="418">
        <v>15236.548634767531</v>
      </c>
      <c r="J42" s="106"/>
    </row>
    <row r="43" spans="3:10" x14ac:dyDescent="0.2">
      <c r="C43" s="2" t="s">
        <v>396</v>
      </c>
      <c r="D43" s="114" t="s">
        <v>87</v>
      </c>
      <c r="E43" s="18">
        <v>15877</v>
      </c>
      <c r="F43" s="105">
        <v>17959</v>
      </c>
      <c r="G43" s="126">
        <v>16842</v>
      </c>
      <c r="H43" s="106">
        <v>19198.122259616852</v>
      </c>
      <c r="I43" s="418">
        <v>21748.118146419529</v>
      </c>
      <c r="J43" s="106"/>
    </row>
    <row r="44" spans="3:10" x14ac:dyDescent="0.2">
      <c r="C44" s="2" t="s">
        <v>396</v>
      </c>
      <c r="D44" s="114" t="s">
        <v>88</v>
      </c>
      <c r="E44" s="18">
        <v>28685</v>
      </c>
      <c r="F44" s="105">
        <v>29758</v>
      </c>
      <c r="G44" s="126">
        <v>31564</v>
      </c>
      <c r="H44" s="106">
        <v>34639.804143190384</v>
      </c>
      <c r="I44" s="418">
        <v>38288.869027614594</v>
      </c>
      <c r="J44" s="106"/>
    </row>
    <row r="45" spans="3:10" x14ac:dyDescent="0.2">
      <c r="C45" s="2" t="s">
        <v>396</v>
      </c>
      <c r="D45" s="114" t="s">
        <v>89</v>
      </c>
      <c r="E45" s="18">
        <v>5428</v>
      </c>
      <c r="F45" s="105">
        <v>5267</v>
      </c>
      <c r="G45" s="126">
        <v>5107</v>
      </c>
      <c r="H45" s="106">
        <v>5821.4178719520569</v>
      </c>
      <c r="I45" s="418">
        <v>5523.6715536117554</v>
      </c>
      <c r="J45" s="106"/>
    </row>
    <row r="46" spans="3:10" x14ac:dyDescent="0.2">
      <c r="C46" s="2" t="s">
        <v>396</v>
      </c>
      <c r="D46" s="114" t="s">
        <v>90</v>
      </c>
      <c r="E46" s="18">
        <v>23231</v>
      </c>
      <c r="F46" s="105">
        <v>26318</v>
      </c>
      <c r="G46" s="126">
        <v>25661</v>
      </c>
      <c r="H46" s="106">
        <v>26123.016087293625</v>
      </c>
      <c r="I46" s="418">
        <v>27651.081472396851</v>
      </c>
      <c r="J46" s="106"/>
    </row>
    <row r="47" spans="3:10" x14ac:dyDescent="0.2">
      <c r="C47" s="2" t="s">
        <v>396</v>
      </c>
      <c r="D47" s="114" t="s">
        <v>91</v>
      </c>
      <c r="E47" s="18">
        <v>27656</v>
      </c>
      <c r="F47" s="105">
        <v>28087</v>
      </c>
      <c r="G47" s="126">
        <v>28049</v>
      </c>
      <c r="H47" s="106">
        <v>30662.314316511154</v>
      </c>
      <c r="I47" s="418">
        <v>35839.824802875519</v>
      </c>
      <c r="J47" s="106"/>
    </row>
    <row r="48" spans="3:10" x14ac:dyDescent="0.2">
      <c r="C48" s="2" t="s">
        <v>396</v>
      </c>
      <c r="D48" s="114" t="s">
        <v>92</v>
      </c>
      <c r="E48" s="18">
        <v>12672</v>
      </c>
      <c r="F48" s="105">
        <v>13941</v>
      </c>
      <c r="G48" s="126">
        <v>12822</v>
      </c>
      <c r="H48" s="106">
        <v>14418.638736486435</v>
      </c>
      <c r="I48" s="418">
        <v>15964.841965436941</v>
      </c>
      <c r="J48" s="106"/>
    </row>
    <row r="49" spans="3:10" x14ac:dyDescent="0.2">
      <c r="C49" s="2" t="s">
        <v>396</v>
      </c>
      <c r="D49" s="114" t="s">
        <v>93</v>
      </c>
      <c r="E49" s="18">
        <v>16921</v>
      </c>
      <c r="F49" s="105">
        <v>18346</v>
      </c>
      <c r="G49" s="126">
        <v>17203</v>
      </c>
      <c r="H49" s="106">
        <v>18221.896002292633</v>
      </c>
      <c r="I49" s="418">
        <v>18986.37558627129</v>
      </c>
      <c r="J49" s="106"/>
    </row>
    <row r="50" spans="3:10" x14ac:dyDescent="0.2">
      <c r="C50" s="2" t="s">
        <v>396</v>
      </c>
      <c r="D50" s="114" t="s">
        <v>197</v>
      </c>
      <c r="E50" s="18">
        <v>14630</v>
      </c>
      <c r="F50" s="105">
        <v>14943</v>
      </c>
      <c r="G50" s="126">
        <v>13808</v>
      </c>
      <c r="H50" s="106">
        <v>14715.399435997009</v>
      </c>
      <c r="I50" s="418">
        <v>15238.52138090134</v>
      </c>
      <c r="J50" s="106"/>
    </row>
    <row r="51" spans="3:10" x14ac:dyDescent="0.2">
      <c r="C51" s="2" t="s">
        <v>396</v>
      </c>
      <c r="D51" s="114" t="s">
        <v>76</v>
      </c>
      <c r="E51" s="18">
        <v>158779</v>
      </c>
      <c r="F51" s="105">
        <v>168350</v>
      </c>
      <c r="G51" s="126">
        <v>163997</v>
      </c>
      <c r="H51" s="106">
        <v>178975.81055784225</v>
      </c>
      <c r="I51" s="418">
        <v>194477.8525702953</v>
      </c>
      <c r="J51" s="106"/>
    </row>
    <row r="52" spans="3:10" x14ac:dyDescent="0.2">
      <c r="C52" s="2" t="s">
        <v>396</v>
      </c>
      <c r="D52" s="114" t="s">
        <v>82</v>
      </c>
      <c r="E52" s="18">
        <v>3045</v>
      </c>
      <c r="F52" s="105">
        <v>3569</v>
      </c>
      <c r="G52" s="126">
        <v>3668</v>
      </c>
      <c r="H52" s="106">
        <v>3666</v>
      </c>
      <c r="I52" s="418">
        <v>3359</v>
      </c>
      <c r="J52" s="106"/>
    </row>
    <row r="53" spans="3:10" x14ac:dyDescent="0.2">
      <c r="D53" s="114"/>
      <c r="E53" s="18"/>
      <c r="F53" s="7"/>
      <c r="G53" s="7"/>
      <c r="H53" s="42"/>
      <c r="I53" s="418"/>
      <c r="J53" s="110"/>
    </row>
    <row r="54" spans="3:10" x14ac:dyDescent="0.2">
      <c r="C54" s="2" t="s">
        <v>397</v>
      </c>
      <c r="D54" s="114" t="s">
        <v>86</v>
      </c>
      <c r="E54" s="61">
        <v>6156</v>
      </c>
      <c r="F54" s="105">
        <v>5712</v>
      </c>
      <c r="G54" s="126">
        <v>5380</v>
      </c>
      <c r="H54" s="106">
        <v>4652.5531847476959</v>
      </c>
      <c r="I54" s="418">
        <v>3925.9687716960912</v>
      </c>
      <c r="J54" s="106"/>
    </row>
    <row r="55" spans="3:10" x14ac:dyDescent="0.2">
      <c r="C55" s="2" t="s">
        <v>397</v>
      </c>
      <c r="D55" s="114" t="s">
        <v>87</v>
      </c>
      <c r="E55" s="18">
        <v>11620</v>
      </c>
      <c r="F55" s="105">
        <v>10557</v>
      </c>
      <c r="G55" s="126">
        <v>9569</v>
      </c>
      <c r="H55" s="106">
        <v>9165.2207129001617</v>
      </c>
      <c r="I55" s="418">
        <v>8845.1226570606232</v>
      </c>
      <c r="J55" s="106"/>
    </row>
    <row r="56" spans="3:10" x14ac:dyDescent="0.2">
      <c r="C56" s="2" t="s">
        <v>397</v>
      </c>
      <c r="D56" s="114" t="s">
        <v>88</v>
      </c>
      <c r="E56" s="18">
        <v>7107</v>
      </c>
      <c r="F56" s="105">
        <v>9046</v>
      </c>
      <c r="G56" s="126">
        <v>8652</v>
      </c>
      <c r="H56" s="106">
        <v>5368.3418960571289</v>
      </c>
      <c r="I56" s="418">
        <v>5567.6832728385934</v>
      </c>
      <c r="J56" s="106"/>
    </row>
    <row r="57" spans="3:10" x14ac:dyDescent="0.2">
      <c r="C57" s="2" t="s">
        <v>397</v>
      </c>
      <c r="D57" s="114" t="s">
        <v>89</v>
      </c>
      <c r="E57" s="18">
        <v>2069</v>
      </c>
      <c r="F57" s="105">
        <v>2003</v>
      </c>
      <c r="G57" s="126">
        <v>1620</v>
      </c>
      <c r="H57" s="106">
        <v>1123.170517206192</v>
      </c>
      <c r="I57" s="418">
        <v>1162.648057699203</v>
      </c>
      <c r="J57" s="106"/>
    </row>
    <row r="58" spans="3:10" x14ac:dyDescent="0.2">
      <c r="C58" s="2" t="s">
        <v>397</v>
      </c>
      <c r="D58" s="114" t="s">
        <v>90</v>
      </c>
      <c r="E58" s="18">
        <v>7856</v>
      </c>
      <c r="F58" s="105">
        <v>6932</v>
      </c>
      <c r="G58" s="126">
        <v>6139</v>
      </c>
      <c r="H58" s="106">
        <v>6183.8995668888092</v>
      </c>
      <c r="I58" s="418">
        <v>4811.3262279033661</v>
      </c>
      <c r="J58" s="106"/>
    </row>
    <row r="59" spans="3:10" x14ac:dyDescent="0.2">
      <c r="C59" s="2" t="s">
        <v>397</v>
      </c>
      <c r="D59" s="114" t="s">
        <v>91</v>
      </c>
      <c r="E59" s="18">
        <v>15200</v>
      </c>
      <c r="F59" s="105">
        <v>15909</v>
      </c>
      <c r="G59" s="126">
        <v>14482</v>
      </c>
      <c r="H59" s="106">
        <v>13107.661512851715</v>
      </c>
      <c r="I59" s="418">
        <v>12082.815204381939</v>
      </c>
      <c r="J59" s="106"/>
    </row>
    <row r="60" spans="3:10" x14ac:dyDescent="0.2">
      <c r="C60" s="2" t="s">
        <v>397</v>
      </c>
      <c r="D60" s="114" t="s">
        <v>92</v>
      </c>
      <c r="E60" s="18">
        <v>9230</v>
      </c>
      <c r="F60" s="105">
        <v>8631</v>
      </c>
      <c r="G60" s="126">
        <v>8441</v>
      </c>
      <c r="H60" s="106">
        <v>7562.5393190383911</v>
      </c>
      <c r="I60" s="418">
        <v>7885.6236124038696</v>
      </c>
      <c r="J60" s="106"/>
    </row>
    <row r="61" spans="3:10" x14ac:dyDescent="0.2">
      <c r="C61" s="2" t="s">
        <v>397</v>
      </c>
      <c r="D61" s="114" t="s">
        <v>93</v>
      </c>
      <c r="E61" s="18">
        <v>5092</v>
      </c>
      <c r="F61" s="105">
        <v>4598</v>
      </c>
      <c r="G61" s="126">
        <v>4585</v>
      </c>
      <c r="H61" s="106">
        <v>3730.9778432846069</v>
      </c>
      <c r="I61" s="418">
        <v>3401.9564876556401</v>
      </c>
      <c r="J61" s="106"/>
    </row>
    <row r="62" spans="3:10" x14ac:dyDescent="0.2">
      <c r="C62" s="2" t="s">
        <v>397</v>
      </c>
      <c r="D62" s="114" t="s">
        <v>197</v>
      </c>
      <c r="E62" s="18">
        <v>5639</v>
      </c>
      <c r="F62" s="105">
        <v>6269</v>
      </c>
      <c r="G62" s="126">
        <v>4588</v>
      </c>
      <c r="H62" s="106">
        <v>5084.5527622699738</v>
      </c>
      <c r="I62" s="418">
        <v>4368.5380108356476</v>
      </c>
      <c r="J62" s="106"/>
    </row>
    <row r="63" spans="3:10" x14ac:dyDescent="0.2">
      <c r="C63" s="2" t="s">
        <v>397</v>
      </c>
      <c r="D63" s="9" t="s">
        <v>76</v>
      </c>
      <c r="E63" s="18">
        <v>69969</v>
      </c>
      <c r="F63" s="7">
        <v>69656</v>
      </c>
      <c r="G63" s="7">
        <v>63457</v>
      </c>
      <c r="H63" s="42">
        <v>55978.917315244675</v>
      </c>
      <c r="I63" s="418">
        <v>52051.682302474983</v>
      </c>
      <c r="J63" s="106"/>
    </row>
    <row r="64" spans="3:10" x14ac:dyDescent="0.2">
      <c r="C64" s="2" t="s">
        <v>397</v>
      </c>
      <c r="D64" s="9" t="s">
        <v>82</v>
      </c>
      <c r="E64" s="18">
        <v>2009</v>
      </c>
      <c r="F64" s="7">
        <v>2308</v>
      </c>
      <c r="G64" s="7">
        <v>2094</v>
      </c>
      <c r="H64" s="42">
        <v>1878</v>
      </c>
      <c r="I64" s="418">
        <v>1511</v>
      </c>
      <c r="J64" s="106"/>
    </row>
    <row r="65" spans="3:10" x14ac:dyDescent="0.2">
      <c r="D65" s="9"/>
      <c r="E65" s="18"/>
      <c r="F65" s="7"/>
      <c r="G65" s="7"/>
      <c r="H65" s="42"/>
      <c r="I65" s="418"/>
      <c r="J65" s="110"/>
    </row>
    <row r="66" spans="3:10" x14ac:dyDescent="0.2">
      <c r="C66" s="2" t="s">
        <v>78</v>
      </c>
      <c r="D66" s="114" t="s">
        <v>86</v>
      </c>
      <c r="E66" s="61">
        <v>20087</v>
      </c>
      <c r="F66" s="105">
        <v>19959</v>
      </c>
      <c r="G66" s="126">
        <v>18593</v>
      </c>
      <c r="H66" s="106">
        <v>20572.857995271683</v>
      </c>
      <c r="I66" s="418">
        <v>19813.18612575531</v>
      </c>
      <c r="J66" s="106"/>
    </row>
    <row r="67" spans="3:10" x14ac:dyDescent="0.2">
      <c r="C67" s="2" t="s">
        <v>78</v>
      </c>
      <c r="D67" s="114" t="s">
        <v>87</v>
      </c>
      <c r="E67" s="61">
        <v>27947</v>
      </c>
      <c r="F67" s="105">
        <v>29510</v>
      </c>
      <c r="G67" s="126">
        <v>27007</v>
      </c>
      <c r="H67" s="106">
        <v>29516.958534002304</v>
      </c>
      <c r="I67" s="418">
        <v>31536.91364192963</v>
      </c>
      <c r="J67" s="106"/>
    </row>
    <row r="68" spans="3:10" x14ac:dyDescent="0.2">
      <c r="C68" s="2" t="s">
        <v>78</v>
      </c>
      <c r="D68" s="114" t="s">
        <v>88</v>
      </c>
      <c r="E68" s="61">
        <v>37510</v>
      </c>
      <c r="F68" s="105">
        <v>41116</v>
      </c>
      <c r="G68" s="126">
        <v>42342</v>
      </c>
      <c r="H68" s="106">
        <v>42412.038144111633</v>
      </c>
      <c r="I68" s="418">
        <v>46256.403491973877</v>
      </c>
      <c r="J68" s="106"/>
    </row>
    <row r="69" spans="3:10" x14ac:dyDescent="0.2">
      <c r="C69" s="2" t="s">
        <v>78</v>
      </c>
      <c r="D69" s="114" t="s">
        <v>89</v>
      </c>
      <c r="E69" s="61">
        <v>8078</v>
      </c>
      <c r="F69" s="105">
        <v>7875</v>
      </c>
      <c r="G69" s="126">
        <v>7292</v>
      </c>
      <c r="H69" s="106">
        <v>8007.8721463680267</v>
      </c>
      <c r="I69" s="418">
        <v>7793.3962259292603</v>
      </c>
      <c r="J69" s="106"/>
    </row>
    <row r="70" spans="3:10" x14ac:dyDescent="0.2">
      <c r="C70" s="2" t="s">
        <v>78</v>
      </c>
      <c r="D70" s="114" t="s">
        <v>90</v>
      </c>
      <c r="E70" s="61">
        <v>32083</v>
      </c>
      <c r="F70" s="105">
        <v>34003</v>
      </c>
      <c r="G70" s="126">
        <v>32333</v>
      </c>
      <c r="H70" s="106">
        <v>33536.403190374374</v>
      </c>
      <c r="I70" s="418">
        <v>33881.16801571846</v>
      </c>
      <c r="J70" s="106"/>
    </row>
    <row r="71" spans="3:10" x14ac:dyDescent="0.2">
      <c r="C71" s="2" t="s">
        <v>78</v>
      </c>
      <c r="D71" s="114" t="s">
        <v>91</v>
      </c>
      <c r="E71" s="61">
        <v>44535</v>
      </c>
      <c r="F71" s="105">
        <v>45682</v>
      </c>
      <c r="G71" s="126">
        <v>43860</v>
      </c>
      <c r="H71" s="106">
        <v>47006.109975576401</v>
      </c>
      <c r="I71" s="418">
        <v>50557.583271741867</v>
      </c>
      <c r="J71" s="106"/>
    </row>
    <row r="72" spans="3:10" x14ac:dyDescent="0.2">
      <c r="C72" s="2" t="s">
        <v>78</v>
      </c>
      <c r="D72" s="114" t="s">
        <v>92</v>
      </c>
      <c r="E72" s="61">
        <v>22941</v>
      </c>
      <c r="F72" s="105">
        <v>23122</v>
      </c>
      <c r="G72" s="126">
        <v>21998</v>
      </c>
      <c r="H72" s="106">
        <v>23027.46609377861</v>
      </c>
      <c r="I72" s="418">
        <v>25059.88127279282</v>
      </c>
      <c r="J72" s="106"/>
    </row>
    <row r="73" spans="3:10" x14ac:dyDescent="0.2">
      <c r="C73" s="2" t="s">
        <v>78</v>
      </c>
      <c r="D73" s="114" t="s">
        <v>93</v>
      </c>
      <c r="E73" s="61">
        <v>22832</v>
      </c>
      <c r="F73" s="105">
        <v>23737</v>
      </c>
      <c r="G73" s="126">
        <v>23227</v>
      </c>
      <c r="H73" s="106">
        <v>22920.044521093369</v>
      </c>
      <c r="I73" s="418">
        <v>23500.97259187698</v>
      </c>
      <c r="J73" s="106"/>
    </row>
    <row r="74" spans="3:10" x14ac:dyDescent="0.2">
      <c r="C74" s="2" t="s">
        <v>78</v>
      </c>
      <c r="D74" s="114" t="s">
        <v>197</v>
      </c>
      <c r="E74" s="61">
        <v>20885</v>
      </c>
      <c r="F74" s="105">
        <v>22076</v>
      </c>
      <c r="G74" s="126">
        <v>19338</v>
      </c>
      <c r="H74" s="106">
        <v>21184.026012182236</v>
      </c>
      <c r="I74" s="418">
        <v>20928.213804960251</v>
      </c>
      <c r="J74" s="106"/>
    </row>
    <row r="75" spans="3:10" x14ac:dyDescent="0.2">
      <c r="C75" s="2" t="s">
        <v>78</v>
      </c>
      <c r="D75" s="114" t="s">
        <v>76</v>
      </c>
      <c r="E75" s="18">
        <v>236898</v>
      </c>
      <c r="F75" s="7">
        <v>247081</v>
      </c>
      <c r="G75" s="7">
        <v>235992</v>
      </c>
      <c r="H75" s="42">
        <v>248183.77661275864</v>
      </c>
      <c r="I75" s="418">
        <v>259327.71844267851</v>
      </c>
      <c r="J75" s="106"/>
    </row>
    <row r="76" spans="3:10" x14ac:dyDescent="0.2">
      <c r="C76" s="2" t="s">
        <v>78</v>
      </c>
      <c r="D76" s="9" t="s">
        <v>82</v>
      </c>
      <c r="E76" s="18">
        <v>5218</v>
      </c>
      <c r="F76" s="7">
        <v>6082</v>
      </c>
      <c r="G76" s="7">
        <v>5943</v>
      </c>
      <c r="H76" s="42">
        <v>5854</v>
      </c>
      <c r="I76" s="418">
        <v>5128</v>
      </c>
      <c r="J76" s="106"/>
    </row>
    <row r="77" spans="3:10" x14ac:dyDescent="0.2">
      <c r="D77" s="9"/>
      <c r="E77" s="18"/>
      <c r="F77" s="7"/>
      <c r="G77" s="7"/>
      <c r="H77" s="42"/>
      <c r="I77" s="418"/>
      <c r="J77" s="110"/>
    </row>
    <row r="78" spans="3:10" x14ac:dyDescent="0.2">
      <c r="C78" s="2" t="s">
        <v>438</v>
      </c>
      <c r="D78" s="114" t="s">
        <v>86</v>
      </c>
      <c r="E78" s="61">
        <v>3570</v>
      </c>
      <c r="F78" s="105">
        <v>3450</v>
      </c>
      <c r="G78" s="126">
        <v>3172</v>
      </c>
      <c r="H78" s="106">
        <v>2553.6512317657471</v>
      </c>
      <c r="I78" s="418">
        <v>2485.6789226531978</v>
      </c>
      <c r="J78" s="106"/>
    </row>
    <row r="79" spans="3:10" x14ac:dyDescent="0.2">
      <c r="C79" s="2" t="s">
        <v>438</v>
      </c>
      <c r="D79" s="114" t="s">
        <v>87</v>
      </c>
      <c r="E79" s="61">
        <v>5229</v>
      </c>
      <c r="F79" s="105">
        <v>5281</v>
      </c>
      <c r="G79" s="126">
        <v>4721</v>
      </c>
      <c r="H79" s="106">
        <v>4331.747142791748</v>
      </c>
      <c r="I79" s="418">
        <v>3962.3452444076538</v>
      </c>
      <c r="J79" s="106"/>
    </row>
    <row r="80" spans="3:10" x14ac:dyDescent="0.2">
      <c r="C80" s="2" t="s">
        <v>438</v>
      </c>
      <c r="D80" s="114" t="s">
        <v>88</v>
      </c>
      <c r="E80" s="61">
        <v>7696</v>
      </c>
      <c r="F80" s="105">
        <v>7956</v>
      </c>
      <c r="G80" s="126">
        <v>6555</v>
      </c>
      <c r="H80" s="106">
        <v>5963.8875188827515</v>
      </c>
      <c r="I80" s="418">
        <v>6198.5639572143546</v>
      </c>
      <c r="J80" s="106"/>
    </row>
    <row r="81" spans="3:10" x14ac:dyDescent="0.2">
      <c r="C81" s="2" t="s">
        <v>438</v>
      </c>
      <c r="D81" s="114" t="s">
        <v>89</v>
      </c>
      <c r="E81" s="61">
        <v>2061</v>
      </c>
      <c r="F81" s="105">
        <v>1789</v>
      </c>
      <c r="G81" s="126">
        <v>1576</v>
      </c>
      <c r="H81" s="106">
        <v>1646.9237146377563</v>
      </c>
      <c r="I81" s="418">
        <v>1406.0565528869629</v>
      </c>
      <c r="J81" s="106"/>
    </row>
    <row r="82" spans="3:10" x14ac:dyDescent="0.2">
      <c r="C82" s="2" t="s">
        <v>438</v>
      </c>
      <c r="D82" s="114" t="s">
        <v>90</v>
      </c>
      <c r="E82" s="61">
        <v>4912</v>
      </c>
      <c r="F82" s="105">
        <v>4764</v>
      </c>
      <c r="G82" s="126">
        <v>4585</v>
      </c>
      <c r="H82" s="106">
        <v>3996.0416803359985</v>
      </c>
      <c r="I82" s="418">
        <v>3797.5169944763179</v>
      </c>
      <c r="J82" s="106"/>
    </row>
    <row r="83" spans="3:10" x14ac:dyDescent="0.2">
      <c r="C83" s="2" t="s">
        <v>438</v>
      </c>
      <c r="D83" s="114" t="s">
        <v>91</v>
      </c>
      <c r="E83" s="61">
        <v>7740</v>
      </c>
      <c r="F83" s="105">
        <v>8053</v>
      </c>
      <c r="G83" s="126">
        <v>6927</v>
      </c>
      <c r="H83" s="106">
        <v>6256.1125764846802</v>
      </c>
      <c r="I83" s="418">
        <v>5544.1175899505624</v>
      </c>
      <c r="J83" s="106"/>
    </row>
    <row r="84" spans="3:10" x14ac:dyDescent="0.2">
      <c r="C84" s="2" t="s">
        <v>438</v>
      </c>
      <c r="D84" s="114" t="s">
        <v>92</v>
      </c>
      <c r="E84" s="61">
        <v>4475</v>
      </c>
      <c r="F84" s="105">
        <v>4413</v>
      </c>
      <c r="G84" s="126">
        <v>3914</v>
      </c>
      <c r="H84" s="106">
        <v>3367.7798194885254</v>
      </c>
      <c r="I84" s="418">
        <v>3325.8246736526489</v>
      </c>
      <c r="J84" s="106"/>
    </row>
    <row r="85" spans="3:10" x14ac:dyDescent="0.2">
      <c r="C85" s="2" t="s">
        <v>438</v>
      </c>
      <c r="D85" s="114" t="s">
        <v>93</v>
      </c>
      <c r="E85" s="61">
        <v>3076</v>
      </c>
      <c r="F85" s="105">
        <v>3341</v>
      </c>
      <c r="G85" s="126">
        <v>2847</v>
      </c>
      <c r="H85" s="106">
        <v>2390.4153470993042</v>
      </c>
      <c r="I85" s="418">
        <v>2353.24192237854</v>
      </c>
      <c r="J85" s="106"/>
    </row>
    <row r="86" spans="3:10" x14ac:dyDescent="0.2">
      <c r="C86" s="2" t="s">
        <v>438</v>
      </c>
      <c r="D86" s="114" t="s">
        <v>197</v>
      </c>
      <c r="E86" s="61">
        <v>4547</v>
      </c>
      <c r="F86" s="105">
        <v>4542</v>
      </c>
      <c r="G86" s="126">
        <v>4307</v>
      </c>
      <c r="H86" s="106">
        <v>3361.9621257781982</v>
      </c>
      <c r="I86" s="418">
        <v>3103.6589603424072</v>
      </c>
      <c r="J86" s="106"/>
    </row>
    <row r="87" spans="3:10" x14ac:dyDescent="0.2">
      <c r="C87" s="2" t="s">
        <v>438</v>
      </c>
      <c r="D87" s="114" t="s">
        <v>76</v>
      </c>
      <c r="E87" s="18">
        <v>43305</v>
      </c>
      <c r="F87" s="7">
        <v>43589</v>
      </c>
      <c r="G87" s="7">
        <v>38603</v>
      </c>
      <c r="H87" s="42">
        <v>33868.521157264709</v>
      </c>
      <c r="I87" s="418">
        <v>32177.00481796265</v>
      </c>
    </row>
    <row r="88" spans="3:10" x14ac:dyDescent="0.2">
      <c r="C88" s="2" t="s">
        <v>438</v>
      </c>
      <c r="D88" s="9" t="s">
        <v>82</v>
      </c>
      <c r="E88" s="18">
        <v>1102</v>
      </c>
      <c r="F88" s="7">
        <v>1555</v>
      </c>
      <c r="G88" s="7">
        <v>1625</v>
      </c>
      <c r="H88" s="42">
        <v>1420</v>
      </c>
      <c r="I88" s="418">
        <v>5114</v>
      </c>
    </row>
    <row r="89" spans="3:10" ht="15" x14ac:dyDescent="0.25">
      <c r="C89" s="1"/>
      <c r="E89" s="22"/>
      <c r="F89" s="22"/>
      <c r="G89" s="22"/>
      <c r="H89" s="22"/>
      <c r="I89" s="203"/>
    </row>
    <row r="91" spans="3:10" x14ac:dyDescent="0.2">
      <c r="C91" s="87" t="s">
        <v>198</v>
      </c>
    </row>
    <row r="92" spans="3:10" x14ac:dyDescent="0.2">
      <c r="C92" s="85" t="s">
        <v>128</v>
      </c>
    </row>
    <row r="93" spans="3:10" x14ac:dyDescent="0.2">
      <c r="C93" s="85"/>
    </row>
    <row r="94" spans="3:10" x14ac:dyDescent="0.2">
      <c r="C94" s="85" t="s">
        <v>83</v>
      </c>
    </row>
    <row r="95" spans="3:10" x14ac:dyDescent="0.2">
      <c r="C95" s="86" t="s">
        <v>552</v>
      </c>
    </row>
    <row r="96" spans="3:10" x14ac:dyDescent="0.2">
      <c r="C96" s="2" t="s">
        <v>439</v>
      </c>
    </row>
    <row r="97" spans="3:3" x14ac:dyDescent="0.2">
      <c r="C97" s="2" t="s">
        <v>630</v>
      </c>
    </row>
  </sheetData>
  <mergeCells count="1">
    <mergeCell ref="E4:I4"/>
  </mergeCells>
  <hyperlinks>
    <hyperlink ref="A1" location="Contents!A1" display="Contents" xr:uid="{00000000-0004-0000-1D00-000000000000}"/>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32086-5F49-4C01-A15C-7BD7C3D295E9}">
  <dimension ref="A1:R20"/>
  <sheetViews>
    <sheetView workbookViewId="0"/>
  </sheetViews>
  <sheetFormatPr defaultColWidth="9.140625" defaultRowHeight="12.75" x14ac:dyDescent="0.2"/>
  <cols>
    <col min="1" max="2" width="9.140625" style="2"/>
    <col min="3" max="3" width="32.42578125" style="2" bestFit="1" customWidth="1"/>
    <col min="4" max="4" width="12.85546875" style="2" customWidth="1"/>
    <col min="5" max="5" width="15.140625" style="2" customWidth="1"/>
    <col min="6" max="14" width="12.85546875" style="2" customWidth="1"/>
    <col min="15" max="33" width="14.28515625" style="2" customWidth="1"/>
    <col min="34" max="16384" width="9.140625" style="2"/>
  </cols>
  <sheetData>
    <row r="1" spans="1:18" x14ac:dyDescent="0.2">
      <c r="A1" s="3" t="s">
        <v>75</v>
      </c>
    </row>
    <row r="2" spans="1:18" x14ac:dyDescent="0.2">
      <c r="B2" s="4" t="s">
        <v>510</v>
      </c>
    </row>
    <row r="3" spans="1:18" x14ac:dyDescent="0.2">
      <c r="B3" s="2" t="s">
        <v>76</v>
      </c>
      <c r="N3" s="22"/>
    </row>
    <row r="4" spans="1:18" ht="15" customHeight="1" x14ac:dyDescent="0.2">
      <c r="C4" s="9"/>
      <c r="D4" s="653" t="s">
        <v>199</v>
      </c>
      <c r="E4" s="672"/>
      <c r="F4" s="672"/>
      <c r="G4" s="660"/>
      <c r="H4" s="654"/>
      <c r="I4" s="672" t="s">
        <v>82</v>
      </c>
      <c r="J4" s="672"/>
      <c r="K4" s="672"/>
      <c r="L4" s="660"/>
      <c r="M4" s="672"/>
      <c r="N4" s="16" t="s">
        <v>121</v>
      </c>
      <c r="O4" s="115"/>
      <c r="P4" s="115"/>
      <c r="Q4" s="159"/>
      <c r="R4" s="160"/>
    </row>
    <row r="5" spans="1:18" ht="51" x14ac:dyDescent="0.2">
      <c r="C5" s="5"/>
      <c r="D5" s="56">
        <v>2018</v>
      </c>
      <c r="E5" s="331">
        <v>2019</v>
      </c>
      <c r="F5" s="331">
        <v>2021</v>
      </c>
      <c r="G5" s="331">
        <v>2022</v>
      </c>
      <c r="H5" s="331">
        <v>2023</v>
      </c>
      <c r="I5" s="56">
        <v>2018</v>
      </c>
      <c r="J5" s="331">
        <v>2019</v>
      </c>
      <c r="K5" s="331">
        <v>2021</v>
      </c>
      <c r="L5" s="331">
        <v>2022</v>
      </c>
      <c r="M5" s="331">
        <v>2023</v>
      </c>
      <c r="N5" s="16" t="s">
        <v>360</v>
      </c>
    </row>
    <row r="6" spans="1:18" x14ac:dyDescent="0.2">
      <c r="C6" s="2" t="s">
        <v>358</v>
      </c>
      <c r="D6" s="336">
        <v>5</v>
      </c>
      <c r="E6" s="69">
        <v>5</v>
      </c>
      <c r="F6" s="69">
        <v>5</v>
      </c>
      <c r="G6" s="158">
        <v>4.964052094714182</v>
      </c>
      <c r="H6" s="158">
        <v>5.2541632652282706</v>
      </c>
      <c r="I6" s="68">
        <v>748</v>
      </c>
      <c r="J6" s="69">
        <v>2037</v>
      </c>
      <c r="K6" s="69">
        <v>2338</v>
      </c>
      <c r="L6" s="74">
        <v>2250</v>
      </c>
      <c r="M6" s="74">
        <v>1885</v>
      </c>
      <c r="N6" s="155">
        <v>2.1000000000000001E-2</v>
      </c>
    </row>
    <row r="7" spans="1:18" x14ac:dyDescent="0.2">
      <c r="C7" s="2" t="s">
        <v>444</v>
      </c>
      <c r="D7" s="18">
        <v>18</v>
      </c>
      <c r="E7" s="301">
        <v>19</v>
      </c>
      <c r="F7" s="301">
        <v>18</v>
      </c>
      <c r="G7" s="302">
        <v>17.469096263795993</v>
      </c>
      <c r="H7" s="302">
        <v>18.473163604736332</v>
      </c>
      <c r="I7" s="18">
        <v>238</v>
      </c>
      <c r="J7" s="301">
        <v>213</v>
      </c>
      <c r="K7" s="301">
        <v>225</v>
      </c>
      <c r="L7" s="300">
        <v>173</v>
      </c>
      <c r="M7" s="300">
        <v>138</v>
      </c>
      <c r="N7" s="148">
        <v>0.34899999999999998</v>
      </c>
    </row>
    <row r="8" spans="1:18" x14ac:dyDescent="0.2">
      <c r="C8" s="2" t="s">
        <v>77</v>
      </c>
      <c r="D8" s="18">
        <v>6</v>
      </c>
      <c r="E8" s="301">
        <v>6</v>
      </c>
      <c r="F8" s="301">
        <v>6</v>
      </c>
      <c r="G8" s="302">
        <v>5.4640387063765967</v>
      </c>
      <c r="H8" s="302">
        <v>5.7681241035461426</v>
      </c>
      <c r="I8" s="18">
        <v>986</v>
      </c>
      <c r="J8" s="301">
        <v>2250</v>
      </c>
      <c r="K8" s="301">
        <v>2563</v>
      </c>
      <c r="L8" s="300">
        <v>2423</v>
      </c>
      <c r="M8" s="300">
        <v>2023</v>
      </c>
      <c r="N8" s="148">
        <v>0.03</v>
      </c>
    </row>
    <row r="9" spans="1:18" x14ac:dyDescent="0.2">
      <c r="C9" s="2" t="s">
        <v>396</v>
      </c>
      <c r="D9" s="18">
        <v>12</v>
      </c>
      <c r="E9" s="301">
        <v>13</v>
      </c>
      <c r="F9" s="301">
        <v>12</v>
      </c>
      <c r="G9" s="302">
        <v>12.831983829431667</v>
      </c>
      <c r="H9" s="302">
        <v>13.71859073638916</v>
      </c>
      <c r="I9" s="18">
        <v>3045</v>
      </c>
      <c r="J9" s="301">
        <v>3569</v>
      </c>
      <c r="K9" s="301">
        <v>3668</v>
      </c>
      <c r="L9" s="300">
        <v>3666</v>
      </c>
      <c r="M9" s="300">
        <v>3359</v>
      </c>
      <c r="N9" s="148">
        <v>0</v>
      </c>
    </row>
    <row r="10" spans="1:18" x14ac:dyDescent="0.2">
      <c r="C10" s="2" t="s">
        <v>397</v>
      </c>
      <c r="D10" s="18">
        <v>9</v>
      </c>
      <c r="E10" s="301">
        <v>9</v>
      </c>
      <c r="F10" s="301">
        <v>9</v>
      </c>
      <c r="G10" s="302">
        <v>8.5556649213007976</v>
      </c>
      <c r="H10" s="302">
        <v>8.7334079742431641</v>
      </c>
      <c r="I10" s="18">
        <v>2009</v>
      </c>
      <c r="J10" s="301">
        <v>2308</v>
      </c>
      <c r="K10" s="301">
        <v>2094</v>
      </c>
      <c r="L10" s="300">
        <v>1878</v>
      </c>
      <c r="M10" s="300">
        <v>1511</v>
      </c>
      <c r="N10" s="148">
        <v>0.375</v>
      </c>
    </row>
    <row r="11" spans="1:18" x14ac:dyDescent="0.2">
      <c r="C11" s="2" t="s">
        <v>78</v>
      </c>
      <c r="D11" s="18">
        <v>11</v>
      </c>
      <c r="E11" s="301">
        <v>11</v>
      </c>
      <c r="F11" s="301">
        <v>11</v>
      </c>
      <c r="G11" s="302">
        <v>11.492507938417576</v>
      </c>
      <c r="H11" s="302">
        <v>12.25016498565674</v>
      </c>
      <c r="I11" s="18">
        <v>5218</v>
      </c>
      <c r="J11" s="301">
        <v>6082</v>
      </c>
      <c r="K11" s="301">
        <v>5943</v>
      </c>
      <c r="L11" s="300">
        <v>5854</v>
      </c>
      <c r="M11" s="300">
        <v>5128</v>
      </c>
      <c r="N11" s="148">
        <v>0</v>
      </c>
    </row>
    <row r="12" spans="1:18" ht="15" x14ac:dyDescent="0.25">
      <c r="C12" s="1"/>
      <c r="D12" s="79"/>
      <c r="E12" s="79"/>
      <c r="F12" s="79"/>
      <c r="G12" s="266"/>
      <c r="H12" s="266"/>
      <c r="I12" s="266"/>
      <c r="J12" s="266"/>
      <c r="K12" s="266"/>
      <c r="L12" s="266"/>
      <c r="M12" s="266"/>
      <c r="N12" s="180"/>
    </row>
    <row r="13" spans="1:18" x14ac:dyDescent="0.2">
      <c r="D13" s="79"/>
      <c r="E13" s="79"/>
      <c r="F13" s="79"/>
      <c r="G13" s="266"/>
      <c r="H13" s="266"/>
      <c r="I13" s="266"/>
      <c r="J13" s="266"/>
      <c r="K13" s="266"/>
      <c r="L13" s="266"/>
      <c r="M13" s="266"/>
      <c r="N13" s="180"/>
    </row>
    <row r="14" spans="1:18" x14ac:dyDescent="0.2">
      <c r="C14" s="2" t="s">
        <v>200</v>
      </c>
    </row>
    <row r="15" spans="1:18" x14ac:dyDescent="0.2">
      <c r="C15" s="2" t="s">
        <v>448</v>
      </c>
    </row>
    <row r="17" spans="3:3" x14ac:dyDescent="0.2">
      <c r="C17" s="85" t="s">
        <v>83</v>
      </c>
    </row>
    <row r="18" spans="3:3" x14ac:dyDescent="0.2">
      <c r="C18" s="86" t="s">
        <v>553</v>
      </c>
    </row>
    <row r="19" spans="3:3" x14ac:dyDescent="0.2">
      <c r="C19" s="2" t="s">
        <v>546</v>
      </c>
    </row>
    <row r="20" spans="3:3" x14ac:dyDescent="0.2">
      <c r="C20" s="2" t="s">
        <v>630</v>
      </c>
    </row>
  </sheetData>
  <mergeCells count="2">
    <mergeCell ref="D4:H4"/>
    <mergeCell ref="I4:M4"/>
  </mergeCells>
  <conditionalFormatting sqref="N6:N11">
    <cfRule type="cellIs" dxfId="15" priority="3" operator="between">
      <formula>0</formula>
      <formula>0.05</formula>
    </cfRule>
  </conditionalFormatting>
  <hyperlinks>
    <hyperlink ref="A1" location="Contents!A1" display="Contents" xr:uid="{00000000-0004-0000-1F00-0000000000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1F371-C4B8-4688-A07C-5E34937C8EA3}">
  <dimension ref="A1:O19"/>
  <sheetViews>
    <sheetView workbookViewId="0"/>
  </sheetViews>
  <sheetFormatPr defaultColWidth="9.140625" defaultRowHeight="12.75" x14ac:dyDescent="0.2"/>
  <cols>
    <col min="1" max="2" width="9.140625" style="2"/>
    <col min="3" max="3" width="32.42578125" style="2" bestFit="1" customWidth="1"/>
    <col min="4" max="13" width="13" style="2" customWidth="1"/>
    <col min="14" max="16384" width="9.140625" style="2"/>
  </cols>
  <sheetData>
    <row r="1" spans="1:15" x14ac:dyDescent="0.2">
      <c r="A1" s="3" t="s">
        <v>75</v>
      </c>
    </row>
    <row r="2" spans="1:15" x14ac:dyDescent="0.2">
      <c r="B2" s="4" t="s">
        <v>450</v>
      </c>
    </row>
    <row r="3" spans="1:15" x14ac:dyDescent="0.2">
      <c r="B3" s="2" t="s">
        <v>76</v>
      </c>
      <c r="M3" s="22"/>
    </row>
    <row r="4" spans="1:15" ht="12.75" customHeight="1" x14ac:dyDescent="0.2">
      <c r="D4" s="653" t="s">
        <v>201</v>
      </c>
      <c r="E4" s="660"/>
      <c r="F4" s="672"/>
      <c r="G4" s="653" t="s">
        <v>202</v>
      </c>
      <c r="H4" s="660"/>
      <c r="I4" s="672"/>
      <c r="J4" s="653" t="s">
        <v>82</v>
      </c>
      <c r="K4" s="660"/>
      <c r="L4" s="672"/>
      <c r="M4" s="16" t="s">
        <v>114</v>
      </c>
      <c r="N4" s="159"/>
      <c r="O4" s="115"/>
    </row>
    <row r="5" spans="1:15" ht="38.25" x14ac:dyDescent="0.2">
      <c r="C5" s="5"/>
      <c r="D5" s="18">
        <v>2021</v>
      </c>
      <c r="E5" s="301">
        <v>2022</v>
      </c>
      <c r="F5" s="301">
        <v>2023</v>
      </c>
      <c r="G5" s="18">
        <v>2021</v>
      </c>
      <c r="H5" s="301">
        <v>2022</v>
      </c>
      <c r="I5" s="301">
        <v>2023</v>
      </c>
      <c r="J5" s="18">
        <v>2021</v>
      </c>
      <c r="K5" s="301">
        <v>2022</v>
      </c>
      <c r="L5" s="301">
        <v>2023</v>
      </c>
      <c r="M5" s="16" t="s">
        <v>360</v>
      </c>
      <c r="N5" s="337"/>
    </row>
    <row r="6" spans="1:15" x14ac:dyDescent="0.2">
      <c r="C6" s="2" t="s">
        <v>358</v>
      </c>
      <c r="D6" s="341">
        <v>0.28999999999999998</v>
      </c>
      <c r="E6" s="118">
        <v>0.32349362969398499</v>
      </c>
      <c r="F6" s="342">
        <v>0.31296589970588679</v>
      </c>
      <c r="G6" s="68">
        <v>3909</v>
      </c>
      <c r="H6" s="74">
        <v>4619.0600409507751</v>
      </c>
      <c r="I6" s="74">
        <v>4642.9770736694336</v>
      </c>
      <c r="J6" s="68">
        <v>2317</v>
      </c>
      <c r="K6" s="74">
        <v>2240</v>
      </c>
      <c r="L6" s="74">
        <v>1874</v>
      </c>
      <c r="M6" s="155">
        <v>0.48399999999999999</v>
      </c>
      <c r="N6" s="340"/>
      <c r="O6" s="91"/>
    </row>
    <row r="7" spans="1:15" x14ac:dyDescent="0.2">
      <c r="C7" s="2" t="s">
        <v>444</v>
      </c>
      <c r="D7" s="65">
        <v>0.69</v>
      </c>
      <c r="E7" s="338">
        <v>0.69460749626159668</v>
      </c>
      <c r="F7" s="339">
        <v>0.72696095705032349</v>
      </c>
      <c r="G7" s="18">
        <v>830</v>
      </c>
      <c r="H7" s="300">
        <v>857.06802320480347</v>
      </c>
      <c r="I7" s="300">
        <v>792.59368371963501</v>
      </c>
      <c r="J7" s="18">
        <v>222</v>
      </c>
      <c r="K7" s="300">
        <v>172</v>
      </c>
      <c r="L7" s="300">
        <v>138</v>
      </c>
      <c r="M7" s="148">
        <v>0.53700000000000003</v>
      </c>
      <c r="N7" s="340"/>
    </row>
    <row r="8" spans="1:15" x14ac:dyDescent="0.2">
      <c r="C8" s="2" t="s">
        <v>77</v>
      </c>
      <c r="D8" s="65">
        <v>0.31</v>
      </c>
      <c r="E8" s="338">
        <v>0.33830592036247253</v>
      </c>
      <c r="F8" s="339">
        <v>0.32915911078453058</v>
      </c>
      <c r="G8" s="18">
        <v>4740</v>
      </c>
      <c r="H8" s="300">
        <v>5476.1280641555786</v>
      </c>
      <c r="I8" s="300">
        <v>5435.5707573890686</v>
      </c>
      <c r="J8" s="18">
        <v>2539</v>
      </c>
      <c r="K8" s="300">
        <v>2412</v>
      </c>
      <c r="L8" s="300">
        <v>2012</v>
      </c>
      <c r="M8" s="148">
        <v>0.53400000000000003</v>
      </c>
      <c r="N8" s="340"/>
    </row>
    <row r="9" spans="1:15" x14ac:dyDescent="0.2">
      <c r="C9" s="2" t="s">
        <v>396</v>
      </c>
      <c r="D9" s="65">
        <v>0.26</v>
      </c>
      <c r="E9" s="338">
        <v>0.28039729595184326</v>
      </c>
      <c r="F9" s="339">
        <v>0.27993157505989069</v>
      </c>
      <c r="G9" s="18">
        <v>12758</v>
      </c>
      <c r="H9" s="300">
        <v>13924.601717472076</v>
      </c>
      <c r="I9" s="300">
        <v>14698.584301710131</v>
      </c>
      <c r="J9" s="18">
        <v>3649</v>
      </c>
      <c r="K9" s="300">
        <v>3655</v>
      </c>
      <c r="L9" s="300">
        <v>3344</v>
      </c>
      <c r="M9" s="148">
        <v>0.96599999999999997</v>
      </c>
      <c r="N9" s="340"/>
    </row>
    <row r="10" spans="1:15" x14ac:dyDescent="0.2">
      <c r="C10" s="2" t="s">
        <v>397</v>
      </c>
      <c r="D10" s="65">
        <v>0.28999999999999998</v>
      </c>
      <c r="E10" s="338">
        <v>0.33298271894454956</v>
      </c>
      <c r="F10" s="339">
        <v>0.32404693961143488</v>
      </c>
      <c r="G10" s="18">
        <v>5427</v>
      </c>
      <c r="H10" s="300">
        <v>5355.855039358139</v>
      </c>
      <c r="I10" s="300">
        <v>4743.1992869377136</v>
      </c>
      <c r="J10" s="18">
        <v>2091</v>
      </c>
      <c r="K10" s="300">
        <v>1870</v>
      </c>
      <c r="L10" s="300">
        <v>1509</v>
      </c>
      <c r="M10" s="148">
        <v>0.58499999999999996</v>
      </c>
      <c r="N10" s="340"/>
    </row>
    <row r="11" spans="1:15" x14ac:dyDescent="0.2">
      <c r="C11" s="2" t="s">
        <v>78</v>
      </c>
      <c r="D11" s="65">
        <v>0.27</v>
      </c>
      <c r="E11" s="338">
        <v>0.30147945880889893</v>
      </c>
      <c r="F11" s="339">
        <v>0.29786369204521179</v>
      </c>
      <c r="G11" s="18">
        <v>18897</v>
      </c>
      <c r="H11" s="300">
        <v>20661.3592004776</v>
      </c>
      <c r="I11" s="300">
        <v>20758.98889374733</v>
      </c>
      <c r="J11" s="18">
        <v>5920</v>
      </c>
      <c r="K11" s="300">
        <v>5835</v>
      </c>
      <c r="L11" s="300">
        <v>5110</v>
      </c>
      <c r="M11" s="148">
        <v>0.68400000000000005</v>
      </c>
      <c r="N11" s="340"/>
    </row>
    <row r="12" spans="1:15" x14ac:dyDescent="0.2">
      <c r="D12" s="301"/>
      <c r="E12" s="301"/>
      <c r="F12" s="301"/>
      <c r="G12" s="301"/>
      <c r="H12" s="301"/>
      <c r="I12" s="301"/>
      <c r="J12" s="301"/>
      <c r="K12" s="301"/>
      <c r="L12" s="301"/>
      <c r="M12" s="301"/>
      <c r="N12" s="309"/>
    </row>
    <row r="14" spans="1:15" x14ac:dyDescent="0.2">
      <c r="C14" s="2" t="s">
        <v>554</v>
      </c>
    </row>
    <row r="15" spans="1:15" x14ac:dyDescent="0.2">
      <c r="C15" s="2" t="s">
        <v>203</v>
      </c>
    </row>
    <row r="17" spans="3:3" x14ac:dyDescent="0.2">
      <c r="C17" s="2" t="s">
        <v>83</v>
      </c>
    </row>
    <row r="18" spans="3:3" x14ac:dyDescent="0.2">
      <c r="C18" s="210" t="s">
        <v>555</v>
      </c>
    </row>
    <row r="19" spans="3:3" x14ac:dyDescent="0.2">
      <c r="C19" s="2" t="s">
        <v>628</v>
      </c>
    </row>
  </sheetData>
  <mergeCells count="3">
    <mergeCell ref="J4:L4"/>
    <mergeCell ref="G4:I4"/>
    <mergeCell ref="D4:F4"/>
  </mergeCells>
  <hyperlinks>
    <hyperlink ref="A1" location="Contents!A1" display="Contents" xr:uid="{00000000-0004-0000-2000-000000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AFDA6-D28C-4D97-BFB4-9FA72E513070}">
  <dimension ref="A1:N19"/>
  <sheetViews>
    <sheetView workbookViewId="0"/>
  </sheetViews>
  <sheetFormatPr defaultColWidth="9.140625" defaultRowHeight="12.75" x14ac:dyDescent="0.2"/>
  <cols>
    <col min="1" max="2" width="9.140625" style="2"/>
    <col min="3" max="3" width="32.42578125" style="2" bestFit="1" customWidth="1"/>
    <col min="4" max="13" width="12.85546875" style="2" customWidth="1"/>
    <col min="14" max="16384" width="9.140625" style="2"/>
  </cols>
  <sheetData>
    <row r="1" spans="1:14" x14ac:dyDescent="0.2">
      <c r="A1" s="3" t="s">
        <v>75</v>
      </c>
    </row>
    <row r="2" spans="1:14" x14ac:dyDescent="0.2">
      <c r="B2" s="4" t="s">
        <v>449</v>
      </c>
    </row>
    <row r="3" spans="1:14" x14ac:dyDescent="0.2">
      <c r="B3" s="2" t="s">
        <v>76</v>
      </c>
      <c r="M3" s="22"/>
    </row>
    <row r="4" spans="1:14" ht="12.75" customHeight="1" x14ac:dyDescent="0.2">
      <c r="C4" s="109"/>
      <c r="D4" s="653" t="s">
        <v>201</v>
      </c>
      <c r="E4" s="660"/>
      <c r="F4" s="672"/>
      <c r="G4" s="653" t="s">
        <v>204</v>
      </c>
      <c r="H4" s="660"/>
      <c r="I4" s="672"/>
      <c r="J4" s="653" t="s">
        <v>82</v>
      </c>
      <c r="K4" s="660"/>
      <c r="L4" s="672"/>
      <c r="M4" s="21" t="s">
        <v>114</v>
      </c>
    </row>
    <row r="5" spans="1:14" ht="51" x14ac:dyDescent="0.2">
      <c r="C5" s="5"/>
      <c r="D5" s="21">
        <v>2021</v>
      </c>
      <c r="E5" s="309">
        <v>2022</v>
      </c>
      <c r="F5" s="309">
        <v>2023</v>
      </c>
      <c r="G5" s="21">
        <v>2021</v>
      </c>
      <c r="H5" s="309">
        <v>2022</v>
      </c>
      <c r="I5" s="309">
        <v>2023</v>
      </c>
      <c r="J5" s="21">
        <v>2021</v>
      </c>
      <c r="K5" s="309">
        <v>2022</v>
      </c>
      <c r="L5" s="309">
        <v>2023</v>
      </c>
      <c r="M5" s="16" t="s">
        <v>360</v>
      </c>
    </row>
    <row r="6" spans="1:14" x14ac:dyDescent="0.2">
      <c r="C6" s="2" t="s">
        <v>358</v>
      </c>
      <c r="D6" s="341">
        <v>0.21</v>
      </c>
      <c r="E6" s="118">
        <v>0.27719277143478394</v>
      </c>
      <c r="F6" s="343">
        <v>0.28721705079078669</v>
      </c>
      <c r="G6" s="37">
        <v>2547</v>
      </c>
      <c r="H6" s="74">
        <v>3751.6676242351532</v>
      </c>
      <c r="I6" s="74">
        <v>3811.1400215625758</v>
      </c>
      <c r="J6" s="37">
        <v>2327</v>
      </c>
      <c r="K6" s="74">
        <v>2256</v>
      </c>
      <c r="L6" s="74">
        <v>1889</v>
      </c>
      <c r="M6" s="155">
        <v>0.48699999999999999</v>
      </c>
      <c r="N6" s="91"/>
    </row>
    <row r="7" spans="1:14" x14ac:dyDescent="0.2">
      <c r="C7" s="2" t="s">
        <v>444</v>
      </c>
      <c r="D7" s="62">
        <v>0.38</v>
      </c>
      <c r="E7" s="338">
        <v>0.6039460301399231</v>
      </c>
      <c r="F7" s="344">
        <v>0.53191143274307251</v>
      </c>
      <c r="G7" s="21">
        <v>363</v>
      </c>
      <c r="H7" s="300">
        <v>563.10099768638611</v>
      </c>
      <c r="I7" s="300">
        <v>548.06192088127136</v>
      </c>
      <c r="J7" s="21">
        <v>225</v>
      </c>
      <c r="K7" s="300">
        <v>173</v>
      </c>
      <c r="L7" s="300">
        <v>140</v>
      </c>
      <c r="M7" s="148">
        <v>0.20399999999999999</v>
      </c>
      <c r="N7" s="91"/>
    </row>
    <row r="8" spans="1:14" x14ac:dyDescent="0.2">
      <c r="C8" s="2" t="s">
        <v>77</v>
      </c>
      <c r="D8" s="62">
        <v>0.21</v>
      </c>
      <c r="E8" s="338">
        <v>0.29022243618965149</v>
      </c>
      <c r="F8" s="344">
        <v>0.29684561491012568</v>
      </c>
      <c r="G8" s="21">
        <v>2910</v>
      </c>
      <c r="H8" s="300">
        <v>4314.7686219215393</v>
      </c>
      <c r="I8" s="300">
        <v>4359.2019424438477</v>
      </c>
      <c r="J8" s="21">
        <v>2552</v>
      </c>
      <c r="K8" s="300">
        <v>2429</v>
      </c>
      <c r="L8" s="300">
        <v>2029</v>
      </c>
      <c r="M8" s="148">
        <v>0.63900000000000001</v>
      </c>
      <c r="N8" s="91"/>
    </row>
    <row r="9" spans="1:14" x14ac:dyDescent="0.2">
      <c r="C9" s="2" t="s">
        <v>396</v>
      </c>
      <c r="D9" s="62">
        <v>0.23</v>
      </c>
      <c r="E9" s="338">
        <v>0.33471077680587769</v>
      </c>
      <c r="F9" s="344">
        <v>0.29730877280235291</v>
      </c>
      <c r="G9" s="21">
        <v>5342</v>
      </c>
      <c r="H9" s="300">
        <v>8470.477343082428</v>
      </c>
      <c r="I9" s="300">
        <v>7035.2777507305154</v>
      </c>
      <c r="J9" s="21">
        <v>3658</v>
      </c>
      <c r="K9" s="300">
        <v>3671</v>
      </c>
      <c r="L9" s="300">
        <v>3360</v>
      </c>
      <c r="M9" s="148">
        <v>1E-3</v>
      </c>
      <c r="N9" s="91"/>
    </row>
    <row r="10" spans="1:14" x14ac:dyDescent="0.2">
      <c r="C10" s="2" t="s">
        <v>397</v>
      </c>
      <c r="D10" s="62">
        <v>0.25</v>
      </c>
      <c r="E10" s="338">
        <v>0.36562016606330872</v>
      </c>
      <c r="F10" s="344">
        <v>0.36192157864570618</v>
      </c>
      <c r="G10" s="21">
        <v>3394</v>
      </c>
      <c r="H10" s="300">
        <v>4376.742213010788</v>
      </c>
      <c r="I10" s="300">
        <v>4145.3636319637299</v>
      </c>
      <c r="J10" s="21">
        <v>2094</v>
      </c>
      <c r="K10" s="300">
        <v>1879</v>
      </c>
      <c r="L10" s="300">
        <v>1511</v>
      </c>
      <c r="M10" s="148">
        <v>0.82600000000000007</v>
      </c>
      <c r="N10" s="91"/>
    </row>
    <row r="11" spans="1:14" x14ac:dyDescent="0.2">
      <c r="C11" s="2" t="s">
        <v>78</v>
      </c>
      <c r="D11" s="62">
        <v>0.24</v>
      </c>
      <c r="E11" s="338">
        <v>0.34329122304916382</v>
      </c>
      <c r="F11" s="344">
        <v>0.31860488653182978</v>
      </c>
      <c r="G11" s="21">
        <v>9364</v>
      </c>
      <c r="H11" s="300">
        <v>13397.53337097168</v>
      </c>
      <c r="I11" s="300">
        <v>11953.47375535965</v>
      </c>
      <c r="J11" s="21">
        <v>5933</v>
      </c>
      <c r="K11" s="300">
        <v>5860</v>
      </c>
      <c r="L11" s="300">
        <v>5129</v>
      </c>
      <c r="M11" s="148">
        <v>7.0000000000000001E-3</v>
      </c>
      <c r="N11" s="91"/>
    </row>
    <row r="12" spans="1:14" x14ac:dyDescent="0.2">
      <c r="D12" s="337"/>
      <c r="E12" s="337"/>
      <c r="F12" s="337"/>
      <c r="G12" s="337"/>
      <c r="H12" s="337"/>
      <c r="I12" s="337"/>
      <c r="J12" s="337"/>
      <c r="K12" s="337"/>
      <c r="L12" s="337"/>
      <c r="M12" s="337"/>
    </row>
    <row r="14" spans="1:14" x14ac:dyDescent="0.2">
      <c r="C14" s="2" t="s">
        <v>556</v>
      </c>
    </row>
    <row r="15" spans="1:14" x14ac:dyDescent="0.2">
      <c r="C15" s="2" t="s">
        <v>203</v>
      </c>
    </row>
    <row r="17" spans="3:3" x14ac:dyDescent="0.2">
      <c r="C17" s="2" t="s">
        <v>83</v>
      </c>
    </row>
    <row r="18" spans="3:3" x14ac:dyDescent="0.2">
      <c r="C18" s="2" t="s">
        <v>559</v>
      </c>
    </row>
    <row r="19" spans="3:3" x14ac:dyDescent="0.2">
      <c r="C19" s="2" t="s">
        <v>628</v>
      </c>
    </row>
  </sheetData>
  <mergeCells count="3">
    <mergeCell ref="D4:F4"/>
    <mergeCell ref="G4:I4"/>
    <mergeCell ref="J4:L4"/>
  </mergeCells>
  <conditionalFormatting sqref="M6:M11">
    <cfRule type="cellIs" dxfId="14" priority="3" operator="between">
      <formula>0</formula>
      <formula>0.05</formula>
    </cfRule>
  </conditionalFormatting>
  <hyperlinks>
    <hyperlink ref="A1" location="Contents!A1" display="Contents" xr:uid="{00000000-0004-0000-2100-000000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596F3-E7A7-471E-A10A-5A90D7D0ABEE}">
  <dimension ref="A1:M19"/>
  <sheetViews>
    <sheetView workbookViewId="0"/>
  </sheetViews>
  <sheetFormatPr defaultColWidth="9.140625" defaultRowHeight="12.75" x14ac:dyDescent="0.2"/>
  <cols>
    <col min="1" max="2" width="9.140625" style="2"/>
    <col min="3" max="3" width="32.42578125" style="2" bestFit="1" customWidth="1"/>
    <col min="4" max="13" width="12.85546875" style="2" customWidth="1"/>
    <col min="14" max="16384" width="9.140625" style="2"/>
  </cols>
  <sheetData>
    <row r="1" spans="1:13" x14ac:dyDescent="0.2">
      <c r="A1" s="3" t="s">
        <v>75</v>
      </c>
    </row>
    <row r="2" spans="1:13" x14ac:dyDescent="0.2">
      <c r="B2" s="4" t="s">
        <v>637</v>
      </c>
    </row>
    <row r="3" spans="1:13" x14ac:dyDescent="0.2">
      <c r="B3" s="2" t="s">
        <v>76</v>
      </c>
      <c r="M3" s="22"/>
    </row>
    <row r="4" spans="1:13" ht="12.75" customHeight="1" x14ac:dyDescent="0.2">
      <c r="C4" s="109"/>
      <c r="D4" s="653" t="s">
        <v>201</v>
      </c>
      <c r="E4" s="660"/>
      <c r="F4" s="672"/>
      <c r="G4" s="653" t="s">
        <v>205</v>
      </c>
      <c r="H4" s="660"/>
      <c r="I4" s="672"/>
      <c r="J4" s="653" t="s">
        <v>82</v>
      </c>
      <c r="K4" s="660"/>
      <c r="L4" s="672"/>
      <c r="M4" s="21" t="s">
        <v>114</v>
      </c>
    </row>
    <row r="5" spans="1:13" ht="51" x14ac:dyDescent="0.2">
      <c r="C5" s="5"/>
      <c r="D5" s="21">
        <v>2021</v>
      </c>
      <c r="E5" s="309">
        <v>2022</v>
      </c>
      <c r="F5" s="309">
        <v>2023</v>
      </c>
      <c r="G5" s="21">
        <v>2021</v>
      </c>
      <c r="H5" s="309">
        <v>2022</v>
      </c>
      <c r="I5" s="309">
        <v>2023</v>
      </c>
      <c r="J5" s="21">
        <v>2021</v>
      </c>
      <c r="K5" s="309">
        <v>2022</v>
      </c>
      <c r="L5" s="309">
        <v>2023</v>
      </c>
      <c r="M5" s="16" t="s">
        <v>360</v>
      </c>
    </row>
    <row r="6" spans="1:13" x14ac:dyDescent="0.2">
      <c r="C6" s="2" t="s">
        <v>358</v>
      </c>
      <c r="D6" s="341">
        <v>0.1</v>
      </c>
      <c r="E6" s="118">
        <v>0.11118876188993454</v>
      </c>
      <c r="F6" s="346">
        <v>0.1148273795843124</v>
      </c>
      <c r="G6" s="37">
        <v>1132</v>
      </c>
      <c r="H6" s="74">
        <v>1359.293527841568</v>
      </c>
      <c r="I6" s="74">
        <v>1428.1724126338961</v>
      </c>
      <c r="J6" s="37">
        <v>2324</v>
      </c>
      <c r="K6" s="74">
        <v>2259</v>
      </c>
      <c r="L6" s="74">
        <v>1890</v>
      </c>
      <c r="M6" s="155">
        <v>0.72599999999999998</v>
      </c>
    </row>
    <row r="7" spans="1:13" x14ac:dyDescent="0.2">
      <c r="C7" s="2" t="s">
        <v>444</v>
      </c>
      <c r="D7" s="62">
        <v>0.2</v>
      </c>
      <c r="E7" s="117">
        <v>0.31508100032806396</v>
      </c>
      <c r="F7" s="345">
        <v>0.31091552972793579</v>
      </c>
      <c r="G7" s="21">
        <v>132</v>
      </c>
      <c r="H7" s="205">
        <v>190.03746747970581</v>
      </c>
      <c r="I7" s="300">
        <v>225.56646108627319</v>
      </c>
      <c r="J7" s="21">
        <v>225</v>
      </c>
      <c r="K7" s="300">
        <v>173</v>
      </c>
      <c r="L7" s="300">
        <v>140</v>
      </c>
      <c r="M7" s="148">
        <v>0.93800000000000006</v>
      </c>
    </row>
    <row r="8" spans="1:13" x14ac:dyDescent="0.2">
      <c r="C8" s="2" t="s">
        <v>77</v>
      </c>
      <c r="D8" s="62">
        <v>0.11</v>
      </c>
      <c r="E8" s="117">
        <v>0.11930746585130692</v>
      </c>
      <c r="F8" s="345">
        <v>0.12254352867603301</v>
      </c>
      <c r="G8" s="21">
        <v>1264</v>
      </c>
      <c r="H8" s="205">
        <v>1549.3309953212738</v>
      </c>
      <c r="I8" s="300">
        <v>1653.7388737201691</v>
      </c>
      <c r="J8" s="21">
        <v>2549</v>
      </c>
      <c r="K8" s="300">
        <v>2432</v>
      </c>
      <c r="L8" s="300">
        <v>2030</v>
      </c>
      <c r="M8" s="148">
        <v>0.752</v>
      </c>
    </row>
    <row r="9" spans="1:13" x14ac:dyDescent="0.2">
      <c r="C9" s="2" t="s">
        <v>396</v>
      </c>
      <c r="D9" s="62">
        <v>0.51</v>
      </c>
      <c r="E9" s="117">
        <v>0.58973199129104614</v>
      </c>
      <c r="F9" s="345">
        <v>0.61126571893692017</v>
      </c>
      <c r="G9" s="21">
        <v>14639</v>
      </c>
      <c r="H9" s="205">
        <v>19286.472564220428</v>
      </c>
      <c r="I9" s="300">
        <v>20684.701997041699</v>
      </c>
      <c r="J9" s="21">
        <v>3658</v>
      </c>
      <c r="K9" s="300">
        <v>3671</v>
      </c>
      <c r="L9" s="300">
        <v>3359</v>
      </c>
      <c r="M9" s="148">
        <v>6.9000000000000006E-2</v>
      </c>
    </row>
    <row r="10" spans="1:13" x14ac:dyDescent="0.2">
      <c r="C10" s="2" t="s">
        <v>397</v>
      </c>
      <c r="D10" s="62">
        <v>0.21</v>
      </c>
      <c r="E10" s="117">
        <v>0.30403369665145874</v>
      </c>
      <c r="F10" s="345">
        <v>0.29792505502700811</v>
      </c>
      <c r="G10" s="21">
        <v>2298</v>
      </c>
      <c r="H10" s="205">
        <v>3180.9964356422424</v>
      </c>
      <c r="I10" s="300">
        <v>2947.568158864975</v>
      </c>
      <c r="J10" s="21">
        <v>2094</v>
      </c>
      <c r="K10" s="300">
        <v>1877</v>
      </c>
      <c r="L10" s="300">
        <v>1511</v>
      </c>
      <c r="M10" s="148">
        <v>0.70300000000000007</v>
      </c>
    </row>
    <row r="11" spans="1:13" x14ac:dyDescent="0.2">
      <c r="C11" s="2" t="s">
        <v>78</v>
      </c>
      <c r="D11" s="62">
        <v>0.4</v>
      </c>
      <c r="E11" s="117">
        <v>0.488128662109375</v>
      </c>
      <c r="F11" s="345">
        <v>0.51052653789520264</v>
      </c>
      <c r="G11" s="21">
        <v>17380</v>
      </c>
      <c r="H11" s="205">
        <v>23067.682375431061</v>
      </c>
      <c r="I11" s="300">
        <v>24346.189959764481</v>
      </c>
      <c r="J11" s="21">
        <v>5933</v>
      </c>
      <c r="K11" s="300">
        <v>5858</v>
      </c>
      <c r="L11" s="300">
        <v>5128</v>
      </c>
      <c r="M11" s="148">
        <v>2.1000000000000001E-2</v>
      </c>
    </row>
    <row r="12" spans="1:13" x14ac:dyDescent="0.2">
      <c r="D12" s="273"/>
      <c r="E12" s="274"/>
      <c r="F12" s="275"/>
      <c r="G12" s="268"/>
      <c r="H12" s="265"/>
      <c r="I12" s="265"/>
      <c r="J12" s="268"/>
      <c r="K12" s="265"/>
      <c r="L12" s="265"/>
      <c r="M12" s="269"/>
    </row>
    <row r="13" spans="1:13" x14ac:dyDescent="0.2">
      <c r="D13" s="80"/>
      <c r="E13" s="80"/>
      <c r="F13" s="80"/>
      <c r="G13" s="80"/>
      <c r="H13" s="203"/>
      <c r="I13" s="203"/>
      <c r="J13" s="203"/>
      <c r="K13" s="203"/>
      <c r="L13" s="203"/>
      <c r="M13" s="203"/>
    </row>
    <row r="14" spans="1:13" x14ac:dyDescent="0.2">
      <c r="C14" s="2" t="s">
        <v>557</v>
      </c>
    </row>
    <row r="15" spans="1:13" x14ac:dyDescent="0.2">
      <c r="C15" s="2" t="s">
        <v>203</v>
      </c>
    </row>
    <row r="17" spans="3:3" x14ac:dyDescent="0.2">
      <c r="C17" s="2" t="s">
        <v>83</v>
      </c>
    </row>
    <row r="18" spans="3:3" x14ac:dyDescent="0.2">
      <c r="C18" s="2" t="s">
        <v>558</v>
      </c>
    </row>
    <row r="19" spans="3:3" x14ac:dyDescent="0.2">
      <c r="C19" s="2" t="s">
        <v>628</v>
      </c>
    </row>
  </sheetData>
  <mergeCells count="3">
    <mergeCell ref="J4:L4"/>
    <mergeCell ref="G4:I4"/>
    <mergeCell ref="D4:F4"/>
  </mergeCells>
  <conditionalFormatting sqref="M6:M12">
    <cfRule type="cellIs" dxfId="13" priority="3" operator="between">
      <formula>0</formula>
      <formula>0.05</formula>
    </cfRule>
  </conditionalFormatting>
  <hyperlinks>
    <hyperlink ref="A1" location="Contents!A1" display="Contents" xr:uid="{00000000-0004-0000-22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43358-D440-4834-8EE6-067430183155}">
  <dimension ref="A1:O19"/>
  <sheetViews>
    <sheetView workbookViewId="0"/>
  </sheetViews>
  <sheetFormatPr defaultColWidth="9.140625" defaultRowHeight="12.75" x14ac:dyDescent="0.2"/>
  <cols>
    <col min="1" max="2" width="9.140625" style="2"/>
    <col min="3" max="3" width="32.42578125" style="2" bestFit="1" customWidth="1"/>
    <col min="4" max="15" width="12.7109375" style="2" customWidth="1"/>
    <col min="16" max="16384" width="9.140625" style="2"/>
  </cols>
  <sheetData>
    <row r="1" spans="1:15" x14ac:dyDescent="0.2">
      <c r="A1" s="3" t="s">
        <v>75</v>
      </c>
    </row>
    <row r="2" spans="1:15" x14ac:dyDescent="0.2">
      <c r="B2" s="4" t="s">
        <v>638</v>
      </c>
    </row>
    <row r="3" spans="1:15" x14ac:dyDescent="0.2">
      <c r="B3" s="2" t="s">
        <v>76</v>
      </c>
    </row>
    <row r="4" spans="1:15" ht="36.75" customHeight="1" x14ac:dyDescent="0.2">
      <c r="C4" s="109"/>
      <c r="D4" s="653" t="s">
        <v>206</v>
      </c>
      <c r="E4" s="660"/>
      <c r="F4" s="672"/>
      <c r="G4" s="653" t="s">
        <v>207</v>
      </c>
      <c r="H4" s="660"/>
      <c r="I4" s="672"/>
      <c r="J4" s="653" t="s">
        <v>364</v>
      </c>
      <c r="K4" s="660"/>
      <c r="L4" s="672"/>
      <c r="M4" s="653" t="s">
        <v>82</v>
      </c>
      <c r="N4" s="673"/>
      <c r="O4" s="654"/>
    </row>
    <row r="5" spans="1:15" x14ac:dyDescent="0.2">
      <c r="C5" s="5"/>
      <c r="D5" s="31">
        <v>2021</v>
      </c>
      <c r="E5" s="30">
        <v>2022</v>
      </c>
      <c r="F5" s="30">
        <v>2023</v>
      </c>
      <c r="G5" s="31">
        <v>2021</v>
      </c>
      <c r="H5" s="30">
        <v>2022</v>
      </c>
      <c r="I5" s="30">
        <v>2023</v>
      </c>
      <c r="J5" s="31">
        <v>2021</v>
      </c>
      <c r="K5" s="30">
        <v>2022</v>
      </c>
      <c r="L5" s="30">
        <v>2023</v>
      </c>
      <c r="M5" s="31">
        <v>2021</v>
      </c>
      <c r="N5" s="30">
        <v>2022</v>
      </c>
      <c r="O5" s="28">
        <v>2023</v>
      </c>
    </row>
    <row r="6" spans="1:15" x14ac:dyDescent="0.2">
      <c r="C6" s="2" t="s">
        <v>358</v>
      </c>
      <c r="D6" s="419">
        <v>0.625</v>
      </c>
      <c r="E6" s="420">
        <v>0.59233808517456055</v>
      </c>
      <c r="F6" s="420">
        <v>0.66778397560119629</v>
      </c>
      <c r="G6" s="419">
        <v>0.375</v>
      </c>
      <c r="H6" s="420">
        <v>0.40766191482543945</v>
      </c>
      <c r="I6" s="420">
        <v>0.30224743485450739</v>
      </c>
      <c r="J6" s="527" t="s">
        <v>395</v>
      </c>
      <c r="K6" s="528" t="s">
        <v>395</v>
      </c>
      <c r="L6" s="551">
        <v>2.9968589544296299E-2</v>
      </c>
      <c r="M6" s="21">
        <v>2324</v>
      </c>
      <c r="N6" s="418">
        <v>215</v>
      </c>
      <c r="O6" s="137">
        <v>191</v>
      </c>
    </row>
    <row r="7" spans="1:15" x14ac:dyDescent="0.2">
      <c r="C7" s="2" t="s">
        <v>444</v>
      </c>
      <c r="D7" s="419">
        <v>0.79166666666666674</v>
      </c>
      <c r="E7" s="421">
        <v>0.70921987295150757</v>
      </c>
      <c r="F7" s="550">
        <v>0.68696814775466919</v>
      </c>
      <c r="G7" s="419">
        <v>0.20833333333333334</v>
      </c>
      <c r="H7" s="550">
        <v>0.29078015685081482</v>
      </c>
      <c r="I7" s="550">
        <v>0.28840130567550659</v>
      </c>
      <c r="J7" s="527" t="s">
        <v>395</v>
      </c>
      <c r="K7" s="528" t="s">
        <v>395</v>
      </c>
      <c r="L7" s="550" t="s">
        <v>100</v>
      </c>
      <c r="M7" s="21">
        <v>225</v>
      </c>
      <c r="N7" s="418">
        <v>47</v>
      </c>
      <c r="O7" s="137">
        <v>42</v>
      </c>
    </row>
    <row r="8" spans="1:15" x14ac:dyDescent="0.2">
      <c r="C8" s="2" t="s">
        <v>77</v>
      </c>
      <c r="D8" s="419">
        <v>0.64893617021276595</v>
      </c>
      <c r="E8" s="421">
        <v>0.61363047361373901</v>
      </c>
      <c r="F8" s="421">
        <v>0.66985237598419189</v>
      </c>
      <c r="G8" s="419">
        <v>0.35106382978723411</v>
      </c>
      <c r="H8" s="421">
        <v>0.3863694965839386</v>
      </c>
      <c r="I8" s="421">
        <v>0.30075457692146301</v>
      </c>
      <c r="J8" s="527" t="s">
        <v>395</v>
      </c>
      <c r="K8" s="528" t="s">
        <v>395</v>
      </c>
      <c r="L8" s="550">
        <v>2.9393056407570839E-2</v>
      </c>
      <c r="M8" s="21">
        <v>2549</v>
      </c>
      <c r="N8" s="418">
        <v>262</v>
      </c>
      <c r="O8" s="137">
        <v>233</v>
      </c>
    </row>
    <row r="9" spans="1:15" x14ac:dyDescent="0.2">
      <c r="C9" s="2" t="s">
        <v>103</v>
      </c>
      <c r="D9" s="419">
        <v>0.65</v>
      </c>
      <c r="E9" s="421">
        <v>0.63950538635253906</v>
      </c>
      <c r="F9" s="421">
        <v>0.65015679597854614</v>
      </c>
      <c r="G9" s="419">
        <v>0.35</v>
      </c>
      <c r="H9" s="421">
        <v>0.36049458384513855</v>
      </c>
      <c r="I9" s="421">
        <v>0.32369408011436462</v>
      </c>
      <c r="J9" s="527" t="s">
        <v>395</v>
      </c>
      <c r="K9" s="528" t="s">
        <v>395</v>
      </c>
      <c r="L9" s="421">
        <v>2.6149146258831021E-2</v>
      </c>
      <c r="M9" s="21">
        <v>3658</v>
      </c>
      <c r="N9" s="418">
        <v>2137</v>
      </c>
      <c r="O9" s="137">
        <v>2036</v>
      </c>
    </row>
    <row r="10" spans="1:15" x14ac:dyDescent="0.2">
      <c r="C10" s="2" t="s">
        <v>104</v>
      </c>
      <c r="D10" s="419">
        <v>0.72727272727272729</v>
      </c>
      <c r="E10" s="421">
        <v>0.66061437129974365</v>
      </c>
      <c r="F10" s="421">
        <v>0.67822480201721191</v>
      </c>
      <c r="G10" s="419">
        <v>0.27272727272727276</v>
      </c>
      <c r="H10" s="421">
        <v>0.33938565850257874</v>
      </c>
      <c r="I10" s="421">
        <v>0.28155255317687988</v>
      </c>
      <c r="J10" s="527" t="s">
        <v>395</v>
      </c>
      <c r="K10" s="528" t="s">
        <v>395</v>
      </c>
      <c r="L10" s="550">
        <v>4.0222682058811188E-2</v>
      </c>
      <c r="M10" s="21">
        <v>2094</v>
      </c>
      <c r="N10" s="418">
        <v>550</v>
      </c>
      <c r="O10" s="137">
        <v>444</v>
      </c>
    </row>
    <row r="11" spans="1:15" x14ac:dyDescent="0.2">
      <c r="C11" s="2" t="s">
        <v>105</v>
      </c>
      <c r="D11" s="419">
        <v>0.66</v>
      </c>
      <c r="E11" s="421">
        <v>0.64512431621551514</v>
      </c>
      <c r="F11" s="421">
        <v>0.65815180540084839</v>
      </c>
      <c r="G11" s="419">
        <v>0.34</v>
      </c>
      <c r="H11" s="421">
        <v>0.35487571358680725</v>
      </c>
      <c r="I11" s="421">
        <v>0.31346368789672852</v>
      </c>
      <c r="J11" s="527" t="s">
        <v>395</v>
      </c>
      <c r="K11" s="528" t="s">
        <v>395</v>
      </c>
      <c r="L11" s="421">
        <v>2.8384499251842499E-2</v>
      </c>
      <c r="M11" s="21">
        <v>5933</v>
      </c>
      <c r="N11" s="418">
        <v>2774</v>
      </c>
      <c r="O11" s="137">
        <v>2568</v>
      </c>
    </row>
    <row r="12" spans="1:15" x14ac:dyDescent="0.2">
      <c r="D12" s="214"/>
      <c r="E12" s="79"/>
      <c r="F12" s="79"/>
      <c r="G12" s="79"/>
      <c r="H12" s="79"/>
      <c r="I12" s="79"/>
      <c r="J12" s="79"/>
      <c r="K12" s="79"/>
      <c r="L12" s="79"/>
      <c r="M12" s="79"/>
      <c r="N12" s="79"/>
      <c r="O12" s="79"/>
    </row>
    <row r="14" spans="1:15" x14ac:dyDescent="0.2">
      <c r="C14" s="2" t="s">
        <v>451</v>
      </c>
    </row>
    <row r="15" spans="1:15" x14ac:dyDescent="0.2">
      <c r="C15" s="2" t="s">
        <v>549</v>
      </c>
    </row>
    <row r="17" spans="3:3" x14ac:dyDescent="0.2">
      <c r="C17" s="2" t="s">
        <v>83</v>
      </c>
    </row>
    <row r="18" spans="3:3" x14ac:dyDescent="0.2">
      <c r="C18" s="2" t="s">
        <v>547</v>
      </c>
    </row>
    <row r="19" spans="3:3" x14ac:dyDescent="0.2">
      <c r="C19" s="2" t="s">
        <v>628</v>
      </c>
    </row>
  </sheetData>
  <mergeCells count="4">
    <mergeCell ref="M4:O4"/>
    <mergeCell ref="G4:I4"/>
    <mergeCell ref="D4:F4"/>
    <mergeCell ref="J4:L4"/>
  </mergeCells>
  <hyperlinks>
    <hyperlink ref="A1" location="Contents!A1" display="Contents" xr:uid="{00000000-0004-0000-2300-00000000000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0D5EE-7578-409B-8A9E-474F68629A86}">
  <dimension ref="A1:I20"/>
  <sheetViews>
    <sheetView workbookViewId="0"/>
  </sheetViews>
  <sheetFormatPr defaultColWidth="9.140625" defaultRowHeight="12.75" x14ac:dyDescent="0.2"/>
  <cols>
    <col min="1" max="2" width="9.140625" style="2"/>
    <col min="3" max="3" width="32.42578125" style="2" bestFit="1" customWidth="1"/>
    <col min="4" max="7" width="14.7109375" style="2" customWidth="1"/>
    <col min="8" max="8" width="9.140625" style="2" customWidth="1"/>
    <col min="9" max="16384" width="9.140625" style="2"/>
  </cols>
  <sheetData>
    <row r="1" spans="1:9" x14ac:dyDescent="0.2">
      <c r="A1" s="95" t="s">
        <v>75</v>
      </c>
      <c r="B1" s="79"/>
    </row>
    <row r="2" spans="1:9" x14ac:dyDescent="0.2">
      <c r="B2" s="4" t="s">
        <v>560</v>
      </c>
    </row>
    <row r="3" spans="1:9" x14ac:dyDescent="0.2">
      <c r="B3" s="2" t="s">
        <v>76</v>
      </c>
    </row>
    <row r="5" spans="1:9" x14ac:dyDescent="0.2">
      <c r="C5" s="5"/>
      <c r="D5" s="14" t="s">
        <v>81</v>
      </c>
      <c r="E5" s="27" t="s">
        <v>121</v>
      </c>
      <c r="F5" s="13" t="s">
        <v>129</v>
      </c>
      <c r="G5" s="11" t="s">
        <v>82</v>
      </c>
    </row>
    <row r="6" spans="1:9" x14ac:dyDescent="0.2">
      <c r="C6" s="2" t="s">
        <v>358</v>
      </c>
      <c r="D6" s="39">
        <v>9330.0348091125488</v>
      </c>
      <c r="E6" s="221">
        <v>1.0030689239501951</v>
      </c>
      <c r="F6" s="39">
        <v>1</v>
      </c>
      <c r="G6" s="39">
        <v>1019</v>
      </c>
      <c r="H6" s="91"/>
    </row>
    <row r="7" spans="1:9" x14ac:dyDescent="0.2">
      <c r="C7" s="2" t="s">
        <v>444</v>
      </c>
      <c r="D7" s="39">
        <v>955.28097343444824</v>
      </c>
      <c r="E7" s="221">
        <v>2.5166385173797612</v>
      </c>
      <c r="F7" s="39">
        <v>2</v>
      </c>
      <c r="G7" s="39">
        <v>75</v>
      </c>
      <c r="H7" s="91"/>
    </row>
    <row r="8" spans="1:9" x14ac:dyDescent="0.2">
      <c r="C8" s="2" t="s">
        <v>77</v>
      </c>
      <c r="D8" s="39">
        <v>10285.315782547001</v>
      </c>
      <c r="E8" s="221">
        <v>1.0624146461486821</v>
      </c>
      <c r="F8" s="39">
        <v>1</v>
      </c>
      <c r="G8" s="39">
        <v>1094</v>
      </c>
      <c r="H8" s="91"/>
      <c r="I8" s="32"/>
    </row>
    <row r="9" spans="1:9" x14ac:dyDescent="0.2">
      <c r="C9" s="2" t="s">
        <v>396</v>
      </c>
      <c r="D9" s="39">
        <v>51331.563363552094</v>
      </c>
      <c r="E9" s="221">
        <v>3.740883350372314</v>
      </c>
      <c r="F9" s="39">
        <v>3</v>
      </c>
      <c r="G9" s="39">
        <v>1454</v>
      </c>
      <c r="H9" s="91"/>
    </row>
    <row r="10" spans="1:9" x14ac:dyDescent="0.2">
      <c r="C10" s="2" t="s">
        <v>397</v>
      </c>
      <c r="D10" s="39">
        <v>9259.1715836524963</v>
      </c>
      <c r="E10" s="221">
        <v>1.539577722549438</v>
      </c>
      <c r="F10" s="39">
        <v>1</v>
      </c>
      <c r="G10" s="39">
        <v>684</v>
      </c>
      <c r="H10" s="91"/>
    </row>
    <row r="11" spans="1:9" x14ac:dyDescent="0.2">
      <c r="C11" s="2" t="s">
        <v>78</v>
      </c>
      <c r="D11" s="39">
        <v>62694.218121051788</v>
      </c>
      <c r="E11" s="221">
        <v>3.018206119537354</v>
      </c>
      <c r="F11" s="39">
        <v>2</v>
      </c>
      <c r="G11" s="39">
        <v>2251</v>
      </c>
      <c r="H11" s="91"/>
      <c r="I11" s="32"/>
    </row>
    <row r="12" spans="1:9" x14ac:dyDescent="0.2">
      <c r="C12" s="2" t="s">
        <v>208</v>
      </c>
      <c r="D12" s="39">
        <v>72979.533903598785</v>
      </c>
      <c r="E12" s="221">
        <v>2.396457433700562</v>
      </c>
      <c r="F12" s="39">
        <v>1</v>
      </c>
      <c r="G12" s="39">
        <v>3345</v>
      </c>
      <c r="H12" s="104"/>
    </row>
    <row r="15" spans="1:9" x14ac:dyDescent="0.2">
      <c r="C15" s="2" t="s">
        <v>453</v>
      </c>
    </row>
    <row r="16" spans="1:9" x14ac:dyDescent="0.2">
      <c r="C16" s="2" t="s">
        <v>209</v>
      </c>
    </row>
    <row r="18" spans="3:3" x14ac:dyDescent="0.2">
      <c r="C18" s="2" t="s">
        <v>83</v>
      </c>
    </row>
    <row r="19" spans="3:3" x14ac:dyDescent="0.2">
      <c r="C19" s="2" t="s">
        <v>570</v>
      </c>
    </row>
    <row r="20" spans="3:3" x14ac:dyDescent="0.2">
      <c r="C20" s="2" t="s">
        <v>628</v>
      </c>
    </row>
  </sheetData>
  <hyperlinks>
    <hyperlink ref="A1" location="Contents!A1" display="Contents" xr:uid="{00000000-0004-0000-2400-00000000000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52544-1E30-4D15-BBA3-7FDC1296EF10}">
  <dimension ref="A1:H20"/>
  <sheetViews>
    <sheetView workbookViewId="0"/>
  </sheetViews>
  <sheetFormatPr defaultColWidth="9.140625" defaultRowHeight="12.75" x14ac:dyDescent="0.2"/>
  <cols>
    <col min="1" max="2" width="9.140625" style="2"/>
    <col min="3" max="3" width="32.42578125" style="2" bestFit="1" customWidth="1"/>
    <col min="4" max="7" width="14.7109375" style="2" customWidth="1"/>
    <col min="8" max="8" width="9.140625" style="2" customWidth="1"/>
    <col min="9" max="16384" width="9.140625" style="2"/>
  </cols>
  <sheetData>
    <row r="1" spans="1:8" x14ac:dyDescent="0.2">
      <c r="A1" s="95" t="s">
        <v>75</v>
      </c>
      <c r="B1" s="79"/>
    </row>
    <row r="2" spans="1:8" x14ac:dyDescent="0.2">
      <c r="B2" s="4" t="s">
        <v>561</v>
      </c>
    </row>
    <row r="3" spans="1:8" x14ac:dyDescent="0.2">
      <c r="B3" s="2" t="s">
        <v>76</v>
      </c>
    </row>
    <row r="5" spans="1:8" x14ac:dyDescent="0.2">
      <c r="C5" s="5"/>
      <c r="D5" s="14" t="s">
        <v>81</v>
      </c>
      <c r="E5" s="14" t="s">
        <v>121</v>
      </c>
      <c r="F5" s="27" t="s">
        <v>129</v>
      </c>
      <c r="G5" s="11" t="s">
        <v>82</v>
      </c>
    </row>
    <row r="6" spans="1:8" x14ac:dyDescent="0.2">
      <c r="C6" s="2" t="s">
        <v>358</v>
      </c>
      <c r="D6" s="39">
        <v>4014.7314295768738</v>
      </c>
      <c r="E6" s="221">
        <v>0.4299924373626709</v>
      </c>
      <c r="F6" s="39">
        <v>0</v>
      </c>
      <c r="G6" s="39">
        <v>1023</v>
      </c>
      <c r="H6" s="91"/>
    </row>
    <row r="7" spans="1:8" x14ac:dyDescent="0.2">
      <c r="C7" s="2" t="s">
        <v>444</v>
      </c>
      <c r="D7" s="39">
        <v>585.26870393753052</v>
      </c>
      <c r="E7" s="221">
        <v>1.5418603420257571</v>
      </c>
      <c r="F7" s="39">
        <v>1</v>
      </c>
      <c r="G7" s="39">
        <v>75</v>
      </c>
      <c r="H7" s="91"/>
    </row>
    <row r="8" spans="1:8" x14ac:dyDescent="0.2">
      <c r="C8" s="2" t="s">
        <v>77</v>
      </c>
      <c r="D8" s="39">
        <v>4600.0001335144043</v>
      </c>
      <c r="E8" s="221">
        <v>0.47342956066131592</v>
      </c>
      <c r="F8" s="39">
        <v>0</v>
      </c>
      <c r="G8" s="39">
        <v>1098</v>
      </c>
      <c r="H8" s="91"/>
    </row>
    <row r="9" spans="1:8" x14ac:dyDescent="0.2">
      <c r="C9" s="2" t="s">
        <v>396</v>
      </c>
      <c r="D9" s="39">
        <v>35228.213860034943</v>
      </c>
      <c r="E9" s="221">
        <v>2.5646870136260991</v>
      </c>
      <c r="F9" s="39">
        <v>2</v>
      </c>
      <c r="G9" s="39">
        <v>1456</v>
      </c>
      <c r="H9" s="91"/>
    </row>
    <row r="10" spans="1:8" x14ac:dyDescent="0.2">
      <c r="C10" s="2" t="s">
        <v>397</v>
      </c>
      <c r="D10" s="39">
        <v>7150.8374061584473</v>
      </c>
      <c r="E10" s="221">
        <v>1.187081456184387</v>
      </c>
      <c r="F10" s="39">
        <v>1</v>
      </c>
      <c r="G10" s="39">
        <v>685</v>
      </c>
      <c r="H10" s="91"/>
    </row>
    <row r="11" spans="1:8" x14ac:dyDescent="0.2">
      <c r="C11" s="2" t="s">
        <v>78</v>
      </c>
      <c r="D11" s="39">
        <v>44069.087338447571</v>
      </c>
      <c r="E11" s="221">
        <v>2.121042013168335</v>
      </c>
      <c r="F11" s="39">
        <v>1</v>
      </c>
      <c r="G11" s="39">
        <v>2252</v>
      </c>
      <c r="H11" s="91"/>
    </row>
    <row r="12" spans="1:8" x14ac:dyDescent="0.2">
      <c r="C12" s="2" t="s">
        <v>208</v>
      </c>
      <c r="D12" s="39">
        <v>48669.087471961982</v>
      </c>
      <c r="E12" s="221">
        <v>1.596051692962646</v>
      </c>
      <c r="F12" s="39">
        <v>1</v>
      </c>
      <c r="G12" s="39">
        <v>3350</v>
      </c>
      <c r="H12" s="104"/>
    </row>
    <row r="15" spans="1:8" x14ac:dyDescent="0.2">
      <c r="C15" s="2" t="s">
        <v>452</v>
      </c>
    </row>
    <row r="16" spans="1:8" x14ac:dyDescent="0.2">
      <c r="C16" s="2" t="s">
        <v>209</v>
      </c>
    </row>
    <row r="18" spans="3:3" x14ac:dyDescent="0.2">
      <c r="C18" s="2" t="s">
        <v>83</v>
      </c>
    </row>
    <row r="19" spans="3:3" x14ac:dyDescent="0.2">
      <c r="C19" s="2" t="s">
        <v>571</v>
      </c>
    </row>
    <row r="20" spans="3:3" x14ac:dyDescent="0.2">
      <c r="C20" s="2" t="s">
        <v>628</v>
      </c>
    </row>
  </sheetData>
  <hyperlinks>
    <hyperlink ref="A1" location="Contents!A1" display="Contents" xr:uid="{00000000-0004-0000-2500-000000000000}"/>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1253B-4CC4-4682-ACE3-3F2E3F2B1488}">
  <dimension ref="A1:J20"/>
  <sheetViews>
    <sheetView workbookViewId="0"/>
  </sheetViews>
  <sheetFormatPr defaultColWidth="9.140625" defaultRowHeight="12.75" x14ac:dyDescent="0.2"/>
  <cols>
    <col min="1" max="2" width="9.140625" style="2"/>
    <col min="3" max="3" width="32.42578125" style="2" bestFit="1" customWidth="1"/>
    <col min="4" max="6" width="14.7109375" style="2" customWidth="1"/>
    <col min="7" max="7" width="9.140625" style="2" customWidth="1"/>
    <col min="8" max="16384" width="9.140625" style="2"/>
  </cols>
  <sheetData>
    <row r="1" spans="1:10" x14ac:dyDescent="0.2">
      <c r="A1" s="3" t="s">
        <v>75</v>
      </c>
    </row>
    <row r="2" spans="1:10" x14ac:dyDescent="0.2">
      <c r="B2" s="4" t="s">
        <v>635</v>
      </c>
    </row>
    <row r="3" spans="1:10" x14ac:dyDescent="0.2">
      <c r="B3" s="2" t="s">
        <v>76</v>
      </c>
    </row>
    <row r="4" spans="1:10" x14ac:dyDescent="0.2">
      <c r="C4" s="79"/>
      <c r="D4" s="79"/>
      <c r="E4" s="79"/>
      <c r="F4" s="79"/>
      <c r="G4" s="79"/>
      <c r="H4" s="79"/>
      <c r="I4" s="79"/>
      <c r="J4" s="79"/>
    </row>
    <row r="5" spans="1:10" x14ac:dyDescent="0.2">
      <c r="C5" s="5"/>
      <c r="D5" s="14" t="s">
        <v>121</v>
      </c>
      <c r="E5" s="13" t="s">
        <v>129</v>
      </c>
      <c r="F5" s="11" t="s">
        <v>82</v>
      </c>
      <c r="G5" s="79"/>
      <c r="H5" s="79"/>
      <c r="I5" s="79"/>
      <c r="J5" s="79"/>
    </row>
    <row r="6" spans="1:10" x14ac:dyDescent="0.2">
      <c r="C6" s="109" t="s">
        <v>358</v>
      </c>
      <c r="D6" s="348">
        <v>8.163183182477951E-2</v>
      </c>
      <c r="E6" s="347">
        <v>0</v>
      </c>
      <c r="F6" s="39">
        <v>994</v>
      </c>
      <c r="G6" s="79"/>
      <c r="H6" s="79"/>
      <c r="I6" s="79"/>
      <c r="J6" s="79"/>
    </row>
    <row r="7" spans="1:10" x14ac:dyDescent="0.2">
      <c r="C7" s="109" t="s">
        <v>444</v>
      </c>
      <c r="D7" s="348">
        <v>8.0173075199127197E-2</v>
      </c>
      <c r="E7" s="347">
        <v>5.55555559694767E-2</v>
      </c>
      <c r="F7" s="39">
        <v>71</v>
      </c>
      <c r="G7" s="79"/>
      <c r="H7" s="79"/>
      <c r="I7" s="79"/>
      <c r="J7" s="79"/>
    </row>
    <row r="8" spans="1:10" x14ac:dyDescent="0.2">
      <c r="C8" s="109" t="s">
        <v>77</v>
      </c>
      <c r="D8" s="348">
        <v>8.1576257944107056E-2</v>
      </c>
      <c r="E8" s="347">
        <v>0</v>
      </c>
      <c r="F8" s="39">
        <v>1065</v>
      </c>
      <c r="G8" s="79"/>
      <c r="H8" s="79"/>
      <c r="I8" s="79"/>
      <c r="J8" s="79"/>
    </row>
    <row r="9" spans="1:10" x14ac:dyDescent="0.2">
      <c r="C9" s="109" t="s">
        <v>396</v>
      </c>
      <c r="D9" s="348">
        <v>0.21226899325847631</v>
      </c>
      <c r="E9" s="347">
        <v>0.1666666716337204</v>
      </c>
      <c r="F9" s="39">
        <v>1418</v>
      </c>
      <c r="G9" s="79"/>
      <c r="H9" s="79"/>
      <c r="I9" s="79"/>
      <c r="J9" s="79"/>
    </row>
    <row r="10" spans="1:10" x14ac:dyDescent="0.2">
      <c r="C10" s="109" t="s">
        <v>397</v>
      </c>
      <c r="D10" s="348">
        <v>0.1578982621431351</v>
      </c>
      <c r="E10" s="347">
        <v>0.1111111119389534</v>
      </c>
      <c r="F10" s="39">
        <v>679</v>
      </c>
      <c r="G10" s="79"/>
      <c r="H10" s="79"/>
      <c r="I10" s="79"/>
      <c r="J10" s="79"/>
    </row>
    <row r="11" spans="1:10" x14ac:dyDescent="0.2">
      <c r="C11" s="109" t="s">
        <v>78</v>
      </c>
      <c r="D11" s="348">
        <v>0.1928301602602005</v>
      </c>
      <c r="E11" s="347">
        <v>0.1428571492433548</v>
      </c>
      <c r="F11" s="39">
        <v>2208</v>
      </c>
      <c r="G11" s="79"/>
      <c r="H11" s="79"/>
      <c r="I11" s="79"/>
      <c r="J11" s="79"/>
    </row>
    <row r="12" spans="1:10" x14ac:dyDescent="0.2">
      <c r="C12" s="79"/>
      <c r="D12" s="525"/>
      <c r="E12" s="78"/>
      <c r="F12" s="78"/>
      <c r="G12" s="79"/>
      <c r="H12" s="79"/>
      <c r="I12" s="79"/>
      <c r="J12" s="79"/>
    </row>
    <row r="13" spans="1:10" x14ac:dyDescent="0.2">
      <c r="C13" s="79"/>
      <c r="D13" s="79"/>
      <c r="E13" s="79"/>
      <c r="F13" s="79"/>
      <c r="G13" s="79"/>
      <c r="H13" s="79"/>
      <c r="I13" s="79"/>
      <c r="J13" s="79"/>
    </row>
    <row r="14" spans="1:10" x14ac:dyDescent="0.2">
      <c r="C14" s="2" t="s">
        <v>454</v>
      </c>
      <c r="D14" s="79"/>
      <c r="E14" s="79"/>
      <c r="F14" s="79"/>
      <c r="G14" s="79"/>
      <c r="H14" s="79"/>
      <c r="I14" s="79"/>
      <c r="J14" s="79"/>
    </row>
    <row r="15" spans="1:10" x14ac:dyDescent="0.2">
      <c r="C15" s="2" t="s">
        <v>209</v>
      </c>
      <c r="D15" s="79"/>
      <c r="E15" s="79"/>
      <c r="F15" s="79"/>
      <c r="G15" s="79"/>
      <c r="H15" s="79"/>
      <c r="I15" s="79"/>
      <c r="J15" s="79"/>
    </row>
    <row r="16" spans="1:10" x14ac:dyDescent="0.2">
      <c r="D16" s="79"/>
      <c r="E16" s="79"/>
      <c r="F16" s="79"/>
      <c r="G16" s="79"/>
      <c r="H16" s="79"/>
      <c r="I16" s="79"/>
      <c r="J16" s="79"/>
    </row>
    <row r="17" spans="3:10" x14ac:dyDescent="0.2">
      <c r="C17" s="79" t="s">
        <v>83</v>
      </c>
      <c r="D17" s="79"/>
      <c r="E17" s="79"/>
      <c r="F17" s="79"/>
      <c r="G17" s="79"/>
      <c r="H17" s="79"/>
      <c r="I17" s="79"/>
      <c r="J17" s="79"/>
    </row>
    <row r="18" spans="3:10" x14ac:dyDescent="0.2">
      <c r="C18" s="79" t="s">
        <v>562</v>
      </c>
    </row>
    <row r="19" spans="3:10" x14ac:dyDescent="0.2">
      <c r="C19" s="2" t="s">
        <v>628</v>
      </c>
    </row>
    <row r="20" spans="3:10" x14ac:dyDescent="0.2">
      <c r="C20" s="130"/>
    </row>
  </sheetData>
  <hyperlinks>
    <hyperlink ref="A1" location="Contents!A1" display="Contents" xr:uid="{00000000-0004-0000-26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3EA22-FBBC-4A53-A59F-A70E5BF1DDA7}">
  <dimension ref="A1:K20"/>
  <sheetViews>
    <sheetView workbookViewId="0"/>
  </sheetViews>
  <sheetFormatPr defaultColWidth="9.140625" defaultRowHeight="12.75" x14ac:dyDescent="0.2"/>
  <cols>
    <col min="1" max="2" width="9.140625" style="2"/>
    <col min="3" max="3" width="32.42578125" style="2" bestFit="1" customWidth="1"/>
    <col min="4" max="9" width="16.140625" style="2" customWidth="1"/>
    <col min="10" max="10" width="9.140625" style="2" customWidth="1"/>
    <col min="11" max="16384" width="9.140625" style="2"/>
  </cols>
  <sheetData>
    <row r="1" spans="1:11" x14ac:dyDescent="0.2">
      <c r="A1" s="3" t="s">
        <v>75</v>
      </c>
    </row>
    <row r="2" spans="1:11" x14ac:dyDescent="0.2">
      <c r="B2" s="4" t="s">
        <v>563</v>
      </c>
    </row>
    <row r="3" spans="1:11" x14ac:dyDescent="0.2">
      <c r="B3" s="2" t="s">
        <v>76</v>
      </c>
    </row>
    <row r="4" spans="1:11" x14ac:dyDescent="0.2">
      <c r="C4" s="79"/>
      <c r="D4" s="656" t="s">
        <v>114</v>
      </c>
      <c r="E4" s="674"/>
      <c r="F4" s="674"/>
      <c r="G4" s="674"/>
      <c r="H4" s="658"/>
      <c r="I4" s="79"/>
      <c r="J4" s="79"/>
      <c r="K4" s="79"/>
    </row>
    <row r="5" spans="1:11" ht="38.25" x14ac:dyDescent="0.2">
      <c r="C5" s="5"/>
      <c r="D5" s="14" t="s">
        <v>374</v>
      </c>
      <c r="E5" s="11" t="s">
        <v>375</v>
      </c>
      <c r="F5" s="11" t="s">
        <v>376</v>
      </c>
      <c r="G5" s="11" t="s">
        <v>377</v>
      </c>
      <c r="H5" s="13" t="s">
        <v>239</v>
      </c>
      <c r="I5" s="11" t="s">
        <v>82</v>
      </c>
      <c r="J5" s="79"/>
      <c r="K5" s="79"/>
    </row>
    <row r="6" spans="1:11" x14ac:dyDescent="0.2">
      <c r="C6" s="109" t="s">
        <v>358</v>
      </c>
      <c r="D6" s="532">
        <v>0.2884686291217804</v>
      </c>
      <c r="E6" s="531">
        <v>0.17335295677185061</v>
      </c>
      <c r="F6" s="531">
        <v>0.28062054514884949</v>
      </c>
      <c r="G6" s="531">
        <v>0.11284229159355159</v>
      </c>
      <c r="H6" s="531">
        <v>0.14471559226512909</v>
      </c>
      <c r="I6" s="39">
        <v>278</v>
      </c>
      <c r="J6" s="79"/>
      <c r="K6" s="79"/>
    </row>
    <row r="7" spans="1:11" x14ac:dyDescent="0.2">
      <c r="C7" s="109" t="s">
        <v>444</v>
      </c>
      <c r="D7" s="553">
        <v>0.30487516522407532</v>
      </c>
      <c r="E7" s="552" t="s">
        <v>422</v>
      </c>
      <c r="F7" s="552" t="s">
        <v>100</v>
      </c>
      <c r="G7" s="552" t="s">
        <v>100</v>
      </c>
      <c r="H7" s="552" t="s">
        <v>100</v>
      </c>
      <c r="I7" s="39">
        <v>44</v>
      </c>
      <c r="J7" s="79"/>
      <c r="K7" s="79"/>
    </row>
    <row r="8" spans="1:11" x14ac:dyDescent="0.2">
      <c r="C8" s="109" t="s">
        <v>77</v>
      </c>
      <c r="D8" s="533">
        <v>0.2897917628288269</v>
      </c>
      <c r="E8" s="531">
        <v>0.17322114109992981</v>
      </c>
      <c r="F8" s="531">
        <v>0.27298688888549799</v>
      </c>
      <c r="G8" s="531">
        <v>0.1175717264413834</v>
      </c>
      <c r="H8" s="531">
        <v>0.14642848074436191</v>
      </c>
      <c r="I8" s="39">
        <v>322</v>
      </c>
      <c r="J8" s="79"/>
      <c r="K8" s="79"/>
    </row>
    <row r="9" spans="1:11" x14ac:dyDescent="0.2">
      <c r="C9" s="109" t="s">
        <v>396</v>
      </c>
      <c r="D9" s="533">
        <v>0.33973202109336847</v>
      </c>
      <c r="E9" s="531">
        <v>0.1133372932672501</v>
      </c>
      <c r="F9" s="531">
        <v>0.39981245994567871</v>
      </c>
      <c r="G9" s="531">
        <v>2.6163944974541661E-2</v>
      </c>
      <c r="H9" s="531">
        <v>0.12095429003238679</v>
      </c>
      <c r="I9" s="39">
        <v>1081</v>
      </c>
      <c r="J9" s="79"/>
      <c r="K9" s="79"/>
    </row>
    <row r="10" spans="1:11" x14ac:dyDescent="0.2">
      <c r="C10" s="109" t="s">
        <v>397</v>
      </c>
      <c r="D10" s="533">
        <v>0.25304469466209412</v>
      </c>
      <c r="E10" s="531">
        <v>0.2128947526216507</v>
      </c>
      <c r="F10" s="531">
        <v>0.34253618121147161</v>
      </c>
      <c r="G10" s="531">
        <v>6.6270999610424042E-2</v>
      </c>
      <c r="H10" s="531">
        <v>0.12525337934494021</v>
      </c>
      <c r="I10" s="39">
        <v>384</v>
      </c>
      <c r="J10" s="79"/>
      <c r="K10" s="79"/>
    </row>
    <row r="11" spans="1:11" x14ac:dyDescent="0.2">
      <c r="C11" s="109" t="s">
        <v>78</v>
      </c>
      <c r="D11" s="533">
        <v>0.31834816932678223</v>
      </c>
      <c r="E11" s="531">
        <v>0.1359046399593353</v>
      </c>
      <c r="F11" s="531">
        <v>0.38471689820289612</v>
      </c>
      <c r="G11" s="531">
        <v>3.7144914269447327E-2</v>
      </c>
      <c r="H11" s="531">
        <v>0.1238853931427002</v>
      </c>
      <c r="I11" s="39">
        <v>1537</v>
      </c>
      <c r="J11" s="79"/>
      <c r="K11" s="79"/>
    </row>
    <row r="12" spans="1:11" x14ac:dyDescent="0.2">
      <c r="C12" s="79"/>
      <c r="D12" s="78"/>
      <c r="E12" s="177"/>
      <c r="F12" s="177"/>
      <c r="G12" s="177"/>
      <c r="H12" s="78"/>
      <c r="I12" s="78"/>
      <c r="J12" s="79"/>
      <c r="K12" s="79"/>
    </row>
    <row r="13" spans="1:11" x14ac:dyDescent="0.2">
      <c r="D13" s="79"/>
      <c r="E13" s="178"/>
      <c r="F13" s="178"/>
      <c r="G13" s="178"/>
      <c r="H13" s="79"/>
      <c r="I13" s="79"/>
      <c r="J13" s="79"/>
      <c r="K13" s="79"/>
    </row>
    <row r="14" spans="1:11" x14ac:dyDescent="0.2">
      <c r="C14" s="2" t="s">
        <v>564</v>
      </c>
      <c r="D14" s="79"/>
      <c r="E14" s="178"/>
      <c r="F14" s="178"/>
      <c r="G14" s="178"/>
      <c r="H14" s="79"/>
      <c r="I14" s="79"/>
      <c r="J14" s="79"/>
      <c r="K14" s="79"/>
    </row>
    <row r="15" spans="1:11" x14ac:dyDescent="0.2">
      <c r="C15" s="2" t="s">
        <v>209</v>
      </c>
      <c r="D15" s="79"/>
      <c r="E15" s="178"/>
      <c r="F15" s="178"/>
      <c r="G15" s="178"/>
      <c r="H15" s="79"/>
      <c r="I15" s="79"/>
      <c r="J15" s="79"/>
      <c r="K15" s="79"/>
    </row>
    <row r="16" spans="1:11" x14ac:dyDescent="0.2">
      <c r="D16" s="79"/>
      <c r="E16" s="178"/>
      <c r="F16" s="178"/>
      <c r="G16" s="178"/>
      <c r="H16" s="79"/>
      <c r="I16" s="79"/>
      <c r="J16" s="79"/>
      <c r="K16" s="79"/>
    </row>
    <row r="17" spans="3:11" x14ac:dyDescent="0.2">
      <c r="C17" s="79" t="s">
        <v>83</v>
      </c>
      <c r="D17" s="79"/>
      <c r="E17" s="178"/>
      <c r="F17" s="178"/>
      <c r="G17" s="178"/>
      <c r="H17" s="79"/>
      <c r="I17" s="79"/>
      <c r="J17" s="79"/>
      <c r="K17" s="79"/>
    </row>
    <row r="18" spans="3:11" x14ac:dyDescent="0.2">
      <c r="C18" s="2" t="s">
        <v>572</v>
      </c>
    </row>
    <row r="19" spans="3:11" x14ac:dyDescent="0.2">
      <c r="C19" s="2" t="s">
        <v>573</v>
      </c>
    </row>
    <row r="20" spans="3:11" x14ac:dyDescent="0.2">
      <c r="C20" s="2" t="s">
        <v>628</v>
      </c>
    </row>
  </sheetData>
  <mergeCells count="1">
    <mergeCell ref="D4:H4"/>
  </mergeCells>
  <hyperlinks>
    <hyperlink ref="A1" location="Contents!A1" display="Contents" xr:uid="{00000000-0004-0000-27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20C20-DB35-4016-A5B3-188A09072C15}">
  <dimension ref="A1:V17"/>
  <sheetViews>
    <sheetView workbookViewId="0"/>
  </sheetViews>
  <sheetFormatPr defaultColWidth="9.140625" defaultRowHeight="12.75" x14ac:dyDescent="0.2"/>
  <cols>
    <col min="1" max="2" width="9.140625" style="58"/>
    <col min="3" max="3" width="34.28515625" style="58" bestFit="1" customWidth="1"/>
    <col min="4" max="21" width="11.28515625" style="58" customWidth="1"/>
    <col min="22" max="22" width="13.7109375" style="591" customWidth="1"/>
    <col min="23" max="16384" width="9.140625" style="58"/>
  </cols>
  <sheetData>
    <row r="1" spans="1:22" x14ac:dyDescent="0.2">
      <c r="A1" s="95" t="s">
        <v>75</v>
      </c>
      <c r="B1" s="79"/>
      <c r="C1" s="79"/>
      <c r="D1" s="79"/>
      <c r="E1" s="79"/>
      <c r="F1" s="79"/>
      <c r="G1" s="79"/>
      <c r="H1" s="79"/>
      <c r="I1" s="79"/>
      <c r="J1" s="79"/>
      <c r="K1" s="79"/>
      <c r="L1" s="79"/>
      <c r="M1" s="79"/>
      <c r="N1" s="79"/>
      <c r="O1" s="79"/>
      <c r="P1" s="79"/>
      <c r="Q1" s="79"/>
      <c r="R1" s="79"/>
      <c r="S1" s="79"/>
      <c r="T1" s="79"/>
      <c r="U1" s="79"/>
    </row>
    <row r="2" spans="1:22" x14ac:dyDescent="0.2">
      <c r="A2" s="79"/>
      <c r="B2" s="96" t="s">
        <v>343</v>
      </c>
      <c r="C2" s="79"/>
      <c r="D2" s="79"/>
      <c r="E2" s="79"/>
      <c r="F2" s="79"/>
      <c r="G2" s="79"/>
      <c r="H2" s="79"/>
      <c r="I2" s="79"/>
      <c r="J2" s="79"/>
      <c r="K2" s="79"/>
      <c r="L2" s="79"/>
      <c r="M2" s="79"/>
      <c r="N2" s="79"/>
      <c r="O2" s="79"/>
      <c r="P2" s="79"/>
      <c r="Q2" s="79"/>
      <c r="R2" s="79"/>
      <c r="S2" s="79"/>
      <c r="T2" s="79"/>
      <c r="U2" s="79"/>
    </row>
    <row r="3" spans="1:22" x14ac:dyDescent="0.2">
      <c r="A3" s="79"/>
      <c r="B3" s="79" t="s">
        <v>76</v>
      </c>
      <c r="C3" s="79"/>
      <c r="D3" s="79"/>
      <c r="E3" s="79"/>
      <c r="F3" s="79"/>
      <c r="G3" s="79"/>
      <c r="H3" s="79"/>
      <c r="I3" s="79"/>
      <c r="J3" s="79"/>
      <c r="K3" s="79"/>
      <c r="L3" s="79"/>
      <c r="M3" s="79"/>
      <c r="N3" s="79"/>
      <c r="O3" s="79"/>
      <c r="P3" s="79"/>
      <c r="Q3" s="79"/>
      <c r="R3" s="79"/>
      <c r="S3" s="79"/>
      <c r="T3" s="79"/>
      <c r="U3" s="79"/>
    </row>
    <row r="4" spans="1:22" s="127" customFormat="1" x14ac:dyDescent="0.2">
      <c r="C4" s="437"/>
      <c r="D4" s="649" t="s">
        <v>344</v>
      </c>
      <c r="E4" s="652"/>
      <c r="F4" s="652"/>
      <c r="G4" s="652"/>
      <c r="H4" s="652"/>
      <c r="I4" s="652"/>
      <c r="J4" s="652"/>
      <c r="K4" s="652"/>
      <c r="L4" s="651"/>
      <c r="M4" s="649" t="s">
        <v>201</v>
      </c>
      <c r="N4" s="652"/>
      <c r="O4" s="652"/>
      <c r="P4" s="652"/>
      <c r="Q4" s="652"/>
      <c r="R4" s="652"/>
      <c r="S4" s="652"/>
      <c r="T4" s="652"/>
      <c r="U4" s="651"/>
      <c r="V4" s="591"/>
    </row>
    <row r="5" spans="1:22" x14ac:dyDescent="0.2">
      <c r="A5" s="79"/>
      <c r="B5" s="79"/>
      <c r="C5" s="46"/>
      <c r="D5" s="649" t="s">
        <v>84</v>
      </c>
      <c r="E5" s="650"/>
      <c r="F5" s="650"/>
      <c r="G5" s="650"/>
      <c r="H5" s="650"/>
      <c r="I5" s="650"/>
      <c r="J5" s="650"/>
      <c r="K5" s="650"/>
      <c r="L5" s="651"/>
      <c r="M5" s="649" t="s">
        <v>84</v>
      </c>
      <c r="N5" s="650"/>
      <c r="O5" s="650"/>
      <c r="P5" s="650"/>
      <c r="Q5" s="650"/>
      <c r="R5" s="650"/>
      <c r="S5" s="650"/>
      <c r="T5" s="650"/>
      <c r="U5" s="651"/>
      <c r="V5" s="545"/>
    </row>
    <row r="6" spans="1:22" ht="38.25" x14ac:dyDescent="0.2">
      <c r="A6" s="79"/>
      <c r="B6" s="79"/>
      <c r="C6" s="5"/>
      <c r="D6" s="121" t="s">
        <v>86</v>
      </c>
      <c r="E6" s="102" t="s">
        <v>87</v>
      </c>
      <c r="F6" s="102" t="s">
        <v>88</v>
      </c>
      <c r="G6" s="102" t="s">
        <v>89</v>
      </c>
      <c r="H6" s="102" t="s">
        <v>90</v>
      </c>
      <c r="I6" s="102" t="s">
        <v>91</v>
      </c>
      <c r="J6" s="102" t="s">
        <v>92</v>
      </c>
      <c r="K6" s="102" t="s">
        <v>93</v>
      </c>
      <c r="L6" s="102" t="s">
        <v>94</v>
      </c>
      <c r="M6" s="121" t="s">
        <v>86</v>
      </c>
      <c r="N6" s="102" t="s">
        <v>87</v>
      </c>
      <c r="O6" s="102" t="s">
        <v>88</v>
      </c>
      <c r="P6" s="102" t="s">
        <v>89</v>
      </c>
      <c r="Q6" s="102" t="s">
        <v>90</v>
      </c>
      <c r="R6" s="102" t="s">
        <v>91</v>
      </c>
      <c r="S6" s="102" t="s">
        <v>92</v>
      </c>
      <c r="T6" s="102" t="s">
        <v>93</v>
      </c>
      <c r="U6" s="132" t="s">
        <v>94</v>
      </c>
      <c r="V6" s="121" t="s">
        <v>82</v>
      </c>
    </row>
    <row r="7" spans="1:22" x14ac:dyDescent="0.2">
      <c r="A7" s="84"/>
      <c r="B7" s="79"/>
      <c r="C7" s="79" t="s">
        <v>77</v>
      </c>
      <c r="D7" s="39">
        <v>731.21684432029724</v>
      </c>
      <c r="E7" s="285">
        <v>940.32550764083862</v>
      </c>
      <c r="F7" s="285">
        <v>1671.5850045681</v>
      </c>
      <c r="G7" s="285">
        <v>701.82955241203308</v>
      </c>
      <c r="H7" s="285">
        <v>1571.0455408096309</v>
      </c>
      <c r="I7" s="285">
        <v>1020.605573415756</v>
      </c>
      <c r="J7" s="285">
        <v>716.48703718185425</v>
      </c>
      <c r="K7" s="285">
        <v>1208.444436788559</v>
      </c>
      <c r="L7" s="285">
        <v>1178.1236853599551</v>
      </c>
      <c r="M7" s="41">
        <f>D7/(D$7+D$10+D$14)</f>
        <v>0.16758295399027007</v>
      </c>
      <c r="N7" s="284">
        <f t="shared" ref="N7:N14" si="0">E7/(E$7+E$10+E$14)</f>
        <v>0.13975136188390228</v>
      </c>
      <c r="O7" s="284">
        <f t="shared" ref="O7:O14" si="1">F7/(F$7+F$10+F$14)</f>
        <v>0.16968617131878447</v>
      </c>
      <c r="P7" s="284">
        <f t="shared" ref="P7:P14" si="2">G7/(G$7+G$10+G$14)</f>
        <v>0.28374806733684887</v>
      </c>
      <c r="Q7" s="284">
        <f t="shared" ref="Q7:Q14" si="3">H7/(H$7+H$10+H$14)</f>
        <v>0.21675580025985039</v>
      </c>
      <c r="R7" s="284">
        <f t="shared" ref="R7:R14" si="4">I7/(I$7+I$10+I$14)</f>
        <v>0.10407991092436174</v>
      </c>
      <c r="S7" s="284">
        <f t="shared" ref="S7:S14" si="5">J7/(J$7+J$10+J$14)</f>
        <v>0.13491825521121426</v>
      </c>
      <c r="T7" s="284">
        <f t="shared" ref="T7:T14" si="6">K7/(K$7+K$10+K$14)</f>
        <v>0.23626779353451155</v>
      </c>
      <c r="U7" s="284">
        <f t="shared" ref="U7:U14" si="7">L7/(L$7+L$10+L$14)</f>
        <v>0.21967487566842175</v>
      </c>
      <c r="V7" s="39">
        <v>2036</v>
      </c>
    </row>
    <row r="8" spans="1:22" x14ac:dyDescent="0.2">
      <c r="A8" s="84"/>
      <c r="B8" s="79"/>
      <c r="C8" s="79" t="s">
        <v>357</v>
      </c>
      <c r="D8" s="39">
        <v>698.00524473190308</v>
      </c>
      <c r="E8" s="285">
        <v>895.15072679519653</v>
      </c>
      <c r="F8" s="285">
        <v>1592.0079054832461</v>
      </c>
      <c r="G8" s="285">
        <v>677.57998323440552</v>
      </c>
      <c r="H8" s="285">
        <v>1499.2493801116941</v>
      </c>
      <c r="I8" s="285">
        <v>985.93655300140381</v>
      </c>
      <c r="J8" s="285">
        <v>697.53383636474609</v>
      </c>
      <c r="K8" s="285">
        <v>1153.889416217804</v>
      </c>
      <c r="L8" s="285">
        <v>1158.368485927582</v>
      </c>
      <c r="M8" s="41">
        <f>D8/(D$7+D$10+D$14)</f>
        <v>0.15997139798059043</v>
      </c>
      <c r="N8" s="213">
        <f t="shared" si="0"/>
        <v>0.13303747706988245</v>
      </c>
      <c r="O8" s="213">
        <f t="shared" si="1"/>
        <v>0.16160812968078037</v>
      </c>
      <c r="P8" s="213">
        <f t="shared" si="2"/>
        <v>0.27394402251677064</v>
      </c>
      <c r="Q8" s="213">
        <f t="shared" si="3"/>
        <v>0.20685014580018007</v>
      </c>
      <c r="R8" s="213">
        <f t="shared" si="4"/>
        <v>0.1005444133231834</v>
      </c>
      <c r="S8" s="213">
        <f t="shared" si="5"/>
        <v>0.13134926840166927</v>
      </c>
      <c r="T8" s="213">
        <f t="shared" si="6"/>
        <v>0.22560152378798001</v>
      </c>
      <c r="U8" s="213">
        <f t="shared" si="7"/>
        <v>0.21599128876405907</v>
      </c>
      <c r="V8" s="39">
        <v>1896</v>
      </c>
    </row>
    <row r="9" spans="1:22" x14ac:dyDescent="0.2">
      <c r="A9" s="84"/>
      <c r="B9" s="79"/>
      <c r="C9" s="79" t="s">
        <v>445</v>
      </c>
      <c r="D9" s="230">
        <v>33.211599588394172</v>
      </c>
      <c r="E9" s="633">
        <v>45.17478084564209</v>
      </c>
      <c r="F9" s="633">
        <v>79.577099084854126</v>
      </c>
      <c r="G9" s="633" t="s">
        <v>100</v>
      </c>
      <c r="H9" s="633">
        <v>71.796160697937012</v>
      </c>
      <c r="I9" s="633">
        <v>34.669020414352417</v>
      </c>
      <c r="J9" s="633" t="s">
        <v>100</v>
      </c>
      <c r="K9" s="633">
        <v>54.555020570754998</v>
      </c>
      <c r="L9" s="633" t="s">
        <v>100</v>
      </c>
      <c r="M9" s="262">
        <f t="shared" ref="M9:M14" si="8">D9/(D$7+D$10+D$14)</f>
        <v>7.6115560096796297E-3</v>
      </c>
      <c r="N9" s="263">
        <f t="shared" si="0"/>
        <v>6.7138848140198193E-3</v>
      </c>
      <c r="O9" s="263">
        <f t="shared" si="1"/>
        <v>8.078041638004135E-3</v>
      </c>
      <c r="P9" s="283" t="s">
        <v>100</v>
      </c>
      <c r="Q9" s="263">
        <f>H9/(H$7+H$10+H$14)</f>
        <v>9.9056544596703624E-3</v>
      </c>
      <c r="R9" s="213">
        <f t="shared" si="4"/>
        <v>3.5354976011783682E-3</v>
      </c>
      <c r="S9" s="283" t="s">
        <v>100</v>
      </c>
      <c r="T9" s="213">
        <f t="shared" si="6"/>
        <v>1.0666269746531556E-2</v>
      </c>
      <c r="U9" s="283" t="s">
        <v>100</v>
      </c>
      <c r="V9" s="39">
        <v>140</v>
      </c>
    </row>
    <row r="10" spans="1:22" x14ac:dyDescent="0.2">
      <c r="A10" s="84"/>
      <c r="B10" s="79"/>
      <c r="C10" s="79" t="s">
        <v>78</v>
      </c>
      <c r="D10" s="39">
        <v>1711.4826188087461</v>
      </c>
      <c r="E10" s="285">
        <v>2565.831182718277</v>
      </c>
      <c r="F10" s="285">
        <v>3696.3039121627812</v>
      </c>
      <c r="G10" s="285">
        <v>667.69266057014465</v>
      </c>
      <c r="H10" s="285">
        <v>2614.9248940944672</v>
      </c>
      <c r="I10" s="285">
        <v>4106.8493978977203</v>
      </c>
      <c r="J10" s="285">
        <v>2163.000453710556</v>
      </c>
      <c r="K10" s="285">
        <v>1942.030205726624</v>
      </c>
      <c r="L10" s="285">
        <v>1709.036978960037</v>
      </c>
      <c r="M10" s="41">
        <f t="shared" si="8"/>
        <v>0.39224385377716814</v>
      </c>
      <c r="N10" s="213">
        <f t="shared" si="0"/>
        <v>0.38133433500989683</v>
      </c>
      <c r="O10" s="213">
        <f t="shared" si="1"/>
        <v>0.37521972090650835</v>
      </c>
      <c r="P10" s="213">
        <f t="shared" si="2"/>
        <v>0.26994660079595828</v>
      </c>
      <c r="Q10" s="213">
        <f t="shared" si="3"/>
        <v>0.36077893562955088</v>
      </c>
      <c r="R10" s="213">
        <f t="shared" si="4"/>
        <v>0.41881068519193781</v>
      </c>
      <c r="S10" s="213">
        <f t="shared" si="5"/>
        <v>0.40730429455295641</v>
      </c>
      <c r="T10" s="213">
        <f t="shared" si="6"/>
        <v>0.37969407422965024</v>
      </c>
      <c r="U10" s="213">
        <f t="shared" si="7"/>
        <v>0.31866983961966133</v>
      </c>
      <c r="V10" s="39">
        <v>5130</v>
      </c>
    </row>
    <row r="11" spans="1:22" x14ac:dyDescent="0.2">
      <c r="A11" s="84"/>
      <c r="B11" s="79"/>
      <c r="C11" s="79" t="s">
        <v>442</v>
      </c>
      <c r="D11" s="39">
        <v>1133.9406220912931</v>
      </c>
      <c r="E11" s="285">
        <v>1507.426444292068</v>
      </c>
      <c r="F11" s="285">
        <v>2914.310821056366</v>
      </c>
      <c r="G11" s="285">
        <v>446.25201034545898</v>
      </c>
      <c r="H11" s="285">
        <v>1939.9434003829961</v>
      </c>
      <c r="I11" s="285">
        <v>2509.0678749084468</v>
      </c>
      <c r="J11" s="285">
        <v>1188.49461388588</v>
      </c>
      <c r="K11" s="285">
        <v>1460.3906133174901</v>
      </c>
      <c r="L11" s="285">
        <v>1084.227738142014</v>
      </c>
      <c r="M11" s="41">
        <f t="shared" si="8"/>
        <v>0.25988066409529309</v>
      </c>
      <c r="N11" s="213">
        <f t="shared" si="0"/>
        <v>0.22403401462346506</v>
      </c>
      <c r="O11" s="213">
        <f t="shared" si="1"/>
        <v>0.29583792861657693</v>
      </c>
      <c r="P11" s="213">
        <f t="shared" si="2"/>
        <v>0.1804186572730255</v>
      </c>
      <c r="Q11" s="213">
        <f t="shared" si="3"/>
        <v>0.26765232024536484</v>
      </c>
      <c r="R11" s="213">
        <f t="shared" si="4"/>
        <v>0.25587118836678036</v>
      </c>
      <c r="S11" s="213">
        <f t="shared" si="5"/>
        <v>0.22379974976813119</v>
      </c>
      <c r="T11" s="213">
        <f t="shared" si="6"/>
        <v>0.28552679577390244</v>
      </c>
      <c r="U11" s="213">
        <f t="shared" si="7"/>
        <v>0.20216688326729471</v>
      </c>
      <c r="V11" s="39">
        <v>3361</v>
      </c>
    </row>
    <row r="12" spans="1:22" x14ac:dyDescent="0.2">
      <c r="A12" s="84"/>
      <c r="B12" s="79"/>
      <c r="C12" s="79" t="s">
        <v>443</v>
      </c>
      <c r="D12" s="39">
        <v>509.55331611633301</v>
      </c>
      <c r="E12" s="285">
        <v>966.96325731277466</v>
      </c>
      <c r="F12" s="285">
        <v>599.355881690979</v>
      </c>
      <c r="G12" s="285">
        <v>144.61368012428281</v>
      </c>
      <c r="H12" s="285">
        <v>557.44481348991394</v>
      </c>
      <c r="I12" s="285">
        <v>1398.573573589325</v>
      </c>
      <c r="J12" s="285">
        <v>878.78099942207336</v>
      </c>
      <c r="K12" s="285">
        <v>381.34855198860168</v>
      </c>
      <c r="L12" s="285">
        <v>523.43100190162659</v>
      </c>
      <c r="M12" s="41">
        <f t="shared" si="8"/>
        <v>0.1167812948971239</v>
      </c>
      <c r="N12" s="213">
        <f t="shared" si="0"/>
        <v>0.14371026947911919</v>
      </c>
      <c r="O12" s="213">
        <f t="shared" si="1"/>
        <v>6.0841898284325784E-2</v>
      </c>
      <c r="P12" s="213">
        <f t="shared" si="2"/>
        <v>5.8466976924397444E-2</v>
      </c>
      <c r="Q12" s="213">
        <f t="shared" si="3"/>
        <v>7.6910180838195494E-2</v>
      </c>
      <c r="R12" s="213">
        <f t="shared" si="4"/>
        <v>0.14262455227749987</v>
      </c>
      <c r="S12" s="213">
        <f t="shared" si="5"/>
        <v>0.16547905684537897</v>
      </c>
      <c r="T12" s="213">
        <f t="shared" si="6"/>
        <v>7.4558976981490069E-2</v>
      </c>
      <c r="U12" s="213">
        <f t="shared" si="7"/>
        <v>9.7599803562735191E-2</v>
      </c>
      <c r="V12" s="39">
        <v>1511</v>
      </c>
    </row>
    <row r="13" spans="1:22" x14ac:dyDescent="0.2">
      <c r="A13" s="84"/>
      <c r="B13" s="79"/>
      <c r="C13" s="79" t="s">
        <v>79</v>
      </c>
      <c r="D13" s="39">
        <v>67.988680601119995</v>
      </c>
      <c r="E13" s="285">
        <v>91.441481113433838</v>
      </c>
      <c r="F13" s="285">
        <v>182.63720941543579</v>
      </c>
      <c r="G13" s="286">
        <v>76.826970100402832</v>
      </c>
      <c r="H13" s="285">
        <v>117.5366802215576</v>
      </c>
      <c r="I13" s="285">
        <v>199.20794939994809</v>
      </c>
      <c r="J13" s="285">
        <v>95.724840402603149</v>
      </c>
      <c r="K13" s="285">
        <v>100.2910404205322</v>
      </c>
      <c r="L13" s="285">
        <v>101.37823891639709</v>
      </c>
      <c r="M13" s="262">
        <f t="shared" si="8"/>
        <v>1.5581894784751185E-2</v>
      </c>
      <c r="N13" s="213">
        <f t="shared" si="0"/>
        <v>1.3590050907312542E-2</v>
      </c>
      <c r="O13" s="213">
        <f t="shared" si="1"/>
        <v>1.8539894005605618E-2</v>
      </c>
      <c r="P13" s="263">
        <f t="shared" si="2"/>
        <v>3.1060966598535356E-2</v>
      </c>
      <c r="Q13" s="213">
        <f t="shared" si="3"/>
        <v>1.621643454599064E-2</v>
      </c>
      <c r="R13" s="213">
        <f t="shared" si="4"/>
        <v>2.0314944547657587E-2</v>
      </c>
      <c r="S13" s="213">
        <f t="shared" si="5"/>
        <v>1.8025487939446354E-2</v>
      </c>
      <c r="T13" s="213">
        <f t="shared" si="6"/>
        <v>1.9608301474257732E-2</v>
      </c>
      <c r="U13" s="213">
        <f t="shared" si="7"/>
        <v>1.8903152789631592E-2</v>
      </c>
      <c r="V13" s="39">
        <v>258</v>
      </c>
    </row>
    <row r="14" spans="1:22" x14ac:dyDescent="0.2">
      <c r="A14" s="84"/>
      <c r="B14" s="79"/>
      <c r="C14" s="79" t="s">
        <v>80</v>
      </c>
      <c r="D14" s="39">
        <v>1920.613313674927</v>
      </c>
      <c r="E14" s="285">
        <v>3222.4039115905762</v>
      </c>
      <c r="F14" s="285">
        <v>4483.1495714187622</v>
      </c>
      <c r="G14" s="285">
        <v>1103.9027481079099</v>
      </c>
      <c r="H14" s="285">
        <v>3062.027260780334</v>
      </c>
      <c r="I14" s="285">
        <v>4678.5254945754996</v>
      </c>
      <c r="J14" s="285">
        <v>2431.0395097732539</v>
      </c>
      <c r="K14" s="285">
        <v>1964.248861312866</v>
      </c>
      <c r="L14" s="285">
        <v>2475.8726902008061</v>
      </c>
      <c r="M14" s="41">
        <f t="shared" si="8"/>
        <v>0.44017319223256179</v>
      </c>
      <c r="N14" s="213">
        <f t="shared" si="0"/>
        <v>0.47891430310620087</v>
      </c>
      <c r="O14" s="213">
        <f t="shared" si="1"/>
        <v>0.45509410777470721</v>
      </c>
      <c r="P14" s="213">
        <f t="shared" si="2"/>
        <v>0.44630533186719273</v>
      </c>
      <c r="Q14" s="213">
        <f t="shared" si="3"/>
        <v>0.42246526411059859</v>
      </c>
      <c r="R14" s="213">
        <f t="shared" si="4"/>
        <v>0.47710940388370032</v>
      </c>
      <c r="S14" s="213">
        <f t="shared" si="5"/>
        <v>0.45777745023582928</v>
      </c>
      <c r="T14" s="213">
        <f t="shared" si="6"/>
        <v>0.38403813223583821</v>
      </c>
      <c r="U14" s="213">
        <f t="shared" si="7"/>
        <v>0.46165528471191697</v>
      </c>
      <c r="V14" s="39">
        <v>1312</v>
      </c>
    </row>
    <row r="15" spans="1:22" x14ac:dyDescent="0.2">
      <c r="A15" s="79"/>
      <c r="B15" s="79"/>
      <c r="C15" s="79"/>
      <c r="D15" s="211"/>
      <c r="E15" s="211"/>
      <c r="F15" s="211"/>
      <c r="G15" s="211"/>
      <c r="H15" s="211"/>
      <c r="I15" s="211"/>
      <c r="J15" s="211"/>
      <c r="K15" s="648"/>
      <c r="L15" s="211"/>
      <c r="M15" s="84"/>
      <c r="N15" s="32"/>
      <c r="O15" s="32"/>
      <c r="P15" s="32"/>
      <c r="Q15" s="32"/>
      <c r="R15" s="32"/>
      <c r="S15" s="32"/>
      <c r="T15" s="32"/>
      <c r="U15" s="32"/>
    </row>
    <row r="16" spans="1:22" s="591" customFormat="1" x14ac:dyDescent="0.2">
      <c r="C16" s="591" t="s">
        <v>414</v>
      </c>
      <c r="D16" s="634"/>
      <c r="E16" s="634"/>
      <c r="F16" s="634"/>
      <c r="G16" s="634"/>
      <c r="H16" s="634"/>
      <c r="I16" s="634"/>
      <c r="J16" s="634"/>
      <c r="K16" s="634"/>
      <c r="L16" s="634"/>
      <c r="M16" s="634"/>
      <c r="N16" s="32"/>
      <c r="O16" s="32"/>
      <c r="P16" s="32"/>
      <c r="Q16" s="32"/>
      <c r="R16" s="32"/>
      <c r="S16" s="32"/>
      <c r="T16" s="32"/>
      <c r="U16" s="32"/>
    </row>
    <row r="17" spans="1:22" x14ac:dyDescent="0.2">
      <c r="A17" s="79"/>
      <c r="C17" s="2" t="s">
        <v>627</v>
      </c>
      <c r="D17" s="261"/>
      <c r="E17" s="261"/>
      <c r="F17" s="261"/>
      <c r="G17" s="261"/>
      <c r="H17" s="261"/>
      <c r="I17" s="261"/>
      <c r="J17" s="261"/>
      <c r="K17" s="261"/>
      <c r="L17" s="261"/>
      <c r="M17" s="19"/>
      <c r="N17" s="79"/>
      <c r="O17" s="79"/>
      <c r="P17" s="97"/>
      <c r="Q17" s="79"/>
      <c r="R17" s="79"/>
      <c r="S17" s="97"/>
      <c r="T17" s="79"/>
      <c r="U17" s="97"/>
      <c r="V17" s="634"/>
    </row>
  </sheetData>
  <mergeCells count="4">
    <mergeCell ref="M5:U5"/>
    <mergeCell ref="D5:L5"/>
    <mergeCell ref="D4:L4"/>
    <mergeCell ref="M4:U4"/>
  </mergeCells>
  <hyperlinks>
    <hyperlink ref="A1" location="Contents!A1" display="Contents" xr:uid="{00000000-0004-0000-0300-000000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50945-685F-4AD8-8707-F38E2C453FB6}">
  <dimension ref="A1:T19"/>
  <sheetViews>
    <sheetView workbookViewId="0"/>
  </sheetViews>
  <sheetFormatPr defaultColWidth="9.140625" defaultRowHeight="12.75" x14ac:dyDescent="0.2"/>
  <cols>
    <col min="1" max="2" width="9.140625" style="2"/>
    <col min="3" max="3" width="32.42578125" style="2" bestFit="1" customWidth="1"/>
    <col min="4" max="11" width="16" style="2" customWidth="1"/>
    <col min="12" max="12" width="9.140625" style="2" customWidth="1"/>
    <col min="13" max="16384" width="9.140625" style="2"/>
  </cols>
  <sheetData>
    <row r="1" spans="1:20" x14ac:dyDescent="0.2">
      <c r="A1" s="3" t="s">
        <v>75</v>
      </c>
    </row>
    <row r="2" spans="1:20" x14ac:dyDescent="0.2">
      <c r="B2" s="4" t="s">
        <v>565</v>
      </c>
    </row>
    <row r="3" spans="1:20" x14ac:dyDescent="0.2">
      <c r="B3" s="2" t="s">
        <v>76</v>
      </c>
    </row>
    <row r="4" spans="1:20" x14ac:dyDescent="0.2">
      <c r="C4" s="79"/>
      <c r="D4" s="656" t="s">
        <v>114</v>
      </c>
      <c r="E4" s="674"/>
      <c r="F4" s="674"/>
      <c r="G4" s="674"/>
      <c r="H4" s="674"/>
      <c r="I4" s="674"/>
      <c r="J4" s="674"/>
      <c r="K4" s="79"/>
      <c r="L4" s="79"/>
      <c r="M4" s="79"/>
      <c r="N4" s="79"/>
      <c r="O4" s="79"/>
      <c r="P4" s="79"/>
      <c r="Q4" s="79"/>
      <c r="R4" s="79"/>
      <c r="S4" s="79"/>
      <c r="T4" s="79"/>
    </row>
    <row r="5" spans="1:20" ht="25.5" x14ac:dyDescent="0.2">
      <c r="C5" s="5"/>
      <c r="D5" s="121" t="s">
        <v>220</v>
      </c>
      <c r="E5" s="102" t="s">
        <v>221</v>
      </c>
      <c r="F5" s="102" t="s">
        <v>222</v>
      </c>
      <c r="G5" s="102" t="s">
        <v>223</v>
      </c>
      <c r="H5" s="102" t="s">
        <v>224</v>
      </c>
      <c r="I5" s="102" t="s">
        <v>225</v>
      </c>
      <c r="J5" s="30" t="s">
        <v>226</v>
      </c>
      <c r="K5" s="121" t="s">
        <v>82</v>
      </c>
      <c r="L5" s="79"/>
      <c r="M5" s="79"/>
      <c r="N5" s="79"/>
      <c r="O5" s="79"/>
      <c r="P5" s="79"/>
      <c r="Q5" s="79"/>
      <c r="R5" s="79"/>
      <c r="S5" s="79"/>
      <c r="T5" s="79"/>
    </row>
    <row r="6" spans="1:20" x14ac:dyDescent="0.2">
      <c r="C6" s="109" t="s">
        <v>358</v>
      </c>
      <c r="D6" s="558">
        <v>5.1055784337222576E-2</v>
      </c>
      <c r="E6" s="422">
        <v>1.715893624350429E-3</v>
      </c>
      <c r="F6" s="422">
        <v>0.1124458312988281</v>
      </c>
      <c r="G6" s="422">
        <v>0.41334706544876099</v>
      </c>
      <c r="H6" s="422">
        <v>3.502659872174263E-2</v>
      </c>
      <c r="I6" s="534">
        <v>3.8462404161691673E-2</v>
      </c>
      <c r="J6" s="534">
        <v>0.3479464054107666</v>
      </c>
      <c r="K6" s="39">
        <v>274</v>
      </c>
      <c r="L6" s="79"/>
      <c r="M6" s="79"/>
      <c r="N6" s="79"/>
      <c r="O6" s="79"/>
      <c r="P6" s="79"/>
      <c r="Q6" s="79"/>
      <c r="R6" s="79"/>
      <c r="S6" s="79"/>
      <c r="T6" s="79"/>
    </row>
    <row r="7" spans="1:20" x14ac:dyDescent="0.2">
      <c r="C7" s="109" t="s">
        <v>444</v>
      </c>
      <c r="D7" s="554" t="s">
        <v>100</v>
      </c>
      <c r="E7" s="555" t="s">
        <v>100</v>
      </c>
      <c r="F7" s="555" t="s">
        <v>100</v>
      </c>
      <c r="G7" s="556">
        <v>0.49339035153388983</v>
      </c>
      <c r="H7" s="555" t="s">
        <v>100</v>
      </c>
      <c r="I7" s="534" t="s">
        <v>100</v>
      </c>
      <c r="J7" s="557">
        <v>0.28135058283805853</v>
      </c>
      <c r="K7" s="39">
        <v>44</v>
      </c>
      <c r="L7" s="79"/>
      <c r="M7" s="79"/>
      <c r="N7" s="79"/>
      <c r="P7" s="79"/>
      <c r="Q7" s="79"/>
      <c r="R7" s="79"/>
      <c r="S7" s="79"/>
      <c r="T7" s="79"/>
    </row>
    <row r="8" spans="1:20" x14ac:dyDescent="0.2">
      <c r="C8" s="109" t="s">
        <v>77</v>
      </c>
      <c r="D8" s="558">
        <v>5.2235915325582027E-2</v>
      </c>
      <c r="E8" s="422">
        <v>2.4293200112879281E-3</v>
      </c>
      <c r="F8" s="422">
        <v>0.1083037257194519</v>
      </c>
      <c r="G8" s="422">
        <v>0.41985201835632319</v>
      </c>
      <c r="H8" s="422">
        <v>3.4903272986412048E-2</v>
      </c>
      <c r="I8" s="534">
        <v>3.9741441607475281E-2</v>
      </c>
      <c r="J8" s="534">
        <v>0.34253430366516108</v>
      </c>
      <c r="K8" s="39">
        <v>318</v>
      </c>
      <c r="L8" s="79"/>
      <c r="M8" s="79"/>
      <c r="N8" s="79"/>
      <c r="P8" s="79"/>
      <c r="Q8" s="79"/>
      <c r="R8" s="79"/>
      <c r="S8" s="79"/>
      <c r="T8" s="79"/>
    </row>
    <row r="9" spans="1:20" x14ac:dyDescent="0.2">
      <c r="C9" s="109" t="s">
        <v>396</v>
      </c>
      <c r="D9" s="423">
        <v>0.17092692642472682</v>
      </c>
      <c r="E9" s="422">
        <v>2.969736466184258E-3</v>
      </c>
      <c r="F9" s="422">
        <v>0.10208491235971449</v>
      </c>
      <c r="G9" s="422">
        <v>0.55884450674057007</v>
      </c>
      <c r="H9" s="422">
        <v>2.9452823102474209E-2</v>
      </c>
      <c r="I9" s="534">
        <v>3.7820093333721161E-2</v>
      </c>
      <c r="J9" s="534">
        <v>9.790097177028656E-2</v>
      </c>
      <c r="K9" s="39">
        <v>1100</v>
      </c>
      <c r="L9" s="79"/>
      <c r="M9" s="79"/>
      <c r="N9" s="79"/>
      <c r="O9" s="79"/>
      <c r="P9" s="79"/>
      <c r="Q9" s="79"/>
      <c r="R9" s="79"/>
      <c r="S9" s="79"/>
      <c r="T9" s="79"/>
    </row>
    <row r="10" spans="1:20" x14ac:dyDescent="0.2">
      <c r="C10" s="109" t="s">
        <v>397</v>
      </c>
      <c r="D10" s="423">
        <v>0.1175814121961594</v>
      </c>
      <c r="E10" s="422">
        <v>0</v>
      </c>
      <c r="F10" s="422">
        <v>7.8002512454986572E-2</v>
      </c>
      <c r="G10" s="422">
        <v>0.59159606695175171</v>
      </c>
      <c r="H10" s="422">
        <v>3.9846021682024002E-2</v>
      </c>
      <c r="I10" s="534">
        <v>4.3709319084882743E-2</v>
      </c>
      <c r="J10" s="534">
        <v>0.12926468253135681</v>
      </c>
      <c r="K10" s="39">
        <v>392</v>
      </c>
      <c r="L10" s="79"/>
      <c r="M10" s="79"/>
      <c r="N10" s="79"/>
      <c r="O10" s="79"/>
      <c r="P10" s="79"/>
      <c r="Q10" s="79"/>
      <c r="R10" s="79"/>
      <c r="S10" s="79"/>
      <c r="T10" s="79"/>
    </row>
    <row r="11" spans="1:20" x14ac:dyDescent="0.2">
      <c r="C11" s="109" t="s">
        <v>78</v>
      </c>
      <c r="D11" s="423">
        <v>0.15508982422761622</v>
      </c>
      <c r="E11" s="422">
        <v>2.1267526317387819E-3</v>
      </c>
      <c r="F11" s="422">
        <v>9.5681771636009216E-2</v>
      </c>
      <c r="G11" s="422">
        <v>0.56865710020065308</v>
      </c>
      <c r="H11" s="422">
        <v>3.2135594636201859E-2</v>
      </c>
      <c r="I11" s="534">
        <v>4.0753435343503952E-2</v>
      </c>
      <c r="J11" s="534">
        <v>0.10555551201105121</v>
      </c>
      <c r="K11" s="39">
        <v>1564</v>
      </c>
      <c r="L11" s="79"/>
      <c r="M11" s="79"/>
      <c r="N11" s="79"/>
      <c r="O11" s="79"/>
      <c r="P11" s="79"/>
      <c r="Q11" s="79"/>
      <c r="R11" s="79"/>
      <c r="S11" s="79"/>
      <c r="T11" s="79"/>
    </row>
    <row r="12" spans="1:20" x14ac:dyDescent="0.2">
      <c r="C12" s="79"/>
      <c r="D12" s="78"/>
      <c r="E12" s="177"/>
      <c r="F12" s="177"/>
      <c r="G12" s="177"/>
      <c r="H12" s="78"/>
      <c r="I12" s="229"/>
      <c r="J12" s="229"/>
      <c r="K12" s="78"/>
      <c r="L12" s="79"/>
      <c r="M12" s="79"/>
      <c r="N12" s="79"/>
      <c r="O12" s="79"/>
      <c r="P12" s="79"/>
      <c r="Q12" s="79"/>
      <c r="R12" s="79"/>
      <c r="S12" s="79"/>
      <c r="T12" s="79"/>
    </row>
    <row r="13" spans="1:20" x14ac:dyDescent="0.2">
      <c r="D13" s="79"/>
      <c r="E13" s="178"/>
      <c r="F13" s="178"/>
      <c r="G13" s="178"/>
      <c r="H13" s="79"/>
      <c r="I13" s="178"/>
      <c r="J13" s="178"/>
      <c r="K13" s="79"/>
      <c r="L13" s="79"/>
      <c r="M13" s="79"/>
      <c r="N13" s="79"/>
      <c r="O13" s="79"/>
      <c r="P13" s="79"/>
      <c r="Q13" s="79"/>
      <c r="R13" s="79"/>
      <c r="S13" s="79"/>
      <c r="T13" s="79"/>
    </row>
    <row r="14" spans="1:20" x14ac:dyDescent="0.2">
      <c r="C14" s="2" t="s">
        <v>550</v>
      </c>
    </row>
    <row r="15" spans="1:20" x14ac:dyDescent="0.2">
      <c r="C15" s="2" t="s">
        <v>209</v>
      </c>
    </row>
    <row r="17" spans="3:3" x14ac:dyDescent="0.2">
      <c r="C17" s="2" t="s">
        <v>83</v>
      </c>
    </row>
    <row r="18" spans="3:3" x14ac:dyDescent="0.2">
      <c r="C18" s="2" t="s">
        <v>511</v>
      </c>
    </row>
    <row r="19" spans="3:3" x14ac:dyDescent="0.2">
      <c r="C19" s="2" t="s">
        <v>628</v>
      </c>
    </row>
  </sheetData>
  <mergeCells count="1">
    <mergeCell ref="D4:J4"/>
  </mergeCells>
  <hyperlinks>
    <hyperlink ref="A1" location="Contents!A1" display="Contents" xr:uid="{00000000-0004-0000-28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2B1AD-8499-4001-8F6B-8BCD5A14D131}">
  <dimension ref="A1:T18"/>
  <sheetViews>
    <sheetView workbookViewId="0"/>
  </sheetViews>
  <sheetFormatPr defaultColWidth="9.140625" defaultRowHeight="12.75" x14ac:dyDescent="0.2"/>
  <cols>
    <col min="1" max="2" width="9.140625" style="2"/>
    <col min="3" max="3" width="32.42578125" style="2" bestFit="1" customWidth="1"/>
    <col min="4" max="11" width="14.7109375" style="2" customWidth="1"/>
    <col min="12" max="12" width="9.140625" style="2" customWidth="1"/>
    <col min="13" max="16384" width="9.140625" style="2"/>
  </cols>
  <sheetData>
    <row r="1" spans="1:20" x14ac:dyDescent="0.2">
      <c r="A1" s="3" t="s">
        <v>75</v>
      </c>
    </row>
    <row r="2" spans="1:20" x14ac:dyDescent="0.2">
      <c r="B2" s="4" t="s">
        <v>566</v>
      </c>
    </row>
    <row r="3" spans="1:20" x14ac:dyDescent="0.2">
      <c r="B3" s="2" t="s">
        <v>76</v>
      </c>
    </row>
    <row r="4" spans="1:20" x14ac:dyDescent="0.2">
      <c r="C4" s="79"/>
      <c r="D4" s="649" t="s">
        <v>114</v>
      </c>
      <c r="E4" s="675"/>
      <c r="F4" s="675"/>
      <c r="G4" s="675"/>
      <c r="H4" s="675"/>
      <c r="I4" s="675"/>
      <c r="J4" s="675"/>
      <c r="K4" s="15"/>
      <c r="L4" s="79"/>
      <c r="M4" s="79"/>
      <c r="N4" s="79"/>
      <c r="O4" s="79"/>
      <c r="P4" s="79"/>
      <c r="Q4" s="79"/>
      <c r="R4" s="79"/>
      <c r="S4" s="79"/>
      <c r="T4" s="79"/>
    </row>
    <row r="5" spans="1:20" ht="25.5" x14ac:dyDescent="0.2">
      <c r="C5" s="5"/>
      <c r="D5" s="14" t="s">
        <v>378</v>
      </c>
      <c r="E5" s="11" t="s">
        <v>379</v>
      </c>
      <c r="F5" s="11" t="s">
        <v>380</v>
      </c>
      <c r="G5" s="11" t="s">
        <v>381</v>
      </c>
      <c r="H5" s="11" t="s">
        <v>382</v>
      </c>
      <c r="I5" s="11" t="s">
        <v>383</v>
      </c>
      <c r="J5" s="11" t="s">
        <v>384</v>
      </c>
      <c r="K5" s="14" t="s">
        <v>82</v>
      </c>
      <c r="L5" s="79"/>
      <c r="M5" s="79"/>
      <c r="O5" s="79"/>
      <c r="P5" s="79"/>
      <c r="Q5" s="79"/>
      <c r="R5" s="79"/>
      <c r="S5" s="79"/>
      <c r="T5" s="79"/>
    </row>
    <row r="6" spans="1:20" x14ac:dyDescent="0.2">
      <c r="C6" s="109" t="s">
        <v>358</v>
      </c>
      <c r="D6" s="560">
        <v>8.8355816900730133E-2</v>
      </c>
      <c r="E6" s="561">
        <v>8.8053368031978607E-2</v>
      </c>
      <c r="F6" s="561">
        <v>9.9541559815406799E-2</v>
      </c>
      <c r="G6" s="561">
        <v>8.3536885678768158E-2</v>
      </c>
      <c r="H6" s="561">
        <v>0.101248562335968</v>
      </c>
      <c r="I6" s="426">
        <v>0.19504675269126889</v>
      </c>
      <c r="J6" s="426">
        <v>0.34421706199646002</v>
      </c>
      <c r="K6" s="39">
        <v>276</v>
      </c>
      <c r="L6" s="79"/>
      <c r="M6" s="79"/>
      <c r="O6" s="79"/>
      <c r="P6" s="79"/>
      <c r="Q6" s="79"/>
      <c r="R6" s="79"/>
      <c r="S6" s="79"/>
      <c r="T6" s="79"/>
    </row>
    <row r="7" spans="1:20" x14ac:dyDescent="0.2">
      <c r="C7" s="109" t="s">
        <v>444</v>
      </c>
      <c r="D7" s="560" t="s">
        <v>100</v>
      </c>
      <c r="E7" s="562" t="s">
        <v>100</v>
      </c>
      <c r="F7" s="562" t="s">
        <v>100</v>
      </c>
      <c r="G7" s="562" t="s">
        <v>100</v>
      </c>
      <c r="H7" s="562" t="s">
        <v>100</v>
      </c>
      <c r="I7" s="559">
        <v>0.22482976317405701</v>
      </c>
      <c r="J7" s="559">
        <v>0.40474456548690801</v>
      </c>
      <c r="K7" s="39">
        <v>47</v>
      </c>
      <c r="L7" s="79"/>
      <c r="M7" s="79"/>
      <c r="O7" s="79"/>
      <c r="P7" s="79"/>
      <c r="Q7" s="79"/>
      <c r="R7" s="79"/>
      <c r="S7" s="79"/>
      <c r="T7" s="79"/>
    </row>
    <row r="8" spans="1:20" x14ac:dyDescent="0.2">
      <c r="C8" s="109" t="s">
        <v>77</v>
      </c>
      <c r="D8" s="560">
        <v>9.3462586402893066E-2</v>
      </c>
      <c r="E8" s="561">
        <v>8.865831047296524E-2</v>
      </c>
      <c r="F8" s="561">
        <v>9.4414666295051575E-2</v>
      </c>
      <c r="G8" s="561">
        <v>8.0350242555141449E-2</v>
      </c>
      <c r="H8" s="425">
        <v>9.6122428774833679E-2</v>
      </c>
      <c r="I8" s="426">
        <v>0.19759531319141391</v>
      </c>
      <c r="J8" s="426">
        <v>0.34939643740653992</v>
      </c>
      <c r="K8" s="39">
        <v>323</v>
      </c>
      <c r="L8" s="79"/>
      <c r="M8" s="79"/>
      <c r="O8" s="79"/>
      <c r="P8" s="79"/>
      <c r="Q8" s="79"/>
      <c r="R8" s="79"/>
      <c r="S8" s="79"/>
      <c r="T8" s="79"/>
    </row>
    <row r="9" spans="1:20" x14ac:dyDescent="0.2">
      <c r="C9" s="109" t="s">
        <v>396</v>
      </c>
      <c r="D9" s="424">
        <v>0.17839743196964261</v>
      </c>
      <c r="E9" s="425">
        <v>0.16962307691574099</v>
      </c>
      <c r="F9" s="425">
        <v>0.14448805153369901</v>
      </c>
      <c r="G9" s="425">
        <v>9.3353956937789917E-2</v>
      </c>
      <c r="H9" s="425">
        <v>7.1803681552410126E-2</v>
      </c>
      <c r="I9" s="426">
        <v>0.17865967750549319</v>
      </c>
      <c r="J9" s="426">
        <v>0.16367411613464361</v>
      </c>
      <c r="K9" s="39">
        <v>1073</v>
      </c>
      <c r="L9" s="79"/>
      <c r="M9" s="79"/>
      <c r="O9" s="79"/>
      <c r="P9" s="79"/>
      <c r="Q9" s="79"/>
      <c r="R9" s="79"/>
      <c r="S9" s="79"/>
      <c r="T9" s="79"/>
    </row>
    <row r="10" spans="1:20" x14ac:dyDescent="0.2">
      <c r="C10" s="109" t="s">
        <v>397</v>
      </c>
      <c r="D10" s="424">
        <v>0.1182695850729942</v>
      </c>
      <c r="E10" s="425">
        <v>0.10185762494802469</v>
      </c>
      <c r="F10" s="425">
        <v>0.10947591066360469</v>
      </c>
      <c r="G10" s="561">
        <v>7.4265412986278534E-2</v>
      </c>
      <c r="H10" s="561">
        <v>7.4301905930042267E-2</v>
      </c>
      <c r="I10" s="426">
        <v>0.215775802731514</v>
      </c>
      <c r="J10" s="426">
        <v>0.3060537576675415</v>
      </c>
      <c r="K10" s="39">
        <v>389</v>
      </c>
      <c r="L10" s="79"/>
      <c r="M10" s="79"/>
      <c r="N10" s="79"/>
      <c r="O10" s="79"/>
      <c r="P10" s="79"/>
      <c r="Q10" s="79"/>
      <c r="R10" s="79"/>
      <c r="S10" s="79"/>
      <c r="T10" s="79"/>
    </row>
    <row r="11" spans="1:20" x14ac:dyDescent="0.2">
      <c r="C11" s="109" t="s">
        <v>78</v>
      </c>
      <c r="D11" s="424">
        <v>0.1625145822763443</v>
      </c>
      <c r="E11" s="425">
        <v>0.15290425717830661</v>
      </c>
      <c r="F11" s="425">
        <v>0.1320950984954834</v>
      </c>
      <c r="G11" s="425">
        <v>9.081103652715683E-2</v>
      </c>
      <c r="H11" s="425">
        <v>7.162446528673172E-2</v>
      </c>
      <c r="I11" s="426">
        <v>0.187223881483078</v>
      </c>
      <c r="J11" s="426">
        <v>0.20282669365406039</v>
      </c>
      <c r="K11" s="39">
        <v>1533</v>
      </c>
      <c r="L11" s="79"/>
      <c r="M11" s="79"/>
      <c r="N11" s="79"/>
      <c r="O11" s="79"/>
      <c r="P11" s="79"/>
      <c r="Q11" s="79"/>
      <c r="R11" s="79"/>
      <c r="S11" s="79"/>
      <c r="T11" s="79"/>
    </row>
    <row r="12" spans="1:20" x14ac:dyDescent="0.2">
      <c r="C12" s="79"/>
      <c r="D12" s="78"/>
      <c r="E12" s="177"/>
      <c r="F12" s="177"/>
      <c r="G12" s="177"/>
      <c r="H12" s="177"/>
      <c r="I12" s="177"/>
      <c r="J12" s="177"/>
      <c r="K12" s="78"/>
      <c r="L12" s="79"/>
      <c r="M12" s="79"/>
      <c r="N12" s="79"/>
      <c r="O12" s="79"/>
      <c r="P12" s="79"/>
      <c r="Q12" s="79"/>
      <c r="R12" s="79"/>
      <c r="S12" s="79"/>
      <c r="T12" s="79"/>
    </row>
    <row r="13" spans="1:20" x14ac:dyDescent="0.2">
      <c r="D13" s="79"/>
      <c r="E13" s="178"/>
      <c r="F13" s="178"/>
      <c r="G13" s="178"/>
      <c r="H13" s="178"/>
      <c r="I13" s="178"/>
      <c r="J13" s="178"/>
      <c r="K13" s="79"/>
      <c r="L13" s="79"/>
      <c r="M13" s="79"/>
      <c r="N13" s="79"/>
      <c r="O13" s="79"/>
      <c r="P13" s="79"/>
      <c r="Q13" s="79"/>
      <c r="R13" s="79"/>
      <c r="S13" s="79"/>
      <c r="T13" s="79"/>
    </row>
    <row r="14" spans="1:20" x14ac:dyDescent="0.2">
      <c r="C14" s="2" t="s">
        <v>567</v>
      </c>
    </row>
    <row r="15" spans="1:20" x14ac:dyDescent="0.2">
      <c r="C15" s="2" t="s">
        <v>209</v>
      </c>
    </row>
    <row r="17" spans="3:3" x14ac:dyDescent="0.2">
      <c r="C17" s="79" t="s">
        <v>414</v>
      </c>
    </row>
    <row r="18" spans="3:3" x14ac:dyDescent="0.2">
      <c r="C18" s="2" t="s">
        <v>627</v>
      </c>
    </row>
  </sheetData>
  <mergeCells count="1">
    <mergeCell ref="D4:J4"/>
  </mergeCells>
  <hyperlinks>
    <hyperlink ref="A1" location="Contents!A1" display="Contents" xr:uid="{00000000-0004-0000-2900-000000000000}"/>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159B6-EE28-4B6F-950C-ADA94DD53C4B}">
  <dimension ref="A1:Q21"/>
  <sheetViews>
    <sheetView workbookViewId="0"/>
  </sheetViews>
  <sheetFormatPr defaultColWidth="9.140625" defaultRowHeight="12.75" x14ac:dyDescent="0.2"/>
  <cols>
    <col min="1" max="2" width="9.140625" style="2"/>
    <col min="3" max="3" width="32.42578125" style="2" bestFit="1" customWidth="1"/>
    <col min="4" max="13" width="14.7109375" style="2" customWidth="1"/>
    <col min="14" max="14" width="9.140625" style="2" customWidth="1"/>
    <col min="15" max="16384" width="9.140625" style="2"/>
  </cols>
  <sheetData>
    <row r="1" spans="1:17" x14ac:dyDescent="0.2">
      <c r="A1" s="3" t="s">
        <v>75</v>
      </c>
    </row>
    <row r="2" spans="1:17" x14ac:dyDescent="0.2">
      <c r="B2" s="4" t="s">
        <v>472</v>
      </c>
    </row>
    <row r="3" spans="1:17" x14ac:dyDescent="0.2">
      <c r="B3" s="2" t="s">
        <v>76</v>
      </c>
    </row>
    <row r="4" spans="1:17" x14ac:dyDescent="0.2">
      <c r="D4" s="649" t="s">
        <v>210</v>
      </c>
      <c r="E4" s="676"/>
      <c r="F4" s="676"/>
      <c r="G4" s="651"/>
      <c r="H4" s="676" t="s">
        <v>211</v>
      </c>
      <c r="I4" s="676"/>
      <c r="J4" s="676"/>
      <c r="K4" s="676"/>
      <c r="L4" s="676"/>
      <c r="M4" s="15"/>
      <c r="N4" s="79"/>
      <c r="O4" s="79"/>
      <c r="P4" s="79"/>
      <c r="Q4" s="79"/>
    </row>
    <row r="5" spans="1:17" ht="38.25" x14ac:dyDescent="0.2">
      <c r="C5" s="5"/>
      <c r="D5" s="16" t="s">
        <v>212</v>
      </c>
      <c r="E5" s="114" t="s">
        <v>213</v>
      </c>
      <c r="F5" s="114" t="s">
        <v>214</v>
      </c>
      <c r="G5" s="26" t="s">
        <v>215</v>
      </c>
      <c r="H5" s="114" t="s">
        <v>216</v>
      </c>
      <c r="I5" s="114" t="s">
        <v>217</v>
      </c>
      <c r="J5" s="114" t="s">
        <v>218</v>
      </c>
      <c r="K5" s="114" t="s">
        <v>214</v>
      </c>
      <c r="L5" s="114" t="s">
        <v>215</v>
      </c>
      <c r="M5" s="14" t="s">
        <v>82</v>
      </c>
      <c r="N5" s="79"/>
      <c r="O5" s="79"/>
      <c r="P5" s="79"/>
      <c r="Q5" s="79"/>
    </row>
    <row r="6" spans="1:17" x14ac:dyDescent="0.2">
      <c r="C6" s="109" t="s">
        <v>358</v>
      </c>
      <c r="D6" s="68"/>
      <c r="E6" s="69"/>
      <c r="F6" s="69"/>
      <c r="G6" s="69"/>
      <c r="H6" s="67">
        <v>37.045864105224609</v>
      </c>
      <c r="I6" s="66">
        <v>33.345149993896477</v>
      </c>
      <c r="J6" s="66">
        <v>32.935997009277337</v>
      </c>
      <c r="K6" s="66">
        <v>31.44527435302734</v>
      </c>
      <c r="L6" s="66">
        <v>30.171367645263668</v>
      </c>
      <c r="M6" s="67">
        <v>1933</v>
      </c>
      <c r="N6" s="79"/>
      <c r="O6" s="79"/>
      <c r="P6" s="79"/>
      <c r="Q6" s="79"/>
    </row>
    <row r="7" spans="1:17" x14ac:dyDescent="0.2">
      <c r="C7" s="109" t="s">
        <v>444</v>
      </c>
      <c r="D7" s="18"/>
      <c r="E7" s="105"/>
      <c r="F7" s="105"/>
      <c r="G7" s="105"/>
      <c r="H7" s="59">
        <v>32.078819274902337</v>
      </c>
      <c r="I7" s="593">
        <v>31.060617446899411</v>
      </c>
      <c r="J7" s="593">
        <v>33.775508880615227</v>
      </c>
      <c r="K7" s="593">
        <v>33.979293823242188</v>
      </c>
      <c r="L7" s="593">
        <v>28.783905029296879</v>
      </c>
      <c r="M7" s="59">
        <v>251</v>
      </c>
      <c r="N7" s="79"/>
      <c r="O7" s="79"/>
      <c r="P7" s="79"/>
      <c r="Q7" s="79"/>
    </row>
    <row r="8" spans="1:17" x14ac:dyDescent="0.2">
      <c r="C8" s="109" t="s">
        <v>77</v>
      </c>
      <c r="D8" s="18"/>
      <c r="E8" s="105"/>
      <c r="F8" s="105"/>
      <c r="G8" s="105"/>
      <c r="H8" s="59">
        <v>36.616668701171882</v>
      </c>
      <c r="I8" s="593">
        <v>33.081256866455078</v>
      </c>
      <c r="J8" s="593">
        <v>33.014869689941413</v>
      </c>
      <c r="K8" s="593">
        <v>31.92323112487793</v>
      </c>
      <c r="L8" s="593">
        <v>29.929008483886719</v>
      </c>
      <c r="M8" s="59">
        <v>2184</v>
      </c>
      <c r="N8" s="79"/>
      <c r="O8" s="79"/>
      <c r="P8" s="79"/>
      <c r="Q8" s="79"/>
    </row>
    <row r="9" spans="1:17" x14ac:dyDescent="0.2">
      <c r="C9" s="109" t="s">
        <v>396</v>
      </c>
      <c r="D9" s="59">
        <v>38.007099151611328</v>
      </c>
      <c r="E9" s="593">
        <v>35.009109497070313</v>
      </c>
      <c r="F9" s="593">
        <v>35.341800689697273</v>
      </c>
      <c r="G9" s="593">
        <v>34.097545623779297</v>
      </c>
      <c r="H9" s="59"/>
      <c r="I9" s="593"/>
      <c r="J9" s="593"/>
      <c r="K9" s="593"/>
      <c r="L9" s="593"/>
      <c r="M9" s="59">
        <v>4739</v>
      </c>
      <c r="N9" s="79"/>
      <c r="O9" s="79"/>
      <c r="P9" s="79"/>
      <c r="Q9" s="79"/>
    </row>
    <row r="10" spans="1:17" x14ac:dyDescent="0.2">
      <c r="C10" s="109" t="s">
        <v>397</v>
      </c>
      <c r="D10" s="59">
        <v>33.809711456298828</v>
      </c>
      <c r="E10" s="593">
        <v>29.321359634399411</v>
      </c>
      <c r="F10" s="593">
        <v>29.089193344116211</v>
      </c>
      <c r="G10" s="593">
        <v>25.836721420288089</v>
      </c>
      <c r="H10" s="18"/>
      <c r="I10" s="105"/>
      <c r="J10" s="105"/>
      <c r="K10" s="105"/>
      <c r="L10" s="105"/>
      <c r="M10" s="59">
        <v>2192</v>
      </c>
      <c r="N10" s="79"/>
      <c r="O10" s="79"/>
      <c r="P10" s="79"/>
      <c r="Q10" s="79"/>
    </row>
    <row r="11" spans="1:17" x14ac:dyDescent="0.2">
      <c r="C11" s="109" t="s">
        <v>78</v>
      </c>
      <c r="D11" s="59">
        <v>36.769874572753913</v>
      </c>
      <c r="E11" s="593">
        <v>33.720794677734382</v>
      </c>
      <c r="F11" s="593">
        <v>33.733707427978523</v>
      </c>
      <c r="G11" s="593">
        <v>32.332370758056641</v>
      </c>
      <c r="H11" s="18"/>
      <c r="I11" s="105"/>
      <c r="J11" s="105"/>
      <c r="K11" s="105"/>
      <c r="L11" s="105"/>
      <c r="M11" s="59">
        <v>7267</v>
      </c>
      <c r="N11" s="79"/>
      <c r="O11" s="79"/>
      <c r="P11" s="79"/>
      <c r="Q11" s="79"/>
    </row>
    <row r="12" spans="1:17" x14ac:dyDescent="0.2">
      <c r="D12" s="79"/>
      <c r="E12" s="79"/>
      <c r="F12" s="79"/>
      <c r="G12" s="79"/>
      <c r="H12" s="79"/>
      <c r="I12" s="79"/>
      <c r="J12" s="79"/>
      <c r="K12" s="79"/>
      <c r="L12" s="79"/>
      <c r="M12" s="79"/>
      <c r="N12" s="79"/>
      <c r="O12" s="79"/>
      <c r="P12" s="79"/>
      <c r="Q12" s="79"/>
    </row>
    <row r="13" spans="1:17" x14ac:dyDescent="0.2">
      <c r="C13" s="2" t="s">
        <v>568</v>
      </c>
      <c r="D13" s="79"/>
      <c r="E13" s="79"/>
      <c r="F13" s="79"/>
      <c r="G13" s="79"/>
      <c r="H13" s="79"/>
      <c r="I13" s="79"/>
      <c r="J13" s="79"/>
      <c r="K13" s="79"/>
      <c r="L13" s="79"/>
      <c r="M13" s="79"/>
      <c r="N13" s="79"/>
      <c r="O13" s="79"/>
      <c r="P13" s="79"/>
      <c r="Q13" s="79"/>
    </row>
    <row r="14" spans="1:17" x14ac:dyDescent="0.2">
      <c r="C14" s="2" t="s">
        <v>209</v>
      </c>
      <c r="D14" s="79"/>
      <c r="E14" s="79"/>
      <c r="F14" s="79"/>
      <c r="G14" s="79"/>
      <c r="H14" s="79"/>
      <c r="I14" s="79"/>
      <c r="J14" s="79"/>
      <c r="K14" s="79"/>
      <c r="L14" s="79"/>
      <c r="M14" s="79"/>
      <c r="N14" s="79"/>
      <c r="O14" s="79"/>
      <c r="P14" s="79"/>
      <c r="Q14" s="79"/>
    </row>
    <row r="15" spans="1:17" x14ac:dyDescent="0.2">
      <c r="D15" s="79"/>
      <c r="E15" s="79"/>
      <c r="F15" s="79"/>
      <c r="G15" s="79"/>
      <c r="H15" s="79"/>
      <c r="I15" s="79"/>
      <c r="J15" s="79"/>
      <c r="K15" s="79"/>
      <c r="L15" s="79"/>
      <c r="M15" s="79"/>
      <c r="N15" s="79"/>
      <c r="O15" s="79"/>
      <c r="P15" s="79"/>
      <c r="Q15" s="79"/>
    </row>
    <row r="16" spans="1:17" x14ac:dyDescent="0.2">
      <c r="C16" s="2" t="s">
        <v>83</v>
      </c>
      <c r="D16" s="79"/>
      <c r="E16" s="79"/>
      <c r="F16" s="79"/>
      <c r="G16" s="79"/>
      <c r="H16" s="79"/>
      <c r="I16" s="79"/>
      <c r="J16" s="79"/>
      <c r="K16" s="79"/>
      <c r="L16" s="79"/>
      <c r="M16" s="79"/>
      <c r="N16" s="79"/>
      <c r="O16" s="79"/>
      <c r="P16" s="79"/>
      <c r="Q16" s="79"/>
    </row>
    <row r="17" spans="3:17" x14ac:dyDescent="0.2">
      <c r="C17" s="2" t="s">
        <v>575</v>
      </c>
      <c r="D17" s="591"/>
      <c r="E17" s="591"/>
      <c r="F17" s="591"/>
      <c r="G17" s="591"/>
      <c r="H17" s="591"/>
      <c r="I17" s="591"/>
      <c r="J17" s="591"/>
      <c r="K17" s="591"/>
      <c r="L17" s="591"/>
      <c r="M17" s="591"/>
      <c r="N17" s="591"/>
      <c r="O17" s="591"/>
      <c r="P17" s="591"/>
      <c r="Q17" s="591"/>
    </row>
    <row r="18" spans="3:17" x14ac:dyDescent="0.2">
      <c r="C18" s="443" t="s">
        <v>519</v>
      </c>
      <c r="D18" s="591"/>
      <c r="E18" s="591"/>
      <c r="F18" s="591"/>
      <c r="G18" s="591"/>
      <c r="H18" s="591"/>
      <c r="I18" s="591"/>
      <c r="J18" s="591"/>
      <c r="K18" s="591"/>
      <c r="L18" s="591"/>
      <c r="M18" s="591"/>
      <c r="N18" s="591"/>
      <c r="O18" s="591"/>
      <c r="P18" s="591"/>
      <c r="Q18" s="591"/>
    </row>
    <row r="19" spans="3:17" x14ac:dyDescent="0.2">
      <c r="C19" s="2" t="s">
        <v>574</v>
      </c>
      <c r="D19" s="591"/>
      <c r="E19" s="591"/>
      <c r="F19" s="591"/>
      <c r="G19" s="591"/>
      <c r="H19" s="591"/>
      <c r="I19" s="591"/>
      <c r="J19" s="591"/>
      <c r="K19" s="591"/>
      <c r="L19" s="591"/>
      <c r="M19" s="591"/>
      <c r="N19" s="591"/>
      <c r="O19" s="591"/>
      <c r="P19" s="591"/>
      <c r="Q19" s="591"/>
    </row>
    <row r="20" spans="3:17" x14ac:dyDescent="0.2">
      <c r="C20" s="2" t="s">
        <v>512</v>
      </c>
      <c r="D20" s="79"/>
      <c r="E20" s="79"/>
      <c r="F20" s="79"/>
      <c r="G20" s="79"/>
      <c r="H20" s="79"/>
      <c r="I20" s="79"/>
      <c r="J20" s="79"/>
      <c r="K20" s="79"/>
      <c r="L20" s="79"/>
      <c r="M20" s="79"/>
      <c r="N20" s="79"/>
      <c r="O20" s="79"/>
      <c r="P20" s="79"/>
      <c r="Q20" s="79"/>
    </row>
    <row r="21" spans="3:17" x14ac:dyDescent="0.2">
      <c r="C21" s="2" t="s">
        <v>632</v>
      </c>
      <c r="D21" s="79"/>
      <c r="E21" s="79"/>
      <c r="F21" s="79"/>
      <c r="G21" s="79"/>
      <c r="H21" s="79"/>
      <c r="I21" s="79"/>
      <c r="J21" s="79"/>
      <c r="K21" s="79"/>
      <c r="L21" s="79"/>
      <c r="M21" s="79"/>
      <c r="N21" s="79"/>
      <c r="O21" s="79"/>
      <c r="P21" s="79"/>
      <c r="Q21" s="79"/>
    </row>
  </sheetData>
  <mergeCells count="2">
    <mergeCell ref="D4:G4"/>
    <mergeCell ref="H4:L4"/>
  </mergeCells>
  <hyperlinks>
    <hyperlink ref="A1" location="Contents!A1" display="Contents" xr:uid="{00000000-0004-0000-2A00-000000000000}"/>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E02EE-C2FE-446A-9647-94CB1BC83DF6}">
  <dimension ref="A1:R174"/>
  <sheetViews>
    <sheetView zoomScaleNormal="100" workbookViewId="0"/>
  </sheetViews>
  <sheetFormatPr defaultColWidth="9.140625" defaultRowHeight="12.75" x14ac:dyDescent="0.2"/>
  <cols>
    <col min="1" max="2" width="9.140625" style="443"/>
    <col min="3" max="3" width="32.42578125" style="443" bestFit="1" customWidth="1"/>
    <col min="4" max="4" width="19.5703125" style="443" bestFit="1" customWidth="1"/>
    <col min="5" max="5" width="26.140625" style="443" bestFit="1" customWidth="1"/>
    <col min="6" max="15" width="14.28515625" style="443" customWidth="1"/>
    <col min="16" max="16384" width="9.140625" style="443"/>
  </cols>
  <sheetData>
    <row r="1" spans="1:18" x14ac:dyDescent="0.2">
      <c r="A1" s="452" t="s">
        <v>75</v>
      </c>
    </row>
    <row r="2" spans="1:18" x14ac:dyDescent="0.2">
      <c r="B2" s="478" t="s">
        <v>624</v>
      </c>
    </row>
    <row r="3" spans="1:18" x14ac:dyDescent="0.2">
      <c r="B3" s="443" t="s">
        <v>76</v>
      </c>
    </row>
    <row r="4" spans="1:18" x14ac:dyDescent="0.2">
      <c r="F4" s="678" t="s">
        <v>219</v>
      </c>
      <c r="G4" s="678"/>
      <c r="H4" s="678"/>
      <c r="I4" s="678"/>
      <c r="J4" s="678"/>
      <c r="K4" s="677" t="s">
        <v>82</v>
      </c>
      <c r="L4" s="677"/>
      <c r="M4" s="677"/>
      <c r="N4" s="677"/>
      <c r="O4" s="677"/>
    </row>
    <row r="5" spans="1:18" x14ac:dyDescent="0.2">
      <c r="D5" s="477"/>
      <c r="E5" s="477"/>
      <c r="F5" s="476">
        <v>2018</v>
      </c>
      <c r="G5" s="474">
        <v>2019</v>
      </c>
      <c r="H5" s="474">
        <v>2021</v>
      </c>
      <c r="I5" s="474">
        <v>2022</v>
      </c>
      <c r="J5" s="475">
        <v>2023</v>
      </c>
      <c r="K5" s="474">
        <v>2018</v>
      </c>
      <c r="L5" s="474">
        <v>2019</v>
      </c>
      <c r="M5" s="474">
        <v>2021</v>
      </c>
      <c r="N5" s="474">
        <v>2022</v>
      </c>
      <c r="O5" s="474">
        <v>2023</v>
      </c>
    </row>
    <row r="6" spans="1:18" x14ac:dyDescent="0.2">
      <c r="C6" s="473" t="s">
        <v>358</v>
      </c>
      <c r="D6" s="443" t="s">
        <v>81</v>
      </c>
      <c r="E6" s="450" t="s">
        <v>220</v>
      </c>
      <c r="F6" s="472">
        <v>0.04</v>
      </c>
      <c r="G6" s="471">
        <v>0.05</v>
      </c>
      <c r="H6" s="471">
        <v>0.06</v>
      </c>
      <c r="I6" s="470">
        <v>5.9698063880205154E-2</v>
      </c>
      <c r="J6" s="627">
        <v>5.118267610669136E-2</v>
      </c>
      <c r="K6" s="469">
        <v>1216</v>
      </c>
      <c r="L6" s="468">
        <v>2268</v>
      </c>
      <c r="M6" s="468">
        <v>3195</v>
      </c>
      <c r="N6" s="467">
        <v>4018</v>
      </c>
      <c r="O6" s="74">
        <v>2086</v>
      </c>
      <c r="Q6" s="456"/>
      <c r="R6" s="456"/>
    </row>
    <row r="7" spans="1:18" x14ac:dyDescent="0.2">
      <c r="C7" s="443" t="s">
        <v>358</v>
      </c>
      <c r="D7" s="443" t="s">
        <v>81</v>
      </c>
      <c r="E7" s="450" t="s">
        <v>221</v>
      </c>
      <c r="F7" s="463">
        <v>2.0000000000000018E-2</v>
      </c>
      <c r="G7" s="462">
        <v>3.9999999999999925E-2</v>
      </c>
      <c r="H7" s="462">
        <v>1.0000000000000009E-2</v>
      </c>
      <c r="I7" s="466">
        <v>2.2290755063295364E-2</v>
      </c>
      <c r="J7" s="627">
        <v>1.1459456756711006E-2</v>
      </c>
      <c r="K7" s="460">
        <v>1216</v>
      </c>
      <c r="L7" s="459">
        <v>2268</v>
      </c>
      <c r="M7" s="459">
        <v>3195</v>
      </c>
      <c r="N7" s="458">
        <v>4018</v>
      </c>
      <c r="O7" s="563">
        <v>2086</v>
      </c>
      <c r="Q7" s="456"/>
      <c r="R7" s="456"/>
    </row>
    <row r="8" spans="1:18" x14ac:dyDescent="0.2">
      <c r="C8" s="443" t="s">
        <v>358</v>
      </c>
      <c r="D8" s="443" t="s">
        <v>81</v>
      </c>
      <c r="E8" s="450" t="s">
        <v>222</v>
      </c>
      <c r="F8" s="463">
        <v>0.12</v>
      </c>
      <c r="G8" s="462">
        <v>9.9999999999999978E-2</v>
      </c>
      <c r="H8" s="462">
        <v>0.10000000000000009</v>
      </c>
      <c r="I8" s="466">
        <v>0.10780683904886246</v>
      </c>
      <c r="J8" s="627">
        <v>9.1209754347801208E-2</v>
      </c>
      <c r="K8" s="460">
        <v>1216</v>
      </c>
      <c r="L8" s="459">
        <v>2268</v>
      </c>
      <c r="M8" s="459">
        <v>3195</v>
      </c>
      <c r="N8" s="458">
        <v>4018</v>
      </c>
      <c r="O8" s="563">
        <v>2086</v>
      </c>
      <c r="Q8" s="456"/>
      <c r="R8" s="456"/>
    </row>
    <row r="9" spans="1:18" x14ac:dyDescent="0.2">
      <c r="C9" s="443" t="s">
        <v>358</v>
      </c>
      <c r="D9" s="443" t="s">
        <v>81</v>
      </c>
      <c r="E9" s="450" t="s">
        <v>223</v>
      </c>
      <c r="F9" s="463">
        <v>0.39999999999999997</v>
      </c>
      <c r="G9" s="462">
        <v>0.38000000000000006</v>
      </c>
      <c r="H9" s="462">
        <v>0.37999999999999995</v>
      </c>
      <c r="I9" s="466">
        <v>0.36179441213607788</v>
      </c>
      <c r="J9" s="627">
        <v>0.37060090899467468</v>
      </c>
      <c r="K9" s="460">
        <v>1216</v>
      </c>
      <c r="L9" s="459">
        <v>2268</v>
      </c>
      <c r="M9" s="459">
        <v>3195</v>
      </c>
      <c r="N9" s="458">
        <v>4018</v>
      </c>
      <c r="O9" s="563">
        <v>2086</v>
      </c>
      <c r="Q9" s="456"/>
      <c r="R9" s="456"/>
    </row>
    <row r="10" spans="1:18" x14ac:dyDescent="0.2">
      <c r="C10" s="443" t="s">
        <v>358</v>
      </c>
      <c r="D10" s="443" t="s">
        <v>81</v>
      </c>
      <c r="E10" s="450" t="s">
        <v>224</v>
      </c>
      <c r="F10" s="463">
        <v>4.9999999999999989E-2</v>
      </c>
      <c r="G10" s="462">
        <v>4.9999999999999989E-2</v>
      </c>
      <c r="H10" s="462">
        <v>0.06</v>
      </c>
      <c r="I10" s="466">
        <v>5.6940380483865738E-2</v>
      </c>
      <c r="J10" s="627">
        <v>4.693521186709404E-2</v>
      </c>
      <c r="K10" s="460">
        <v>1216</v>
      </c>
      <c r="L10" s="459">
        <v>2268</v>
      </c>
      <c r="M10" s="459">
        <v>3195</v>
      </c>
      <c r="N10" s="458">
        <v>4018</v>
      </c>
      <c r="O10" s="563">
        <v>2086</v>
      </c>
      <c r="Q10" s="456"/>
      <c r="R10" s="456"/>
    </row>
    <row r="11" spans="1:18" x14ac:dyDescent="0.2">
      <c r="C11" s="443" t="s">
        <v>358</v>
      </c>
      <c r="D11" s="443" t="s">
        <v>81</v>
      </c>
      <c r="E11" s="450" t="s">
        <v>225</v>
      </c>
      <c r="F11" s="463">
        <v>3.999999999999998E-2</v>
      </c>
      <c r="G11" s="462">
        <v>3.999999999999998E-2</v>
      </c>
      <c r="H11" s="462">
        <v>3.999999999999998E-2</v>
      </c>
      <c r="I11" s="466">
        <v>4.4306773692369461E-2</v>
      </c>
      <c r="J11" s="627">
        <v>4.2230114340782166E-2</v>
      </c>
      <c r="K11" s="460">
        <v>1216</v>
      </c>
      <c r="L11" s="459">
        <v>2268</v>
      </c>
      <c r="M11" s="459">
        <v>3195</v>
      </c>
      <c r="N11" s="458">
        <v>4018</v>
      </c>
      <c r="O11" s="563">
        <v>2086</v>
      </c>
      <c r="Q11" s="456"/>
      <c r="R11" s="456"/>
    </row>
    <row r="12" spans="1:18" x14ac:dyDescent="0.2">
      <c r="C12" s="443" t="s">
        <v>358</v>
      </c>
      <c r="D12" s="443" t="s">
        <v>81</v>
      </c>
      <c r="E12" s="450" t="s">
        <v>226</v>
      </c>
      <c r="F12" s="463">
        <v>0.33</v>
      </c>
      <c r="G12" s="462">
        <v>0.34</v>
      </c>
      <c r="H12" s="462">
        <v>0.34</v>
      </c>
      <c r="I12" s="466">
        <v>0.34716278314590454</v>
      </c>
      <c r="J12" s="627">
        <v>0.38638189435005188</v>
      </c>
      <c r="K12" s="460">
        <v>1216</v>
      </c>
      <c r="L12" s="459">
        <v>2268</v>
      </c>
      <c r="M12" s="459">
        <v>3195</v>
      </c>
      <c r="N12" s="458">
        <v>4018</v>
      </c>
      <c r="O12" s="563">
        <v>2086</v>
      </c>
      <c r="Q12" s="456"/>
      <c r="R12" s="456"/>
    </row>
    <row r="13" spans="1:18" x14ac:dyDescent="0.2">
      <c r="C13" s="443" t="s">
        <v>358</v>
      </c>
      <c r="D13" s="443" t="s">
        <v>227</v>
      </c>
      <c r="E13" s="450" t="s">
        <v>220</v>
      </c>
      <c r="F13" s="463">
        <v>0.01</v>
      </c>
      <c r="G13" s="462">
        <v>0</v>
      </c>
      <c r="H13" s="462">
        <v>0.01</v>
      </c>
      <c r="I13" s="466">
        <v>1.4555990695953369E-2</v>
      </c>
      <c r="J13" s="627">
        <v>7.464719470590353E-3</v>
      </c>
      <c r="K13" s="460">
        <v>343</v>
      </c>
      <c r="L13" s="459">
        <v>745</v>
      </c>
      <c r="M13" s="459">
        <v>1086</v>
      </c>
      <c r="N13" s="458">
        <v>1129</v>
      </c>
      <c r="O13" s="563">
        <v>884</v>
      </c>
      <c r="Q13" s="456"/>
      <c r="R13" s="456"/>
    </row>
    <row r="14" spans="1:18" x14ac:dyDescent="0.2">
      <c r="C14" s="443" t="s">
        <v>358</v>
      </c>
      <c r="D14" s="443" t="s">
        <v>227</v>
      </c>
      <c r="E14" s="450" t="s">
        <v>221</v>
      </c>
      <c r="F14" s="463">
        <v>0</v>
      </c>
      <c r="G14" s="462">
        <v>0</v>
      </c>
      <c r="H14" s="462">
        <v>0</v>
      </c>
      <c r="I14" s="466">
        <v>0</v>
      </c>
      <c r="J14" s="627">
        <v>0</v>
      </c>
      <c r="K14" s="460">
        <v>343</v>
      </c>
      <c r="L14" s="459">
        <v>745</v>
      </c>
      <c r="M14" s="459">
        <v>1086</v>
      </c>
      <c r="N14" s="458">
        <v>1129</v>
      </c>
      <c r="O14" s="563">
        <v>884</v>
      </c>
      <c r="Q14" s="456"/>
      <c r="R14" s="456"/>
    </row>
    <row r="15" spans="1:18" x14ac:dyDescent="0.2">
      <c r="C15" s="443" t="s">
        <v>358</v>
      </c>
      <c r="D15" s="443" t="s">
        <v>227</v>
      </c>
      <c r="E15" s="450" t="s">
        <v>222</v>
      </c>
      <c r="F15" s="463">
        <v>0</v>
      </c>
      <c r="G15" s="462">
        <v>0</v>
      </c>
      <c r="H15" s="462">
        <v>0</v>
      </c>
      <c r="I15" s="466">
        <v>1.2402905849739909E-3</v>
      </c>
      <c r="J15" s="627">
        <v>0</v>
      </c>
      <c r="K15" s="460">
        <v>343</v>
      </c>
      <c r="L15" s="459">
        <v>745</v>
      </c>
      <c r="M15" s="459">
        <v>1086</v>
      </c>
      <c r="N15" s="458">
        <v>1129</v>
      </c>
      <c r="O15" s="563">
        <v>884</v>
      </c>
      <c r="Q15" s="456"/>
      <c r="R15" s="456"/>
    </row>
    <row r="16" spans="1:18" x14ac:dyDescent="0.2">
      <c r="C16" s="443" t="s">
        <v>358</v>
      </c>
      <c r="D16" s="443" t="s">
        <v>227</v>
      </c>
      <c r="E16" s="450" t="s">
        <v>223</v>
      </c>
      <c r="F16" s="463">
        <v>3.0000000000000027E-2</v>
      </c>
      <c r="G16" s="462">
        <v>2.0000000000000018E-2</v>
      </c>
      <c r="H16" s="462">
        <v>3.0000000000000027E-2</v>
      </c>
      <c r="I16" s="466">
        <v>1.507647056132555E-2</v>
      </c>
      <c r="J16" s="627">
        <v>7.2110868059098721E-3</v>
      </c>
      <c r="K16" s="460">
        <v>343</v>
      </c>
      <c r="L16" s="459">
        <v>745</v>
      </c>
      <c r="M16" s="459">
        <v>1086</v>
      </c>
      <c r="N16" s="458">
        <v>1129</v>
      </c>
      <c r="O16" s="563">
        <v>884</v>
      </c>
      <c r="Q16" s="456"/>
      <c r="R16" s="456"/>
    </row>
    <row r="17" spans="3:18" x14ac:dyDescent="0.2">
      <c r="C17" s="443" t="s">
        <v>358</v>
      </c>
      <c r="D17" s="443" t="s">
        <v>227</v>
      </c>
      <c r="E17" s="450" t="s">
        <v>224</v>
      </c>
      <c r="F17" s="463">
        <v>2.0000000000000018E-2</v>
      </c>
      <c r="G17" s="462">
        <v>1.0000000000000009E-2</v>
      </c>
      <c r="H17" s="462">
        <v>1.0000000000000009E-2</v>
      </c>
      <c r="I17" s="466">
        <v>3.0165817588567734E-3</v>
      </c>
      <c r="J17" s="627">
        <v>1.1137266410514712E-3</v>
      </c>
      <c r="K17" s="460">
        <v>343</v>
      </c>
      <c r="L17" s="459">
        <v>745</v>
      </c>
      <c r="M17" s="459">
        <v>1086</v>
      </c>
      <c r="N17" s="458">
        <v>1129</v>
      </c>
      <c r="O17" s="563">
        <v>884</v>
      </c>
      <c r="Q17" s="456"/>
      <c r="R17" s="456"/>
    </row>
    <row r="18" spans="3:18" x14ac:dyDescent="0.2">
      <c r="C18" s="443" t="s">
        <v>358</v>
      </c>
      <c r="D18" s="443" t="s">
        <v>227</v>
      </c>
      <c r="E18" s="450" t="s">
        <v>225</v>
      </c>
      <c r="F18" s="463">
        <v>9.9999999999998979E-3</v>
      </c>
      <c r="G18" s="462">
        <v>2.0000000000000018E-2</v>
      </c>
      <c r="H18" s="462">
        <v>1.0000000000000009E-2</v>
      </c>
      <c r="I18" s="466">
        <v>1.8454067409038544E-2</v>
      </c>
      <c r="J18" s="627">
        <v>8.1491135060787201E-3</v>
      </c>
      <c r="K18" s="460">
        <v>343</v>
      </c>
      <c r="L18" s="459">
        <v>745</v>
      </c>
      <c r="M18" s="459">
        <v>1086</v>
      </c>
      <c r="N18" s="458">
        <v>1129</v>
      </c>
      <c r="O18" s="563">
        <v>884</v>
      </c>
      <c r="Q18" s="456"/>
      <c r="R18" s="456"/>
    </row>
    <row r="19" spans="3:18" x14ac:dyDescent="0.2">
      <c r="C19" s="443" t="s">
        <v>358</v>
      </c>
      <c r="D19" s="443" t="s">
        <v>227</v>
      </c>
      <c r="E19" s="450" t="s">
        <v>226</v>
      </c>
      <c r="F19" s="463">
        <v>0.93</v>
      </c>
      <c r="G19" s="462">
        <v>0.94</v>
      </c>
      <c r="H19" s="462">
        <v>0.94</v>
      </c>
      <c r="I19" s="466">
        <v>0.94765657186508179</v>
      </c>
      <c r="J19" s="627">
        <v>0.97606134414672852</v>
      </c>
      <c r="K19" s="460">
        <v>343</v>
      </c>
      <c r="L19" s="459">
        <v>745</v>
      </c>
      <c r="M19" s="459">
        <v>1086</v>
      </c>
      <c r="N19" s="458">
        <v>1129</v>
      </c>
      <c r="O19" s="563">
        <v>884</v>
      </c>
      <c r="Q19" s="456"/>
      <c r="R19" s="456"/>
    </row>
    <row r="20" spans="3:18" x14ac:dyDescent="0.2">
      <c r="C20" s="443" t="s">
        <v>358</v>
      </c>
      <c r="D20" s="443" t="s">
        <v>513</v>
      </c>
      <c r="E20" s="450" t="s">
        <v>220</v>
      </c>
      <c r="F20" s="463">
        <v>0.05</v>
      </c>
      <c r="G20" s="462">
        <v>0.06</v>
      </c>
      <c r="H20" s="462">
        <v>0.08</v>
      </c>
      <c r="I20" s="466">
        <v>6.6350914537906647E-2</v>
      </c>
      <c r="J20" s="627">
        <v>6.3881486654281616E-2</v>
      </c>
      <c r="K20" s="460">
        <v>873</v>
      </c>
      <c r="L20" s="459">
        <v>1523</v>
      </c>
      <c r="M20" s="459">
        <v>2109</v>
      </c>
      <c r="N20" s="458">
        <v>2889</v>
      </c>
      <c r="O20" s="563">
        <v>1202</v>
      </c>
      <c r="Q20" s="456"/>
      <c r="R20" s="456"/>
    </row>
    <row r="21" spans="3:18" x14ac:dyDescent="0.2">
      <c r="C21" s="443" t="s">
        <v>358</v>
      </c>
      <c r="D21" s="443" t="s">
        <v>513</v>
      </c>
      <c r="E21" s="450" t="s">
        <v>221</v>
      </c>
      <c r="F21" s="463">
        <v>1.9999999999999907E-2</v>
      </c>
      <c r="G21" s="462">
        <v>4.9999999999999933E-2</v>
      </c>
      <c r="H21" s="462">
        <v>2.0000000000000018E-2</v>
      </c>
      <c r="I21" s="466">
        <v>2.5575876235961914E-2</v>
      </c>
      <c r="J21" s="627">
        <v>1.4679195359349251E-2</v>
      </c>
      <c r="K21" s="460">
        <v>873</v>
      </c>
      <c r="L21" s="459">
        <v>1523</v>
      </c>
      <c r="M21" s="459">
        <v>2109</v>
      </c>
      <c r="N21" s="458">
        <v>2889</v>
      </c>
      <c r="O21" s="563">
        <v>1202</v>
      </c>
      <c r="Q21" s="456"/>
      <c r="R21" s="456"/>
    </row>
    <row r="22" spans="3:18" x14ac:dyDescent="0.2">
      <c r="C22" s="443" t="s">
        <v>358</v>
      </c>
      <c r="D22" s="443" t="s">
        <v>513</v>
      </c>
      <c r="E22" s="450" t="s">
        <v>222</v>
      </c>
      <c r="F22" s="463">
        <v>0.14000000000000001</v>
      </c>
      <c r="G22" s="462">
        <v>0.12</v>
      </c>
      <c r="H22" s="462">
        <v>0.12</v>
      </c>
      <c r="I22" s="466">
        <v>0.12351217865943909</v>
      </c>
      <c r="J22" s="627">
        <v>0.11910494416952133</v>
      </c>
      <c r="K22" s="460">
        <v>873</v>
      </c>
      <c r="L22" s="459">
        <v>1523</v>
      </c>
      <c r="M22" s="459">
        <v>2109</v>
      </c>
      <c r="N22" s="458">
        <v>2889</v>
      </c>
      <c r="O22" s="563">
        <v>1202</v>
      </c>
      <c r="Q22" s="456"/>
      <c r="R22" s="456"/>
    </row>
    <row r="23" spans="3:18" x14ac:dyDescent="0.2">
      <c r="C23" s="443" t="s">
        <v>358</v>
      </c>
      <c r="D23" s="443" t="s">
        <v>513</v>
      </c>
      <c r="E23" s="450" t="s">
        <v>223</v>
      </c>
      <c r="F23" s="463">
        <v>0.49000000000000005</v>
      </c>
      <c r="G23" s="462">
        <v>0.46</v>
      </c>
      <c r="H23" s="462">
        <v>0.47000000000000003</v>
      </c>
      <c r="I23" s="466">
        <v>0.41289228200912476</v>
      </c>
      <c r="J23" s="627">
        <v>0.50445157289505005</v>
      </c>
      <c r="K23" s="460">
        <v>873</v>
      </c>
      <c r="L23" s="459">
        <v>1523</v>
      </c>
      <c r="M23" s="459">
        <v>2109</v>
      </c>
      <c r="N23" s="458">
        <v>2889</v>
      </c>
      <c r="O23" s="563">
        <v>1202</v>
      </c>
      <c r="Q23" s="456"/>
      <c r="R23" s="456"/>
    </row>
    <row r="24" spans="3:18" x14ac:dyDescent="0.2">
      <c r="C24" s="443" t="s">
        <v>358</v>
      </c>
      <c r="D24" s="443" t="s">
        <v>513</v>
      </c>
      <c r="E24" s="450" t="s">
        <v>224</v>
      </c>
      <c r="F24" s="463">
        <v>6.9999999999999979E-2</v>
      </c>
      <c r="G24" s="462">
        <v>0.06</v>
      </c>
      <c r="H24" s="462">
        <v>0.06</v>
      </c>
      <c r="I24" s="466">
        <v>6.4887449145317078E-2</v>
      </c>
      <c r="J24" s="627">
        <v>6.4171820878982544E-2</v>
      </c>
      <c r="K24" s="460">
        <v>873</v>
      </c>
      <c r="L24" s="459">
        <v>1523</v>
      </c>
      <c r="M24" s="459">
        <v>2109</v>
      </c>
      <c r="N24" s="458">
        <v>2889</v>
      </c>
      <c r="O24" s="563">
        <v>1202</v>
      </c>
      <c r="Q24" s="456"/>
      <c r="R24" s="456"/>
    </row>
    <row r="25" spans="3:18" x14ac:dyDescent="0.2">
      <c r="C25" s="443" t="s">
        <v>358</v>
      </c>
      <c r="D25" s="443" t="s">
        <v>513</v>
      </c>
      <c r="E25" s="450" t="s">
        <v>225</v>
      </c>
      <c r="F25" s="463">
        <v>0.03</v>
      </c>
      <c r="G25" s="462">
        <v>4.9999999999999989E-2</v>
      </c>
      <c r="H25" s="462">
        <v>4.9999999999999989E-2</v>
      </c>
      <c r="I25" s="466">
        <v>4.8116836696863174E-2</v>
      </c>
      <c r="J25" s="627">
        <v>5.6717056781053543E-2</v>
      </c>
      <c r="K25" s="460">
        <v>873</v>
      </c>
      <c r="L25" s="459">
        <v>1523</v>
      </c>
      <c r="M25" s="459">
        <v>2109</v>
      </c>
      <c r="N25" s="458">
        <v>2889</v>
      </c>
      <c r="O25" s="563">
        <v>1202</v>
      </c>
      <c r="Q25" s="456"/>
      <c r="R25" s="456"/>
    </row>
    <row r="26" spans="3:18" x14ac:dyDescent="0.2">
      <c r="C26" s="443" t="s">
        <v>358</v>
      </c>
      <c r="D26" s="443" t="s">
        <v>513</v>
      </c>
      <c r="E26" s="450" t="s">
        <v>226</v>
      </c>
      <c r="F26" s="463">
        <v>0.2</v>
      </c>
      <c r="G26" s="462">
        <v>0.2</v>
      </c>
      <c r="H26" s="462">
        <v>0.2</v>
      </c>
      <c r="I26" s="466">
        <v>0.25866445899009705</v>
      </c>
      <c r="J26" s="627">
        <v>0.17699390649795532</v>
      </c>
      <c r="K26" s="460">
        <v>873</v>
      </c>
      <c r="L26" s="459">
        <v>1523</v>
      </c>
      <c r="M26" s="459">
        <v>2109</v>
      </c>
      <c r="N26" s="458">
        <v>2889</v>
      </c>
      <c r="O26" s="563">
        <v>1202</v>
      </c>
      <c r="Q26" s="456"/>
      <c r="R26" s="456"/>
    </row>
    <row r="27" spans="3:18" x14ac:dyDescent="0.2">
      <c r="E27" s="450"/>
      <c r="F27" s="463"/>
      <c r="G27" s="462"/>
      <c r="H27" s="462"/>
      <c r="I27" s="466"/>
      <c r="J27" s="627"/>
      <c r="K27" s="460"/>
      <c r="L27" s="459"/>
      <c r="M27" s="459"/>
      <c r="N27" s="458"/>
      <c r="O27" s="564"/>
      <c r="Q27" s="456"/>
    </row>
    <row r="28" spans="3:18" x14ac:dyDescent="0.2">
      <c r="C28" s="443" t="s">
        <v>102</v>
      </c>
      <c r="D28" s="443" t="s">
        <v>81</v>
      </c>
      <c r="E28" s="450" t="s">
        <v>220</v>
      </c>
      <c r="F28" s="463">
        <v>0.03</v>
      </c>
      <c r="G28" s="462">
        <v>0.04</v>
      </c>
      <c r="H28" s="462">
        <v>0.06</v>
      </c>
      <c r="I28" s="466">
        <v>5.6555386632680893E-2</v>
      </c>
      <c r="J28" s="627">
        <v>7.1706831455230713E-2</v>
      </c>
      <c r="K28" s="460">
        <v>408</v>
      </c>
      <c r="L28" s="459">
        <v>311</v>
      </c>
      <c r="M28" s="459">
        <v>445</v>
      </c>
      <c r="N28" s="458">
        <v>231</v>
      </c>
      <c r="O28" s="563">
        <v>261</v>
      </c>
      <c r="Q28" s="456"/>
      <c r="R28" s="456"/>
    </row>
    <row r="29" spans="3:18" x14ac:dyDescent="0.2">
      <c r="C29" s="443" t="s">
        <v>102</v>
      </c>
      <c r="D29" s="443" t="s">
        <v>81</v>
      </c>
      <c r="E29" s="450" t="s">
        <v>221</v>
      </c>
      <c r="F29" s="463">
        <v>3.9999999999999925E-2</v>
      </c>
      <c r="G29" s="462">
        <v>2.9999999999999916E-2</v>
      </c>
      <c r="H29" s="462">
        <v>1.9999999999999907E-2</v>
      </c>
      <c r="I29" s="466">
        <v>4.5396503992378712E-3</v>
      </c>
      <c r="J29" s="627">
        <v>1.5318859368562698E-2</v>
      </c>
      <c r="K29" s="460">
        <v>408</v>
      </c>
      <c r="L29" s="459">
        <v>311</v>
      </c>
      <c r="M29" s="459">
        <v>445</v>
      </c>
      <c r="N29" s="458">
        <v>231</v>
      </c>
      <c r="O29" s="563">
        <v>261</v>
      </c>
      <c r="Q29" s="456"/>
      <c r="R29" s="456"/>
    </row>
    <row r="30" spans="3:18" x14ac:dyDescent="0.2">
      <c r="C30" s="443" t="s">
        <v>102</v>
      </c>
      <c r="D30" s="443" t="s">
        <v>81</v>
      </c>
      <c r="E30" s="450" t="s">
        <v>222</v>
      </c>
      <c r="F30" s="463">
        <v>0.1100000000000001</v>
      </c>
      <c r="G30" s="462">
        <v>0.10000000000000009</v>
      </c>
      <c r="H30" s="462">
        <v>0.13</v>
      </c>
      <c r="I30" s="466">
        <v>7.6557621359825134E-2</v>
      </c>
      <c r="J30" s="627">
        <v>8.7854593992233276E-2</v>
      </c>
      <c r="K30" s="460">
        <v>408</v>
      </c>
      <c r="L30" s="459">
        <v>311</v>
      </c>
      <c r="M30" s="459">
        <v>445</v>
      </c>
      <c r="N30" s="458">
        <v>231</v>
      </c>
      <c r="O30" s="563">
        <v>261</v>
      </c>
      <c r="Q30" s="456"/>
      <c r="R30" s="456"/>
    </row>
    <row r="31" spans="3:18" x14ac:dyDescent="0.2">
      <c r="C31" s="443" t="s">
        <v>102</v>
      </c>
      <c r="D31" s="443" t="s">
        <v>81</v>
      </c>
      <c r="E31" s="450" t="s">
        <v>223</v>
      </c>
      <c r="F31" s="463">
        <v>0.51</v>
      </c>
      <c r="G31" s="462">
        <v>0.48999999999999994</v>
      </c>
      <c r="H31" s="462">
        <v>0.47000000000000003</v>
      </c>
      <c r="I31" s="466">
        <v>0.44763457775115967</v>
      </c>
      <c r="J31" s="627">
        <v>0.47222775220870972</v>
      </c>
      <c r="K31" s="460">
        <v>408</v>
      </c>
      <c r="L31" s="459">
        <v>311</v>
      </c>
      <c r="M31" s="459">
        <v>445</v>
      </c>
      <c r="N31" s="458">
        <v>231</v>
      </c>
      <c r="O31" s="563">
        <v>261</v>
      </c>
      <c r="Q31" s="456"/>
      <c r="R31" s="456"/>
    </row>
    <row r="32" spans="3:18" x14ac:dyDescent="0.2">
      <c r="C32" s="443" t="s">
        <v>102</v>
      </c>
      <c r="D32" s="443" t="s">
        <v>81</v>
      </c>
      <c r="E32" s="450" t="s">
        <v>224</v>
      </c>
      <c r="F32" s="463">
        <v>2.0000000000000018E-2</v>
      </c>
      <c r="G32" s="462">
        <v>5.0000000000000044E-2</v>
      </c>
      <c r="H32" s="462">
        <v>3.999999999999998E-2</v>
      </c>
      <c r="I32" s="466">
        <v>4.2133834213018417E-2</v>
      </c>
      <c r="J32" s="627">
        <v>4.338870570063591E-2</v>
      </c>
      <c r="K32" s="460">
        <v>408</v>
      </c>
      <c r="L32" s="459">
        <v>311</v>
      </c>
      <c r="M32" s="459">
        <v>445</v>
      </c>
      <c r="N32" s="458">
        <v>231</v>
      </c>
      <c r="O32" s="563">
        <v>261</v>
      </c>
      <c r="Q32" s="456"/>
      <c r="R32" s="456"/>
    </row>
    <row r="33" spans="3:18" x14ac:dyDescent="0.2">
      <c r="C33" s="443" t="s">
        <v>102</v>
      </c>
      <c r="D33" s="443" t="s">
        <v>81</v>
      </c>
      <c r="E33" s="450" t="s">
        <v>225</v>
      </c>
      <c r="F33" s="463">
        <v>3.999999999999998E-2</v>
      </c>
      <c r="G33" s="462">
        <v>3.999999999999998E-2</v>
      </c>
      <c r="H33" s="462">
        <v>4.0000000000000036E-2</v>
      </c>
      <c r="I33" s="466">
        <v>8.4822088479995728E-2</v>
      </c>
      <c r="J33" s="627">
        <v>4.5020770281553268E-2</v>
      </c>
      <c r="K33" s="460">
        <v>408</v>
      </c>
      <c r="L33" s="459">
        <v>311</v>
      </c>
      <c r="M33" s="459">
        <v>445</v>
      </c>
      <c r="N33" s="458">
        <v>231</v>
      </c>
      <c r="O33" s="563">
        <v>261</v>
      </c>
      <c r="Q33" s="456"/>
      <c r="R33" s="456"/>
    </row>
    <row r="34" spans="3:18" x14ac:dyDescent="0.2">
      <c r="C34" s="443" t="s">
        <v>102</v>
      </c>
      <c r="D34" s="443" t="s">
        <v>81</v>
      </c>
      <c r="E34" s="450" t="s">
        <v>226</v>
      </c>
      <c r="F34" s="463">
        <v>0.25</v>
      </c>
      <c r="G34" s="462">
        <v>0.25</v>
      </c>
      <c r="H34" s="462">
        <v>0.24</v>
      </c>
      <c r="I34" s="466">
        <v>0.28775683045387268</v>
      </c>
      <c r="J34" s="627">
        <v>0.26448249816894531</v>
      </c>
      <c r="K34" s="460">
        <v>408</v>
      </c>
      <c r="L34" s="459">
        <v>311</v>
      </c>
      <c r="M34" s="459">
        <v>445</v>
      </c>
      <c r="N34" s="458">
        <v>231</v>
      </c>
      <c r="O34" s="563">
        <v>261</v>
      </c>
      <c r="Q34" s="456"/>
      <c r="R34" s="456"/>
    </row>
    <row r="35" spans="3:18" x14ac:dyDescent="0.2">
      <c r="C35" s="443" t="s">
        <v>102</v>
      </c>
      <c r="D35" s="443" t="s">
        <v>227</v>
      </c>
      <c r="E35" s="450" t="s">
        <v>220</v>
      </c>
      <c r="F35" s="463">
        <v>0.01</v>
      </c>
      <c r="G35" s="462">
        <v>0</v>
      </c>
      <c r="H35" s="462">
        <v>0</v>
      </c>
      <c r="I35" s="466">
        <v>0</v>
      </c>
      <c r="J35" s="627">
        <v>0</v>
      </c>
      <c r="K35" s="460">
        <v>100</v>
      </c>
      <c r="L35" s="459">
        <v>73</v>
      </c>
      <c r="M35" s="459">
        <v>104</v>
      </c>
      <c r="N35" s="458">
        <v>66</v>
      </c>
      <c r="O35" s="563">
        <v>69</v>
      </c>
      <c r="Q35" s="456"/>
      <c r="R35" s="456"/>
    </row>
    <row r="36" spans="3:18" x14ac:dyDescent="0.2">
      <c r="C36" s="443" t="s">
        <v>102</v>
      </c>
      <c r="D36" s="443" t="s">
        <v>227</v>
      </c>
      <c r="E36" s="450" t="s">
        <v>221</v>
      </c>
      <c r="F36" s="463">
        <v>0</v>
      </c>
      <c r="G36" s="462">
        <v>0</v>
      </c>
      <c r="H36" s="462">
        <v>0</v>
      </c>
      <c r="I36" s="466">
        <v>0</v>
      </c>
      <c r="J36" s="627">
        <v>0</v>
      </c>
      <c r="K36" s="460">
        <v>100</v>
      </c>
      <c r="L36" s="459">
        <v>73</v>
      </c>
      <c r="M36" s="459">
        <v>104</v>
      </c>
      <c r="N36" s="458">
        <v>66</v>
      </c>
      <c r="O36" s="563">
        <v>69</v>
      </c>
      <c r="Q36" s="456"/>
      <c r="R36" s="456"/>
    </row>
    <row r="37" spans="3:18" x14ac:dyDescent="0.2">
      <c r="C37" s="443" t="s">
        <v>102</v>
      </c>
      <c r="D37" s="443" t="s">
        <v>227</v>
      </c>
      <c r="E37" s="450" t="s">
        <v>222</v>
      </c>
      <c r="F37" s="463">
        <v>0</v>
      </c>
      <c r="G37" s="462">
        <v>0</v>
      </c>
      <c r="H37" s="462">
        <v>0</v>
      </c>
      <c r="I37" s="466">
        <v>0</v>
      </c>
      <c r="J37" s="627">
        <v>0</v>
      </c>
      <c r="K37" s="460">
        <v>100</v>
      </c>
      <c r="L37" s="459">
        <v>73</v>
      </c>
      <c r="M37" s="459">
        <v>104</v>
      </c>
      <c r="N37" s="458">
        <v>66</v>
      </c>
      <c r="O37" s="563">
        <v>69</v>
      </c>
      <c r="Q37" s="456"/>
      <c r="R37" s="456"/>
    </row>
    <row r="38" spans="3:18" x14ac:dyDescent="0.2">
      <c r="C38" s="443" t="s">
        <v>102</v>
      </c>
      <c r="D38" s="443" t="s">
        <v>227</v>
      </c>
      <c r="E38" s="450" t="s">
        <v>223</v>
      </c>
      <c r="F38" s="463">
        <v>2.0000000000000018E-2</v>
      </c>
      <c r="G38" s="462">
        <v>1.0000000000000009E-2</v>
      </c>
      <c r="H38" s="462">
        <v>4.0000000000000036E-2</v>
      </c>
      <c r="I38" s="466">
        <v>7.672920823097229E-2</v>
      </c>
      <c r="J38" s="627">
        <v>5.6966436095535755E-3</v>
      </c>
      <c r="K38" s="460">
        <v>100</v>
      </c>
      <c r="L38" s="459">
        <v>73</v>
      </c>
      <c r="M38" s="459">
        <v>104</v>
      </c>
      <c r="N38" s="458">
        <v>66</v>
      </c>
      <c r="O38" s="563">
        <v>69</v>
      </c>
      <c r="Q38" s="456"/>
      <c r="R38" s="456"/>
    </row>
    <row r="39" spans="3:18" x14ac:dyDescent="0.2">
      <c r="C39" s="443" t="s">
        <v>102</v>
      </c>
      <c r="D39" s="443" t="s">
        <v>227</v>
      </c>
      <c r="E39" s="450" t="s">
        <v>224</v>
      </c>
      <c r="F39" s="463">
        <v>0</v>
      </c>
      <c r="G39" s="462">
        <v>0</v>
      </c>
      <c r="H39" s="462">
        <v>2.0000000000000018E-2</v>
      </c>
      <c r="I39" s="466">
        <v>4.1666768491268158E-2</v>
      </c>
      <c r="J39" s="627">
        <v>0</v>
      </c>
      <c r="K39" s="460">
        <v>100</v>
      </c>
      <c r="L39" s="459">
        <v>73</v>
      </c>
      <c r="M39" s="459">
        <v>104</v>
      </c>
      <c r="N39" s="458">
        <v>66</v>
      </c>
      <c r="O39" s="563">
        <v>69</v>
      </c>
      <c r="Q39" s="456"/>
      <c r="R39" s="456"/>
    </row>
    <row r="40" spans="3:18" x14ac:dyDescent="0.2">
      <c r="C40" s="443" t="s">
        <v>102</v>
      </c>
      <c r="D40" s="443" t="s">
        <v>227</v>
      </c>
      <c r="E40" s="450" t="s">
        <v>225</v>
      </c>
      <c r="F40" s="463">
        <v>0</v>
      </c>
      <c r="G40" s="462">
        <v>0</v>
      </c>
      <c r="H40" s="462">
        <v>0</v>
      </c>
      <c r="I40" s="466">
        <v>0</v>
      </c>
      <c r="J40" s="627">
        <v>0</v>
      </c>
      <c r="K40" s="460">
        <v>100</v>
      </c>
      <c r="L40" s="459">
        <v>73</v>
      </c>
      <c r="M40" s="459">
        <v>104</v>
      </c>
      <c r="N40" s="458">
        <v>66</v>
      </c>
      <c r="O40" s="563">
        <v>69</v>
      </c>
      <c r="Q40" s="456"/>
      <c r="R40" s="456"/>
    </row>
    <row r="41" spans="3:18" x14ac:dyDescent="0.2">
      <c r="C41" s="443" t="s">
        <v>102</v>
      </c>
      <c r="D41" s="443" t="s">
        <v>227</v>
      </c>
      <c r="E41" s="450" t="s">
        <v>226</v>
      </c>
      <c r="F41" s="463">
        <v>0.97</v>
      </c>
      <c r="G41" s="462">
        <v>0.99</v>
      </c>
      <c r="H41" s="462">
        <v>0.94</v>
      </c>
      <c r="I41" s="466">
        <v>0.88160405308008194</v>
      </c>
      <c r="J41" s="627">
        <v>0.99430334568023682</v>
      </c>
      <c r="K41" s="460">
        <v>100</v>
      </c>
      <c r="L41" s="459">
        <v>73</v>
      </c>
      <c r="M41" s="459">
        <v>104</v>
      </c>
      <c r="N41" s="458">
        <v>66</v>
      </c>
      <c r="O41" s="563">
        <v>69</v>
      </c>
      <c r="Q41" s="456"/>
      <c r="R41" s="456"/>
    </row>
    <row r="42" spans="3:18" x14ac:dyDescent="0.2">
      <c r="C42" s="443" t="s">
        <v>102</v>
      </c>
      <c r="D42" s="443" t="s">
        <v>513</v>
      </c>
      <c r="E42" s="450" t="s">
        <v>220</v>
      </c>
      <c r="F42" s="463">
        <v>0.03</v>
      </c>
      <c r="G42" s="462">
        <v>0.04</v>
      </c>
      <c r="H42" s="462">
        <v>0.06</v>
      </c>
      <c r="I42" s="466">
        <v>6.3536666333675385E-2</v>
      </c>
      <c r="J42" s="627">
        <v>7.6210789382457733E-2</v>
      </c>
      <c r="K42" s="460">
        <v>308</v>
      </c>
      <c r="L42" s="459">
        <v>238</v>
      </c>
      <c r="M42" s="459">
        <v>341</v>
      </c>
      <c r="N42" s="458">
        <v>165</v>
      </c>
      <c r="O42" s="563">
        <v>192</v>
      </c>
      <c r="Q42" s="456"/>
      <c r="R42" s="456"/>
    </row>
    <row r="43" spans="3:18" x14ac:dyDescent="0.2">
      <c r="C43" s="443" t="s">
        <v>102</v>
      </c>
      <c r="D43" s="443" t="s">
        <v>513</v>
      </c>
      <c r="E43" s="450" t="s">
        <v>221</v>
      </c>
      <c r="F43" s="463">
        <v>3.9999999999999925E-2</v>
      </c>
      <c r="G43" s="462">
        <v>3.9999999999999925E-2</v>
      </c>
      <c r="H43" s="462">
        <v>2.9999999999999916E-2</v>
      </c>
      <c r="I43" s="466">
        <v>5.1000318489968777E-3</v>
      </c>
      <c r="J43" s="627">
        <v>1.6368571668863297E-2</v>
      </c>
      <c r="K43" s="460">
        <v>308</v>
      </c>
      <c r="L43" s="459">
        <v>238</v>
      </c>
      <c r="M43" s="459">
        <v>341</v>
      </c>
      <c r="N43" s="458">
        <v>165</v>
      </c>
      <c r="O43" s="563">
        <v>192</v>
      </c>
      <c r="Q43" s="456"/>
      <c r="R43" s="456"/>
    </row>
    <row r="44" spans="3:18" x14ac:dyDescent="0.2">
      <c r="C44" s="443" t="s">
        <v>102</v>
      </c>
      <c r="D44" s="443" t="s">
        <v>513</v>
      </c>
      <c r="E44" s="450" t="s">
        <v>222</v>
      </c>
      <c r="F44" s="463">
        <v>0.12</v>
      </c>
      <c r="G44" s="462">
        <v>0.10000000000000009</v>
      </c>
      <c r="H44" s="462">
        <v>0.14000000000000001</v>
      </c>
      <c r="I44" s="466">
        <v>8.6008012294769287E-2</v>
      </c>
      <c r="J44" s="627">
        <v>9.4103559851646423E-2</v>
      </c>
      <c r="K44" s="460">
        <v>308</v>
      </c>
      <c r="L44" s="459">
        <v>238</v>
      </c>
      <c r="M44" s="459">
        <v>341</v>
      </c>
      <c r="N44" s="458">
        <v>165</v>
      </c>
      <c r="O44" s="563">
        <v>192</v>
      </c>
      <c r="Q44" s="456"/>
      <c r="R44" s="456"/>
    </row>
    <row r="45" spans="3:18" x14ac:dyDescent="0.2">
      <c r="C45" s="443" t="s">
        <v>102</v>
      </c>
      <c r="D45" s="443" t="s">
        <v>513</v>
      </c>
      <c r="E45" s="450" t="s">
        <v>223</v>
      </c>
      <c r="F45" s="463">
        <v>0.54</v>
      </c>
      <c r="G45" s="462">
        <v>0.52</v>
      </c>
      <c r="H45" s="462">
        <v>0.49</v>
      </c>
      <c r="I45" s="466">
        <v>0.49341970682144165</v>
      </c>
      <c r="J45" s="627">
        <v>0.50797069072723389</v>
      </c>
      <c r="K45" s="460">
        <v>308</v>
      </c>
      <c r="L45" s="459">
        <v>238</v>
      </c>
      <c r="M45" s="459">
        <v>341</v>
      </c>
      <c r="N45" s="458">
        <v>165</v>
      </c>
      <c r="O45" s="563">
        <v>192</v>
      </c>
      <c r="Q45" s="456"/>
      <c r="R45" s="456"/>
    </row>
    <row r="46" spans="3:18" x14ac:dyDescent="0.2">
      <c r="C46" s="443" t="s">
        <v>102</v>
      </c>
      <c r="D46" s="443" t="s">
        <v>513</v>
      </c>
      <c r="E46" s="450" t="s">
        <v>224</v>
      </c>
      <c r="F46" s="463">
        <v>3.0000000000000027E-2</v>
      </c>
      <c r="G46" s="462">
        <v>0.06</v>
      </c>
      <c r="H46" s="462">
        <v>4.0000000000000036E-2</v>
      </c>
      <c r="I46" s="466">
        <v>4.2191486805677414E-2</v>
      </c>
      <c r="J46" s="627">
        <v>4.7635562717914581E-2</v>
      </c>
      <c r="K46" s="460">
        <v>308</v>
      </c>
      <c r="L46" s="459">
        <v>238</v>
      </c>
      <c r="M46" s="459">
        <v>341</v>
      </c>
      <c r="N46" s="458">
        <v>165</v>
      </c>
      <c r="O46" s="563">
        <v>192</v>
      </c>
      <c r="Q46" s="456"/>
      <c r="R46" s="456"/>
    </row>
    <row r="47" spans="3:18" x14ac:dyDescent="0.2">
      <c r="C47" s="443" t="s">
        <v>102</v>
      </c>
      <c r="D47" s="443" t="s">
        <v>513</v>
      </c>
      <c r="E47" s="450" t="s">
        <v>225</v>
      </c>
      <c r="F47" s="463">
        <v>3.999999999999998E-2</v>
      </c>
      <c r="G47" s="462">
        <v>3.999999999999998E-2</v>
      </c>
      <c r="H47" s="462">
        <v>3.999999999999998E-2</v>
      </c>
      <c r="I47" s="466">
        <v>8.3381719887256622E-2</v>
      </c>
      <c r="J47" s="627">
        <v>4.9298267811536789E-2</v>
      </c>
      <c r="K47" s="460">
        <v>308</v>
      </c>
      <c r="L47" s="459">
        <v>238</v>
      </c>
      <c r="M47" s="459">
        <v>341</v>
      </c>
      <c r="N47" s="458">
        <v>165</v>
      </c>
      <c r="O47" s="563">
        <v>192</v>
      </c>
      <c r="Q47" s="456"/>
      <c r="R47" s="456"/>
    </row>
    <row r="48" spans="3:18" x14ac:dyDescent="0.2">
      <c r="C48" s="443" t="s">
        <v>102</v>
      </c>
      <c r="D48" s="443" t="s">
        <v>513</v>
      </c>
      <c r="E48" s="450" t="s">
        <v>226</v>
      </c>
      <c r="F48" s="463">
        <v>0.2</v>
      </c>
      <c r="G48" s="462">
        <v>0.2</v>
      </c>
      <c r="H48" s="462">
        <v>0.2</v>
      </c>
      <c r="I48" s="466">
        <v>0.22636236250400543</v>
      </c>
      <c r="J48" s="627">
        <v>0.20841260254383087</v>
      </c>
      <c r="K48" s="460">
        <v>308</v>
      </c>
      <c r="L48" s="459">
        <v>238</v>
      </c>
      <c r="M48" s="459">
        <v>341</v>
      </c>
      <c r="N48" s="458">
        <v>165</v>
      </c>
      <c r="O48" s="563">
        <v>192</v>
      </c>
      <c r="Q48" s="456"/>
      <c r="R48" s="456"/>
    </row>
    <row r="49" spans="3:18" x14ac:dyDescent="0.2">
      <c r="E49" s="450"/>
      <c r="F49" s="463"/>
      <c r="G49" s="462"/>
      <c r="H49" s="462"/>
      <c r="I49" s="466"/>
      <c r="J49" s="627"/>
      <c r="K49" s="460"/>
      <c r="L49" s="459"/>
      <c r="M49" s="459"/>
      <c r="N49" s="458"/>
      <c r="O49" s="564"/>
      <c r="Q49" s="456"/>
    </row>
    <row r="50" spans="3:18" x14ac:dyDescent="0.2">
      <c r="C50" s="443" t="s">
        <v>77</v>
      </c>
      <c r="D50" s="443" t="s">
        <v>81</v>
      </c>
      <c r="E50" s="450" t="s">
        <v>220</v>
      </c>
      <c r="F50" s="463">
        <v>0.04</v>
      </c>
      <c r="G50" s="462">
        <v>0.05</v>
      </c>
      <c r="H50" s="462">
        <v>0.06</v>
      </c>
      <c r="I50" s="466">
        <v>5.9358332306146622E-2</v>
      </c>
      <c r="J50" s="627">
        <v>5.2061993628740311E-2</v>
      </c>
      <c r="K50" s="460">
        <v>1624</v>
      </c>
      <c r="L50" s="459">
        <v>2579</v>
      </c>
      <c r="M50" s="459">
        <v>3640</v>
      </c>
      <c r="N50" s="458">
        <v>4249</v>
      </c>
      <c r="O50" s="563">
        <v>2347</v>
      </c>
      <c r="Q50" s="456"/>
      <c r="R50" s="456"/>
    </row>
    <row r="51" spans="3:18" x14ac:dyDescent="0.2">
      <c r="C51" s="443" t="s">
        <v>77</v>
      </c>
      <c r="D51" s="443" t="s">
        <v>81</v>
      </c>
      <c r="E51" s="450" t="s">
        <v>221</v>
      </c>
      <c r="F51" s="463">
        <v>2.0000000000000018E-2</v>
      </c>
      <c r="G51" s="462">
        <v>3.9999999999999925E-2</v>
      </c>
      <c r="H51" s="462">
        <v>1.9999999999999907E-2</v>
      </c>
      <c r="I51" s="466">
        <v>2.0371811464428902E-2</v>
      </c>
      <c r="J51" s="627">
        <v>1.1624805629253387E-2</v>
      </c>
      <c r="K51" s="460">
        <v>1624</v>
      </c>
      <c r="L51" s="459">
        <v>2579</v>
      </c>
      <c r="M51" s="459">
        <v>3640</v>
      </c>
      <c r="N51" s="458">
        <v>4249</v>
      </c>
      <c r="O51" s="563">
        <v>2347</v>
      </c>
      <c r="Q51" s="456"/>
      <c r="R51" s="456"/>
    </row>
    <row r="52" spans="3:18" x14ac:dyDescent="0.2">
      <c r="C52" s="443" t="s">
        <v>77</v>
      </c>
      <c r="D52" s="443" t="s">
        <v>81</v>
      </c>
      <c r="E52" s="450" t="s">
        <v>222</v>
      </c>
      <c r="F52" s="463">
        <v>0.12</v>
      </c>
      <c r="G52" s="462">
        <v>9.9999999999999978E-2</v>
      </c>
      <c r="H52" s="462">
        <v>0.10000000000000009</v>
      </c>
      <c r="I52" s="466">
        <v>0.10442870855331421</v>
      </c>
      <c r="J52" s="627">
        <v>9.1066010296344757E-2</v>
      </c>
      <c r="K52" s="460">
        <v>1624</v>
      </c>
      <c r="L52" s="459">
        <v>2579</v>
      </c>
      <c r="M52" s="459">
        <v>3640</v>
      </c>
      <c r="N52" s="458">
        <v>4249</v>
      </c>
      <c r="O52" s="563">
        <v>2347</v>
      </c>
      <c r="Q52" s="456"/>
      <c r="R52" s="456"/>
    </row>
    <row r="53" spans="3:18" x14ac:dyDescent="0.2">
      <c r="C53" s="443" t="s">
        <v>77</v>
      </c>
      <c r="D53" s="443" t="s">
        <v>81</v>
      </c>
      <c r="E53" s="450" t="s">
        <v>223</v>
      </c>
      <c r="F53" s="463">
        <v>0.41</v>
      </c>
      <c r="G53" s="462">
        <v>0.39000000000000007</v>
      </c>
      <c r="H53" s="462">
        <v>0.39999999999999997</v>
      </c>
      <c r="I53" s="466">
        <v>0.37107396125793457</v>
      </c>
      <c r="J53" s="627">
        <v>0.37495490908622742</v>
      </c>
      <c r="K53" s="460">
        <v>1624</v>
      </c>
      <c r="L53" s="459">
        <v>2579</v>
      </c>
      <c r="M53" s="459">
        <v>3640</v>
      </c>
      <c r="N53" s="458">
        <v>4249</v>
      </c>
      <c r="O53" s="563">
        <v>2347</v>
      </c>
      <c r="Q53" s="456"/>
      <c r="R53" s="456"/>
    </row>
    <row r="54" spans="3:18" x14ac:dyDescent="0.2">
      <c r="C54" s="443" t="s">
        <v>77</v>
      </c>
      <c r="D54" s="443" t="s">
        <v>81</v>
      </c>
      <c r="E54" s="450" t="s">
        <v>224</v>
      </c>
      <c r="F54" s="463">
        <v>0.06</v>
      </c>
      <c r="G54" s="462">
        <v>4.9999999999999989E-2</v>
      </c>
      <c r="H54" s="462">
        <v>4.9999999999999989E-2</v>
      </c>
      <c r="I54" s="466">
        <v>5.5339749902486801E-2</v>
      </c>
      <c r="J54" s="627">
        <v>4.6783268451690674E-2</v>
      </c>
      <c r="K54" s="460">
        <v>1624</v>
      </c>
      <c r="L54" s="459">
        <v>2579</v>
      </c>
      <c r="M54" s="459">
        <v>3640</v>
      </c>
      <c r="N54" s="458">
        <v>4249</v>
      </c>
      <c r="O54" s="563">
        <v>2347</v>
      </c>
      <c r="Q54" s="456"/>
      <c r="R54" s="456"/>
    </row>
    <row r="55" spans="3:18" x14ac:dyDescent="0.2">
      <c r="C55" s="443" t="s">
        <v>77</v>
      </c>
      <c r="D55" s="443" t="s">
        <v>81</v>
      </c>
      <c r="E55" s="450" t="s">
        <v>225</v>
      </c>
      <c r="F55" s="463">
        <v>2.9999999999999971E-2</v>
      </c>
      <c r="G55" s="462">
        <v>3.999999999999998E-2</v>
      </c>
      <c r="H55" s="462">
        <v>4.9999999999999989E-2</v>
      </c>
      <c r="I55" s="466">
        <v>4.8686593770980835E-2</v>
      </c>
      <c r="J55" s="627">
        <v>4.2349673807621002E-2</v>
      </c>
      <c r="K55" s="460">
        <v>1624</v>
      </c>
      <c r="L55" s="459">
        <v>2579</v>
      </c>
      <c r="M55" s="459">
        <v>3640</v>
      </c>
      <c r="N55" s="458">
        <v>4249</v>
      </c>
      <c r="O55" s="563">
        <v>2347</v>
      </c>
      <c r="Q55" s="456"/>
      <c r="R55" s="456"/>
    </row>
    <row r="56" spans="3:18" x14ac:dyDescent="0.2">
      <c r="C56" s="443" t="s">
        <v>77</v>
      </c>
      <c r="D56" s="443" t="s">
        <v>81</v>
      </c>
      <c r="E56" s="450" t="s">
        <v>226</v>
      </c>
      <c r="F56" s="463">
        <v>0.32</v>
      </c>
      <c r="G56" s="462">
        <v>0.33</v>
      </c>
      <c r="H56" s="462">
        <v>0.32</v>
      </c>
      <c r="I56" s="466">
        <v>0.34074082970619202</v>
      </c>
      <c r="J56" s="627">
        <v>0.38115933537483215</v>
      </c>
      <c r="K56" s="460">
        <v>1624</v>
      </c>
      <c r="L56" s="459">
        <v>2579</v>
      </c>
      <c r="M56" s="459">
        <v>3640</v>
      </c>
      <c r="N56" s="458">
        <v>4249</v>
      </c>
      <c r="O56" s="563">
        <v>2347</v>
      </c>
      <c r="Q56" s="456"/>
      <c r="R56" s="456"/>
    </row>
    <row r="57" spans="3:18" x14ac:dyDescent="0.2">
      <c r="C57" s="443" t="s">
        <v>77</v>
      </c>
      <c r="D57" s="443" t="s">
        <v>227</v>
      </c>
      <c r="E57" s="450" t="s">
        <v>220</v>
      </c>
      <c r="F57" s="463">
        <v>0.01</v>
      </c>
      <c r="G57" s="462">
        <v>0</v>
      </c>
      <c r="H57" s="462">
        <v>0.01</v>
      </c>
      <c r="I57" s="466">
        <v>1.318854745477438E-2</v>
      </c>
      <c r="J57" s="627">
        <v>7.1472227573394775E-3</v>
      </c>
      <c r="K57" s="460">
        <v>443</v>
      </c>
      <c r="L57" s="459">
        <v>818</v>
      </c>
      <c r="M57" s="459">
        <v>1190</v>
      </c>
      <c r="N57" s="458">
        <v>1195</v>
      </c>
      <c r="O57" s="563">
        <v>953</v>
      </c>
      <c r="Q57" s="456"/>
      <c r="R57" s="456"/>
    </row>
    <row r="58" spans="3:18" x14ac:dyDescent="0.2">
      <c r="C58" s="443" t="s">
        <v>77</v>
      </c>
      <c r="D58" s="443" t="s">
        <v>227</v>
      </c>
      <c r="E58" s="450" t="s">
        <v>221</v>
      </c>
      <c r="F58" s="463">
        <v>0</v>
      </c>
      <c r="G58" s="462">
        <v>0</v>
      </c>
      <c r="H58" s="462">
        <v>0</v>
      </c>
      <c r="I58" s="466">
        <v>0</v>
      </c>
      <c r="J58" s="627">
        <v>0</v>
      </c>
      <c r="K58" s="460">
        <v>443</v>
      </c>
      <c r="L58" s="459">
        <v>818</v>
      </c>
      <c r="M58" s="459">
        <v>1190</v>
      </c>
      <c r="N58" s="458">
        <v>1195</v>
      </c>
      <c r="O58" s="563">
        <v>953</v>
      </c>
      <c r="Q58" s="456"/>
      <c r="R58" s="456"/>
    </row>
    <row r="59" spans="3:18" x14ac:dyDescent="0.2">
      <c r="C59" s="443" t="s">
        <v>77</v>
      </c>
      <c r="D59" s="443" t="s">
        <v>227</v>
      </c>
      <c r="E59" s="450" t="s">
        <v>222</v>
      </c>
      <c r="F59" s="463">
        <v>0</v>
      </c>
      <c r="G59" s="462">
        <v>0</v>
      </c>
      <c r="H59" s="462">
        <v>0</v>
      </c>
      <c r="I59" s="466">
        <v>1.1237730504944921E-3</v>
      </c>
      <c r="J59" s="627">
        <v>0</v>
      </c>
      <c r="K59" s="460">
        <v>443</v>
      </c>
      <c r="L59" s="459">
        <v>818</v>
      </c>
      <c r="M59" s="459">
        <v>1190</v>
      </c>
      <c r="N59" s="458">
        <v>1195</v>
      </c>
      <c r="O59" s="563">
        <v>953</v>
      </c>
      <c r="Q59" s="456"/>
      <c r="R59" s="456"/>
    </row>
    <row r="60" spans="3:18" x14ac:dyDescent="0.2">
      <c r="C60" s="443" t="s">
        <v>77</v>
      </c>
      <c r="D60" s="443" t="s">
        <v>227</v>
      </c>
      <c r="E60" s="450" t="s">
        <v>223</v>
      </c>
      <c r="F60" s="463">
        <v>3.0000000000000027E-2</v>
      </c>
      <c r="G60" s="462">
        <v>2.0000000000000018E-2</v>
      </c>
      <c r="H60" s="462">
        <v>3.0000000000000027E-2</v>
      </c>
      <c r="I60" s="466">
        <v>2.0868357270956039E-2</v>
      </c>
      <c r="J60" s="627">
        <v>7.1466728113591671E-3</v>
      </c>
      <c r="K60" s="460">
        <v>443</v>
      </c>
      <c r="L60" s="459">
        <v>818</v>
      </c>
      <c r="M60" s="459">
        <v>1190</v>
      </c>
      <c r="N60" s="458">
        <v>1195</v>
      </c>
      <c r="O60" s="563">
        <v>953</v>
      </c>
      <c r="Q60" s="456"/>
      <c r="R60" s="456"/>
    </row>
    <row r="61" spans="3:18" x14ac:dyDescent="0.2">
      <c r="C61" s="443" t="s">
        <v>77</v>
      </c>
      <c r="D61" s="443" t="s">
        <v>227</v>
      </c>
      <c r="E61" s="450" t="s">
        <v>224</v>
      </c>
      <c r="F61" s="463">
        <v>2.0000000000000018E-2</v>
      </c>
      <c r="G61" s="462">
        <v>1.0000000000000009E-2</v>
      </c>
      <c r="H61" s="462">
        <v>1.0000000000000009E-2</v>
      </c>
      <c r="I61" s="466">
        <v>6.6475230269134045E-3</v>
      </c>
      <c r="J61" s="627">
        <v>1.0663566645234823E-3</v>
      </c>
      <c r="K61" s="460">
        <v>443</v>
      </c>
      <c r="L61" s="459">
        <v>818</v>
      </c>
      <c r="M61" s="459">
        <v>1190</v>
      </c>
      <c r="N61" s="458">
        <v>1195</v>
      </c>
      <c r="O61" s="563">
        <v>953</v>
      </c>
      <c r="Q61" s="456"/>
      <c r="R61" s="456"/>
    </row>
    <row r="62" spans="3:18" x14ac:dyDescent="0.2">
      <c r="C62" s="443" t="s">
        <v>77</v>
      </c>
      <c r="D62" s="443" t="s">
        <v>227</v>
      </c>
      <c r="E62" s="450" t="s">
        <v>225</v>
      </c>
      <c r="F62" s="463">
        <v>9.9999999999998979E-3</v>
      </c>
      <c r="G62" s="462">
        <v>1.0000000000000009E-2</v>
      </c>
      <c r="H62" s="462">
        <v>1.0000000000000009E-2</v>
      </c>
      <c r="I62" s="466">
        <v>2.5785095989704132E-2</v>
      </c>
      <c r="J62" s="627">
        <v>7.8025073744356632E-3</v>
      </c>
      <c r="K62" s="460">
        <v>443</v>
      </c>
      <c r="L62" s="459">
        <v>818</v>
      </c>
      <c r="M62" s="459">
        <v>1190</v>
      </c>
      <c r="N62" s="458">
        <v>1195</v>
      </c>
      <c r="O62" s="563">
        <v>953</v>
      </c>
      <c r="Q62" s="456"/>
      <c r="R62" s="456"/>
    </row>
    <row r="63" spans="3:18" x14ac:dyDescent="0.2">
      <c r="C63" s="443" t="s">
        <v>77</v>
      </c>
      <c r="D63" s="443" t="s">
        <v>227</v>
      </c>
      <c r="E63" s="450" t="s">
        <v>226</v>
      </c>
      <c r="F63" s="463">
        <v>0.93</v>
      </c>
      <c r="G63" s="462">
        <v>0.95</v>
      </c>
      <c r="H63" s="462">
        <v>0.94</v>
      </c>
      <c r="I63" s="466">
        <v>0.93238669633865356</v>
      </c>
      <c r="J63" s="627">
        <v>0.97683721780776978</v>
      </c>
      <c r="K63" s="460">
        <v>443</v>
      </c>
      <c r="L63" s="459">
        <v>818</v>
      </c>
      <c r="M63" s="459">
        <v>1190</v>
      </c>
      <c r="N63" s="458">
        <v>1195</v>
      </c>
      <c r="O63" s="563">
        <v>953</v>
      </c>
      <c r="Q63" s="456"/>
      <c r="R63" s="456"/>
    </row>
    <row r="64" spans="3:18" x14ac:dyDescent="0.2">
      <c r="C64" s="443" t="s">
        <v>77</v>
      </c>
      <c r="D64" s="443" t="s">
        <v>513</v>
      </c>
      <c r="E64" s="450" t="s">
        <v>220</v>
      </c>
      <c r="F64" s="463">
        <v>0.04</v>
      </c>
      <c r="G64" s="462">
        <v>0.06</v>
      </c>
      <c r="H64" s="462">
        <v>0.08</v>
      </c>
      <c r="I64" s="466">
        <v>6.6040918231010437E-2</v>
      </c>
      <c r="J64" s="627">
        <v>6.4421951770782471E-2</v>
      </c>
      <c r="K64" s="460">
        <v>1181</v>
      </c>
      <c r="L64" s="459">
        <v>1761</v>
      </c>
      <c r="M64" s="459">
        <v>2450</v>
      </c>
      <c r="N64" s="458">
        <v>3054</v>
      </c>
      <c r="O64" s="563">
        <v>1394</v>
      </c>
      <c r="Q64" s="456"/>
      <c r="R64" s="456"/>
    </row>
    <row r="65" spans="3:18" x14ac:dyDescent="0.2">
      <c r="C65" s="443" t="s">
        <v>77</v>
      </c>
      <c r="D65" s="443" t="s">
        <v>513</v>
      </c>
      <c r="E65" s="450" t="s">
        <v>221</v>
      </c>
      <c r="F65" s="463">
        <v>2.9999999999999916E-2</v>
      </c>
      <c r="G65" s="462">
        <v>3.9999999999999925E-2</v>
      </c>
      <c r="H65" s="462">
        <v>2.0000000000000018E-2</v>
      </c>
      <c r="I65" s="466">
        <v>2.3320415988564491E-2</v>
      </c>
      <c r="J65" s="627">
        <v>1.4753250405192375E-2</v>
      </c>
      <c r="K65" s="460">
        <v>1181</v>
      </c>
      <c r="L65" s="459">
        <v>1761</v>
      </c>
      <c r="M65" s="459">
        <v>2450</v>
      </c>
      <c r="N65" s="458">
        <v>3054</v>
      </c>
      <c r="O65" s="563">
        <v>1394</v>
      </c>
      <c r="Q65" s="456"/>
      <c r="R65" s="456"/>
    </row>
    <row r="66" spans="3:18" x14ac:dyDescent="0.2">
      <c r="C66" s="443" t="s">
        <v>77</v>
      </c>
      <c r="D66" s="443" t="s">
        <v>513</v>
      </c>
      <c r="E66" s="450" t="s">
        <v>222</v>
      </c>
      <c r="F66" s="463">
        <v>0.14000000000000001</v>
      </c>
      <c r="G66" s="462">
        <v>0.12</v>
      </c>
      <c r="H66" s="462">
        <v>0.12</v>
      </c>
      <c r="I66" s="466">
        <v>0.11938101053237915</v>
      </c>
      <c r="J66" s="627">
        <v>0.11800898611545563</v>
      </c>
      <c r="K66" s="460">
        <v>1181</v>
      </c>
      <c r="L66" s="459">
        <v>1761</v>
      </c>
      <c r="M66" s="459">
        <v>2450</v>
      </c>
      <c r="N66" s="458">
        <v>3054</v>
      </c>
      <c r="O66" s="563">
        <v>1394</v>
      </c>
      <c r="Q66" s="456"/>
      <c r="R66" s="456"/>
    </row>
    <row r="67" spans="3:18" x14ac:dyDescent="0.2">
      <c r="C67" s="443" t="s">
        <v>77</v>
      </c>
      <c r="D67" s="443" t="s">
        <v>513</v>
      </c>
      <c r="E67" s="450" t="s">
        <v>223</v>
      </c>
      <c r="F67" s="463">
        <v>0.49000000000000005</v>
      </c>
      <c r="G67" s="462">
        <v>0.47000000000000003</v>
      </c>
      <c r="H67" s="462">
        <v>0.47000000000000003</v>
      </c>
      <c r="I67" s="466">
        <v>0.42176255583763123</v>
      </c>
      <c r="J67" s="627">
        <v>0.50460588932037354</v>
      </c>
      <c r="K67" s="460">
        <v>1181</v>
      </c>
      <c r="L67" s="459">
        <v>1761</v>
      </c>
      <c r="M67" s="459">
        <v>2450</v>
      </c>
      <c r="N67" s="458">
        <v>3054</v>
      </c>
      <c r="O67" s="563">
        <v>1394</v>
      </c>
      <c r="Q67" s="456"/>
      <c r="R67" s="456"/>
    </row>
    <row r="68" spans="3:18" x14ac:dyDescent="0.2">
      <c r="C68" s="443" t="s">
        <v>77</v>
      </c>
      <c r="D68" s="443" t="s">
        <v>513</v>
      </c>
      <c r="E68" s="450" t="s">
        <v>224</v>
      </c>
      <c r="F68" s="463">
        <v>0.06</v>
      </c>
      <c r="G68" s="462">
        <v>0.06</v>
      </c>
      <c r="H68" s="462">
        <v>0.06</v>
      </c>
      <c r="I68" s="466">
        <v>6.2387436628341675E-2</v>
      </c>
      <c r="J68" s="627">
        <v>6.3446938991546631E-2</v>
      </c>
      <c r="K68" s="460">
        <v>1181</v>
      </c>
      <c r="L68" s="459">
        <v>1761</v>
      </c>
      <c r="M68" s="459">
        <v>2450</v>
      </c>
      <c r="N68" s="458">
        <v>3054</v>
      </c>
      <c r="O68" s="563">
        <v>1394</v>
      </c>
      <c r="Q68" s="456"/>
      <c r="R68" s="456"/>
    </row>
    <row r="69" spans="3:18" x14ac:dyDescent="0.2">
      <c r="C69" s="443" t="s">
        <v>77</v>
      </c>
      <c r="D69" s="443" t="s">
        <v>513</v>
      </c>
      <c r="E69" s="450" t="s">
        <v>225</v>
      </c>
      <c r="F69" s="463">
        <v>3.999999999999998E-2</v>
      </c>
      <c r="G69" s="462">
        <v>4.9999999999999989E-2</v>
      </c>
      <c r="H69" s="462">
        <v>4.9999999999999989E-2</v>
      </c>
      <c r="I69" s="466">
        <v>5.2001342177391052E-2</v>
      </c>
      <c r="J69" s="627">
        <v>5.6391846388578415E-2</v>
      </c>
      <c r="K69" s="460">
        <v>1181</v>
      </c>
      <c r="L69" s="459">
        <v>1761</v>
      </c>
      <c r="M69" s="459">
        <v>2450</v>
      </c>
      <c r="N69" s="458">
        <v>3054</v>
      </c>
      <c r="O69" s="563">
        <v>1394</v>
      </c>
      <c r="Q69" s="456"/>
      <c r="R69" s="456"/>
    </row>
    <row r="70" spans="3:18" x14ac:dyDescent="0.2">
      <c r="C70" s="443" t="s">
        <v>77</v>
      </c>
      <c r="D70" s="443" t="s">
        <v>513</v>
      </c>
      <c r="E70" s="450" t="s">
        <v>226</v>
      </c>
      <c r="F70" s="463">
        <v>0.2</v>
      </c>
      <c r="G70" s="462">
        <v>0.2</v>
      </c>
      <c r="H70" s="462">
        <v>0.2</v>
      </c>
      <c r="I70" s="466">
        <v>0.25510632991790771</v>
      </c>
      <c r="J70" s="627">
        <v>0.17837117612361908</v>
      </c>
      <c r="K70" s="460">
        <v>1181</v>
      </c>
      <c r="L70" s="459">
        <v>1761</v>
      </c>
      <c r="M70" s="459">
        <v>2450</v>
      </c>
      <c r="N70" s="458">
        <v>3054</v>
      </c>
      <c r="O70" s="563">
        <v>1394</v>
      </c>
      <c r="Q70" s="456"/>
      <c r="R70" s="456"/>
    </row>
    <row r="71" spans="3:18" x14ac:dyDescent="0.2">
      <c r="E71" s="450"/>
      <c r="F71" s="463"/>
      <c r="G71" s="462"/>
      <c r="H71" s="462"/>
      <c r="I71" s="466"/>
      <c r="J71" s="627"/>
      <c r="K71" s="460"/>
      <c r="L71" s="459"/>
      <c r="M71" s="459"/>
      <c r="N71" s="458"/>
      <c r="O71" s="564"/>
      <c r="Q71" s="456"/>
    </row>
    <row r="72" spans="3:18" x14ac:dyDescent="0.2">
      <c r="C72" s="443" t="s">
        <v>396</v>
      </c>
      <c r="D72" s="443" t="s">
        <v>81</v>
      </c>
      <c r="E72" s="450" t="s">
        <v>220</v>
      </c>
      <c r="F72" s="463">
        <v>0.08</v>
      </c>
      <c r="G72" s="462">
        <v>0.08</v>
      </c>
      <c r="H72" s="462">
        <v>0.1</v>
      </c>
      <c r="I72" s="466">
        <v>8.8796027004718781E-2</v>
      </c>
      <c r="J72" s="627">
        <v>0.11485374718904495</v>
      </c>
      <c r="K72" s="460">
        <v>5288</v>
      </c>
      <c r="L72" s="459">
        <v>5390</v>
      </c>
      <c r="M72" s="459">
        <v>6393</v>
      </c>
      <c r="N72" s="458">
        <v>6477</v>
      </c>
      <c r="O72" s="563">
        <v>4791</v>
      </c>
      <c r="Q72" s="456"/>
      <c r="R72" s="456"/>
    </row>
    <row r="73" spans="3:18" x14ac:dyDescent="0.2">
      <c r="C73" s="443" t="s">
        <v>396</v>
      </c>
      <c r="D73" s="443" t="s">
        <v>81</v>
      </c>
      <c r="E73" s="450" t="s">
        <v>221</v>
      </c>
      <c r="F73" s="463">
        <v>1.0000000000000009E-2</v>
      </c>
      <c r="G73" s="462">
        <v>0</v>
      </c>
      <c r="H73" s="462">
        <v>0</v>
      </c>
      <c r="I73" s="466">
        <v>2.7624203357845545E-3</v>
      </c>
      <c r="J73" s="627">
        <v>4.4208015315234661E-3</v>
      </c>
      <c r="K73" s="460">
        <v>5288</v>
      </c>
      <c r="L73" s="459">
        <v>5390</v>
      </c>
      <c r="M73" s="459">
        <v>6393</v>
      </c>
      <c r="N73" s="458">
        <v>6477</v>
      </c>
      <c r="O73" s="563">
        <v>4791</v>
      </c>
      <c r="Q73" s="456"/>
      <c r="R73" s="456"/>
    </row>
    <row r="74" spans="3:18" x14ac:dyDescent="0.2">
      <c r="C74" s="443" t="s">
        <v>396</v>
      </c>
      <c r="D74" s="443" t="s">
        <v>81</v>
      </c>
      <c r="E74" s="450" t="s">
        <v>222</v>
      </c>
      <c r="F74" s="463">
        <v>0.10999999999999999</v>
      </c>
      <c r="G74" s="462">
        <v>0.10999999999999999</v>
      </c>
      <c r="H74" s="462">
        <v>9.9999999999999978E-2</v>
      </c>
      <c r="I74" s="466">
        <v>0.10771599411964417</v>
      </c>
      <c r="J74" s="627">
        <v>0.10515014082193375</v>
      </c>
      <c r="K74" s="460">
        <v>5288</v>
      </c>
      <c r="L74" s="459">
        <v>5390</v>
      </c>
      <c r="M74" s="459">
        <v>6393</v>
      </c>
      <c r="N74" s="458">
        <v>6477</v>
      </c>
      <c r="O74" s="563">
        <v>4791</v>
      </c>
      <c r="Q74" s="456"/>
      <c r="R74" s="456"/>
    </row>
    <row r="75" spans="3:18" x14ac:dyDescent="0.2">
      <c r="C75" s="443" t="s">
        <v>396</v>
      </c>
      <c r="D75" s="443" t="s">
        <v>81</v>
      </c>
      <c r="E75" s="450" t="s">
        <v>223</v>
      </c>
      <c r="F75" s="463">
        <v>0.60000000000000009</v>
      </c>
      <c r="G75" s="462">
        <v>0.62000000000000011</v>
      </c>
      <c r="H75" s="462">
        <v>0.60000000000000009</v>
      </c>
      <c r="I75" s="466">
        <v>0.60854703187942505</v>
      </c>
      <c r="J75" s="627">
        <v>0.57781153917312622</v>
      </c>
      <c r="K75" s="460">
        <v>5288</v>
      </c>
      <c r="L75" s="459">
        <v>5390</v>
      </c>
      <c r="M75" s="459">
        <v>6393</v>
      </c>
      <c r="N75" s="458">
        <v>6477</v>
      </c>
      <c r="O75" s="563">
        <v>4791</v>
      </c>
      <c r="Q75" s="456"/>
      <c r="R75" s="456"/>
    </row>
    <row r="76" spans="3:18" x14ac:dyDescent="0.2">
      <c r="C76" s="443" t="s">
        <v>396</v>
      </c>
      <c r="D76" s="443" t="s">
        <v>81</v>
      </c>
      <c r="E76" s="450" t="s">
        <v>224</v>
      </c>
      <c r="F76" s="463">
        <v>5.0000000000000017E-2</v>
      </c>
      <c r="G76" s="462">
        <v>4.0000000000000008E-2</v>
      </c>
      <c r="H76" s="462">
        <v>4.0000000000000008E-2</v>
      </c>
      <c r="I76" s="461">
        <v>3.7499900907278061E-2</v>
      </c>
      <c r="J76" s="627">
        <v>3.7833958864212036E-2</v>
      </c>
      <c r="K76" s="460">
        <v>5288</v>
      </c>
      <c r="L76" s="459">
        <v>5390</v>
      </c>
      <c r="M76" s="459">
        <v>6393</v>
      </c>
      <c r="N76" s="458">
        <v>6477</v>
      </c>
      <c r="O76" s="563">
        <v>4791</v>
      </c>
      <c r="Q76" s="456"/>
      <c r="R76" s="456"/>
    </row>
    <row r="77" spans="3:18" x14ac:dyDescent="0.2">
      <c r="C77" s="443" t="s">
        <v>396</v>
      </c>
      <c r="D77" s="443" t="s">
        <v>81</v>
      </c>
      <c r="E77" s="450" t="s">
        <v>225</v>
      </c>
      <c r="F77" s="463">
        <v>4.9999999999999989E-2</v>
      </c>
      <c r="G77" s="462">
        <v>4.9999999999999989E-2</v>
      </c>
      <c r="H77" s="462">
        <v>0.05</v>
      </c>
      <c r="I77" s="461">
        <v>4.4734489172697067E-2</v>
      </c>
      <c r="J77" s="627">
        <v>4.7957919538021088E-2</v>
      </c>
      <c r="K77" s="460">
        <v>5288</v>
      </c>
      <c r="L77" s="459">
        <v>5390</v>
      </c>
      <c r="M77" s="459">
        <v>6393</v>
      </c>
      <c r="N77" s="458">
        <v>6477</v>
      </c>
      <c r="O77" s="563">
        <v>4791</v>
      </c>
      <c r="Q77" s="456"/>
      <c r="R77" s="456"/>
    </row>
    <row r="78" spans="3:18" x14ac:dyDescent="0.2">
      <c r="C78" s="443" t="s">
        <v>396</v>
      </c>
      <c r="D78" s="443" t="s">
        <v>81</v>
      </c>
      <c r="E78" s="450" t="s">
        <v>226</v>
      </c>
      <c r="F78" s="463">
        <v>0.1</v>
      </c>
      <c r="G78" s="462">
        <v>0.1</v>
      </c>
      <c r="H78" s="462">
        <v>0.11</v>
      </c>
      <c r="I78" s="461">
        <v>0.10994414240121841</v>
      </c>
      <c r="J78" s="627">
        <v>0.11197192221879959</v>
      </c>
      <c r="K78" s="460">
        <v>5288</v>
      </c>
      <c r="L78" s="459">
        <v>5390</v>
      </c>
      <c r="M78" s="459">
        <v>6393</v>
      </c>
      <c r="N78" s="458">
        <v>6477</v>
      </c>
      <c r="O78" s="563">
        <v>4791</v>
      </c>
      <c r="Q78" s="456"/>
      <c r="R78" s="456"/>
    </row>
    <row r="79" spans="3:18" x14ac:dyDescent="0.2">
      <c r="C79" s="443" t="s">
        <v>396</v>
      </c>
      <c r="D79" s="443" t="s">
        <v>228</v>
      </c>
      <c r="E79" s="450" t="s">
        <v>220</v>
      </c>
      <c r="F79" s="463">
        <v>0</v>
      </c>
      <c r="G79" s="462">
        <v>0.01</v>
      </c>
      <c r="H79" s="462">
        <v>0</v>
      </c>
      <c r="I79" s="461">
        <v>1.8340062350034714E-2</v>
      </c>
      <c r="J79" s="627">
        <v>1.5493542887270451E-3</v>
      </c>
      <c r="K79" s="460">
        <v>1262</v>
      </c>
      <c r="L79" s="459">
        <v>1277</v>
      </c>
      <c r="M79" s="459">
        <v>1543</v>
      </c>
      <c r="N79" s="458">
        <v>1463</v>
      </c>
      <c r="O79" s="563">
        <v>1360</v>
      </c>
      <c r="Q79" s="456"/>
      <c r="R79" s="456"/>
    </row>
    <row r="80" spans="3:18" x14ac:dyDescent="0.2">
      <c r="C80" s="443" t="s">
        <v>396</v>
      </c>
      <c r="D80" s="443" t="s">
        <v>228</v>
      </c>
      <c r="E80" s="450" t="s">
        <v>221</v>
      </c>
      <c r="F80" s="463">
        <v>0</v>
      </c>
      <c r="G80" s="462">
        <v>0</v>
      </c>
      <c r="H80" s="462">
        <v>0</v>
      </c>
      <c r="I80" s="461">
        <v>0</v>
      </c>
      <c r="J80" s="627">
        <v>0</v>
      </c>
      <c r="K80" s="460">
        <v>1262</v>
      </c>
      <c r="L80" s="459">
        <v>1277</v>
      </c>
      <c r="M80" s="459">
        <v>1543</v>
      </c>
      <c r="N80" s="458">
        <v>1463</v>
      </c>
      <c r="O80" s="563">
        <v>1360</v>
      </c>
      <c r="Q80" s="456"/>
      <c r="R80" s="456"/>
    </row>
    <row r="81" spans="3:18" x14ac:dyDescent="0.2">
      <c r="C81" s="443" t="s">
        <v>396</v>
      </c>
      <c r="D81" s="443" t="s">
        <v>228</v>
      </c>
      <c r="E81" s="450" t="s">
        <v>222</v>
      </c>
      <c r="F81" s="463">
        <v>0</v>
      </c>
      <c r="G81" s="462">
        <v>0</v>
      </c>
      <c r="H81" s="462">
        <v>0</v>
      </c>
      <c r="I81" s="461">
        <v>5.93009521253407E-4</v>
      </c>
      <c r="J81" s="627">
        <v>9.3854364240542054E-4</v>
      </c>
      <c r="K81" s="460">
        <v>1262</v>
      </c>
      <c r="L81" s="459">
        <v>1277</v>
      </c>
      <c r="M81" s="459">
        <v>1543</v>
      </c>
      <c r="N81" s="458">
        <v>1463</v>
      </c>
      <c r="O81" s="563">
        <v>1360</v>
      </c>
      <c r="Q81" s="456"/>
      <c r="R81" s="456"/>
    </row>
    <row r="82" spans="3:18" x14ac:dyDescent="0.2">
      <c r="C82" s="443" t="s">
        <v>396</v>
      </c>
      <c r="D82" s="443" t="s">
        <v>228</v>
      </c>
      <c r="E82" s="450" t="s">
        <v>223</v>
      </c>
      <c r="F82" s="463">
        <v>0.31999999999999995</v>
      </c>
      <c r="G82" s="462">
        <v>0.31999999999999995</v>
      </c>
      <c r="H82" s="462">
        <v>0.31999999999999995</v>
      </c>
      <c r="I82" s="461">
        <v>0.37985590100288391</v>
      </c>
      <c r="J82" s="627">
        <v>0.31531870365142822</v>
      </c>
      <c r="K82" s="460">
        <v>1262</v>
      </c>
      <c r="L82" s="459">
        <v>1277</v>
      </c>
      <c r="M82" s="459">
        <v>1543</v>
      </c>
      <c r="N82" s="458">
        <v>1463</v>
      </c>
      <c r="O82" s="563">
        <v>1360</v>
      </c>
      <c r="Q82" s="456"/>
      <c r="R82" s="456"/>
    </row>
    <row r="83" spans="3:18" x14ac:dyDescent="0.2">
      <c r="C83" s="443" t="s">
        <v>396</v>
      </c>
      <c r="D83" s="443" t="s">
        <v>228</v>
      </c>
      <c r="E83" s="450" t="s">
        <v>224</v>
      </c>
      <c r="F83" s="463">
        <v>0.12</v>
      </c>
      <c r="G83" s="462">
        <v>0.13</v>
      </c>
      <c r="H83" s="462">
        <v>0.12</v>
      </c>
      <c r="I83" s="461">
        <v>8.375963568687439E-2</v>
      </c>
      <c r="J83" s="627">
        <v>8.4393210709095001E-2</v>
      </c>
      <c r="K83" s="460">
        <v>1262</v>
      </c>
      <c r="L83" s="459">
        <v>1277</v>
      </c>
      <c r="M83" s="459">
        <v>1543</v>
      </c>
      <c r="N83" s="458">
        <v>1463</v>
      </c>
      <c r="O83" s="563">
        <v>1360</v>
      </c>
      <c r="Q83" s="456"/>
      <c r="R83" s="456"/>
    </row>
    <row r="84" spans="3:18" x14ac:dyDescent="0.2">
      <c r="C84" s="443" t="s">
        <v>396</v>
      </c>
      <c r="D84" s="443" t="s">
        <v>228</v>
      </c>
      <c r="E84" s="450" t="s">
        <v>225</v>
      </c>
      <c r="F84" s="463">
        <v>0.15000000000000008</v>
      </c>
      <c r="G84" s="462">
        <v>0.16000000000000003</v>
      </c>
      <c r="H84" s="462">
        <v>0.17000000000000004</v>
      </c>
      <c r="I84" s="461">
        <v>0.16040916740894318</v>
      </c>
      <c r="J84" s="627">
        <v>0.16133017838001251</v>
      </c>
      <c r="K84" s="460">
        <v>1262</v>
      </c>
      <c r="L84" s="459">
        <v>1277</v>
      </c>
      <c r="M84" s="459">
        <v>1543</v>
      </c>
      <c r="N84" s="458">
        <v>1463</v>
      </c>
      <c r="O84" s="563">
        <v>1360</v>
      </c>
      <c r="Q84" s="456"/>
      <c r="R84" s="456"/>
    </row>
    <row r="85" spans="3:18" x14ac:dyDescent="0.2">
      <c r="C85" s="443" t="s">
        <v>396</v>
      </c>
      <c r="D85" s="443" t="s">
        <v>228</v>
      </c>
      <c r="E85" s="450" t="s">
        <v>226</v>
      </c>
      <c r="F85" s="463">
        <v>0.41</v>
      </c>
      <c r="G85" s="462">
        <v>0.38</v>
      </c>
      <c r="H85" s="462">
        <v>0.39</v>
      </c>
      <c r="I85" s="461">
        <v>0.35704222321510315</v>
      </c>
      <c r="J85" s="627">
        <v>0.43647000193595886</v>
      </c>
      <c r="K85" s="460">
        <v>1262</v>
      </c>
      <c r="L85" s="459">
        <v>1277</v>
      </c>
      <c r="M85" s="459">
        <v>1543</v>
      </c>
      <c r="N85" s="458">
        <v>1463</v>
      </c>
      <c r="O85" s="563">
        <v>1360</v>
      </c>
      <c r="Q85" s="456"/>
      <c r="R85" s="456"/>
    </row>
    <row r="86" spans="3:18" x14ac:dyDescent="0.2">
      <c r="C86" s="443" t="s">
        <v>396</v>
      </c>
      <c r="D86" s="443" t="s">
        <v>513</v>
      </c>
      <c r="E86" s="450" t="s">
        <v>220</v>
      </c>
      <c r="F86" s="463">
        <v>0.09</v>
      </c>
      <c r="G86" s="462">
        <v>0.08</v>
      </c>
      <c r="H86" s="462">
        <v>0.11</v>
      </c>
      <c r="I86" s="461">
        <v>9.4622321426868439E-2</v>
      </c>
      <c r="J86" s="627">
        <v>0.12657363712787628</v>
      </c>
      <c r="K86" s="460">
        <v>4026</v>
      </c>
      <c r="L86" s="459">
        <v>4113</v>
      </c>
      <c r="M86" s="459">
        <v>4850</v>
      </c>
      <c r="N86" s="458">
        <v>5014</v>
      </c>
      <c r="O86" s="563">
        <v>3431</v>
      </c>
      <c r="Q86" s="456"/>
      <c r="R86" s="456"/>
    </row>
    <row r="87" spans="3:18" x14ac:dyDescent="0.2">
      <c r="C87" s="443" t="s">
        <v>396</v>
      </c>
      <c r="D87" s="443" t="s">
        <v>513</v>
      </c>
      <c r="E87" s="450" t="s">
        <v>221</v>
      </c>
      <c r="F87" s="463">
        <v>1.0000000000000009E-2</v>
      </c>
      <c r="G87" s="462">
        <v>1.0000000000000009E-2</v>
      </c>
      <c r="H87" s="462">
        <v>0</v>
      </c>
      <c r="I87" s="461">
        <v>2.9908563010394573E-3</v>
      </c>
      <c r="J87" s="627">
        <v>5.2263918332755566E-3</v>
      </c>
      <c r="K87" s="460">
        <v>4026</v>
      </c>
      <c r="L87" s="459">
        <v>4113</v>
      </c>
      <c r="M87" s="459">
        <v>4850</v>
      </c>
      <c r="N87" s="458">
        <v>5014</v>
      </c>
      <c r="O87" s="563">
        <v>3431</v>
      </c>
      <c r="Q87" s="456"/>
      <c r="R87" s="456"/>
    </row>
    <row r="88" spans="3:18" x14ac:dyDescent="0.2">
      <c r="C88" s="443" t="s">
        <v>396</v>
      </c>
      <c r="D88" s="443" t="s">
        <v>513</v>
      </c>
      <c r="E88" s="450" t="s">
        <v>222</v>
      </c>
      <c r="F88" s="463">
        <v>0.12</v>
      </c>
      <c r="G88" s="462">
        <v>0.12</v>
      </c>
      <c r="H88" s="462">
        <v>0.10999999999999999</v>
      </c>
      <c r="I88" s="461">
        <v>0.11657443642616272</v>
      </c>
      <c r="J88" s="627">
        <v>0.11914867907762527</v>
      </c>
      <c r="K88" s="460">
        <v>4026</v>
      </c>
      <c r="L88" s="459">
        <v>4113</v>
      </c>
      <c r="M88" s="459">
        <v>4850</v>
      </c>
      <c r="N88" s="458">
        <v>5014</v>
      </c>
      <c r="O88" s="563">
        <v>3431</v>
      </c>
      <c r="Q88" s="456"/>
      <c r="R88" s="456"/>
    </row>
    <row r="89" spans="3:18" x14ac:dyDescent="0.2">
      <c r="C89" s="443" t="s">
        <v>396</v>
      </c>
      <c r="D89" s="443" t="s">
        <v>513</v>
      </c>
      <c r="E89" s="450" t="s">
        <v>223</v>
      </c>
      <c r="F89" s="463">
        <v>0.63</v>
      </c>
      <c r="G89" s="462">
        <v>0.64</v>
      </c>
      <c r="H89" s="462">
        <v>0.62</v>
      </c>
      <c r="I89" s="461">
        <v>0.62745845317840576</v>
      </c>
      <c r="J89" s="627">
        <v>0.60616117715835571</v>
      </c>
      <c r="K89" s="460">
        <v>4026</v>
      </c>
      <c r="L89" s="459">
        <v>4113</v>
      </c>
      <c r="M89" s="459">
        <v>4850</v>
      </c>
      <c r="N89" s="458">
        <v>5014</v>
      </c>
      <c r="O89" s="563">
        <v>3431</v>
      </c>
      <c r="Q89" s="456"/>
      <c r="R89" s="456"/>
    </row>
    <row r="90" spans="3:18" x14ac:dyDescent="0.2">
      <c r="C90" s="443" t="s">
        <v>396</v>
      </c>
      <c r="D90" s="443" t="s">
        <v>513</v>
      </c>
      <c r="E90" s="450" t="s">
        <v>224</v>
      </c>
      <c r="F90" s="463">
        <v>3.9999999999999994E-2</v>
      </c>
      <c r="G90" s="462">
        <v>3.9999999999999994E-2</v>
      </c>
      <c r="H90" s="462">
        <v>4.0000000000000008E-2</v>
      </c>
      <c r="I90" s="461">
        <v>3.3674493432044983E-2</v>
      </c>
      <c r="J90" s="627">
        <v>3.2824382185935974E-2</v>
      </c>
      <c r="K90" s="460">
        <v>4026</v>
      </c>
      <c r="L90" s="459">
        <v>4113</v>
      </c>
      <c r="M90" s="459">
        <v>4850</v>
      </c>
      <c r="N90" s="458">
        <v>5014</v>
      </c>
      <c r="O90" s="563">
        <v>3431</v>
      </c>
      <c r="Q90" s="456"/>
      <c r="R90" s="456"/>
    </row>
    <row r="91" spans="3:18" x14ac:dyDescent="0.2">
      <c r="C91" s="443" t="s">
        <v>396</v>
      </c>
      <c r="D91" s="443" t="s">
        <v>513</v>
      </c>
      <c r="E91" s="450" t="s">
        <v>225</v>
      </c>
      <c r="F91" s="463">
        <v>0.03</v>
      </c>
      <c r="G91" s="462">
        <v>3.9999999999999994E-2</v>
      </c>
      <c r="H91" s="462">
        <v>3.9999999999999994E-2</v>
      </c>
      <c r="I91" s="461">
        <v>3.5168875008821487E-2</v>
      </c>
      <c r="J91" s="627">
        <v>3.5207513719797134E-2</v>
      </c>
      <c r="K91" s="460">
        <v>4026</v>
      </c>
      <c r="L91" s="459">
        <v>4113</v>
      </c>
      <c r="M91" s="459">
        <v>4850</v>
      </c>
      <c r="N91" s="458">
        <v>5014</v>
      </c>
      <c r="O91" s="563">
        <v>3431</v>
      </c>
      <c r="Q91" s="456"/>
      <c r="R91" s="456"/>
    </row>
    <row r="92" spans="3:18" x14ac:dyDescent="0.2">
      <c r="C92" s="443" t="s">
        <v>396</v>
      </c>
      <c r="D92" s="443" t="s">
        <v>513</v>
      </c>
      <c r="E92" s="450" t="s">
        <v>226</v>
      </c>
      <c r="F92" s="463">
        <v>0.08</v>
      </c>
      <c r="G92" s="462">
        <v>7.0000000000000007E-2</v>
      </c>
      <c r="H92" s="462">
        <v>0.08</v>
      </c>
      <c r="I92" s="461">
        <v>8.9510582387447357E-2</v>
      </c>
      <c r="J92" s="627">
        <v>7.4858210980892181E-2</v>
      </c>
      <c r="K92" s="460">
        <v>4026</v>
      </c>
      <c r="L92" s="459">
        <v>4113</v>
      </c>
      <c r="M92" s="459">
        <v>4850</v>
      </c>
      <c r="N92" s="458">
        <v>5014</v>
      </c>
      <c r="O92" s="563">
        <v>3431</v>
      </c>
      <c r="Q92" s="456"/>
      <c r="R92" s="456"/>
    </row>
    <row r="93" spans="3:18" x14ac:dyDescent="0.2">
      <c r="E93" s="450"/>
      <c r="F93" s="463"/>
      <c r="G93" s="462"/>
      <c r="H93" s="462"/>
      <c r="I93" s="461"/>
      <c r="J93" s="627"/>
      <c r="K93" s="460"/>
      <c r="L93" s="459"/>
      <c r="M93" s="459"/>
      <c r="N93" s="458"/>
      <c r="O93" s="564"/>
      <c r="Q93" s="456"/>
    </row>
    <row r="94" spans="3:18" x14ac:dyDescent="0.2">
      <c r="C94" s="443" t="s">
        <v>397</v>
      </c>
      <c r="D94" s="443" t="s">
        <v>81</v>
      </c>
      <c r="E94" s="450" t="s">
        <v>220</v>
      </c>
      <c r="F94" s="463">
        <v>7.0000000000000007E-2</v>
      </c>
      <c r="G94" s="462">
        <v>0.1</v>
      </c>
      <c r="H94" s="462">
        <v>0.12</v>
      </c>
      <c r="I94" s="461">
        <v>0.12326931953430176</v>
      </c>
      <c r="J94" s="627">
        <v>9.0997517108917236E-2</v>
      </c>
      <c r="K94" s="460">
        <v>3320</v>
      </c>
      <c r="L94" s="459">
        <v>3702</v>
      </c>
      <c r="M94" s="459">
        <v>3510</v>
      </c>
      <c r="N94" s="458">
        <v>3330</v>
      </c>
      <c r="O94" s="563">
        <v>2208</v>
      </c>
      <c r="Q94" s="456"/>
      <c r="R94" s="456"/>
    </row>
    <row r="95" spans="3:18" x14ac:dyDescent="0.2">
      <c r="C95" s="443" t="s">
        <v>397</v>
      </c>
      <c r="D95" s="443" t="s">
        <v>81</v>
      </c>
      <c r="E95" s="450" t="s">
        <v>221</v>
      </c>
      <c r="F95" s="463">
        <v>1.0000000000000009E-2</v>
      </c>
      <c r="G95" s="462">
        <v>1.0000000000000009E-2</v>
      </c>
      <c r="H95" s="462">
        <v>0</v>
      </c>
      <c r="I95" s="461">
        <v>5.111045204102993E-3</v>
      </c>
      <c r="J95" s="627">
        <v>3.3262632787227631E-3</v>
      </c>
      <c r="K95" s="460">
        <v>3320</v>
      </c>
      <c r="L95" s="459">
        <v>3702</v>
      </c>
      <c r="M95" s="459">
        <v>3510</v>
      </c>
      <c r="N95" s="458">
        <v>3330</v>
      </c>
      <c r="O95" s="563">
        <v>2208</v>
      </c>
      <c r="Q95" s="456"/>
      <c r="R95" s="456"/>
    </row>
    <row r="96" spans="3:18" x14ac:dyDescent="0.2">
      <c r="C96" s="443" t="s">
        <v>397</v>
      </c>
      <c r="D96" s="443" t="s">
        <v>81</v>
      </c>
      <c r="E96" s="450" t="s">
        <v>222</v>
      </c>
      <c r="F96" s="463">
        <v>9.000000000000008E-2</v>
      </c>
      <c r="G96" s="462">
        <v>8.9999999999999969E-2</v>
      </c>
      <c r="H96" s="462">
        <v>8.9999999999999969E-2</v>
      </c>
      <c r="I96" s="461">
        <v>7.9730607569217682E-2</v>
      </c>
      <c r="J96" s="627">
        <v>8.9116841554641724E-2</v>
      </c>
      <c r="K96" s="460">
        <v>3320</v>
      </c>
      <c r="L96" s="459">
        <v>3702</v>
      </c>
      <c r="M96" s="459">
        <v>3510</v>
      </c>
      <c r="N96" s="458">
        <v>3330</v>
      </c>
      <c r="O96" s="563">
        <v>2208</v>
      </c>
      <c r="Q96" s="456"/>
      <c r="R96" s="456"/>
    </row>
    <row r="97" spans="3:18" x14ac:dyDescent="0.2">
      <c r="C97" s="443" t="s">
        <v>397</v>
      </c>
      <c r="D97" s="443" t="s">
        <v>81</v>
      </c>
      <c r="E97" s="450" t="s">
        <v>223</v>
      </c>
      <c r="F97" s="463">
        <v>0.62</v>
      </c>
      <c r="G97" s="462">
        <v>0.6100000000000001</v>
      </c>
      <c r="H97" s="462">
        <v>0.59000000000000008</v>
      </c>
      <c r="I97" s="461">
        <v>0.59205442667007446</v>
      </c>
      <c r="J97" s="627">
        <v>0.60945719480514526</v>
      </c>
      <c r="K97" s="460">
        <v>3320</v>
      </c>
      <c r="L97" s="459">
        <v>3702</v>
      </c>
      <c r="M97" s="459">
        <v>3510</v>
      </c>
      <c r="N97" s="458">
        <v>3330</v>
      </c>
      <c r="O97" s="563">
        <v>2208</v>
      </c>
      <c r="Q97" s="456"/>
      <c r="R97" s="456"/>
    </row>
    <row r="98" spans="3:18" x14ac:dyDescent="0.2">
      <c r="C98" s="443" t="s">
        <v>397</v>
      </c>
      <c r="D98" s="443" t="s">
        <v>81</v>
      </c>
      <c r="E98" s="450" t="s">
        <v>224</v>
      </c>
      <c r="F98" s="463">
        <v>3.999999999999998E-2</v>
      </c>
      <c r="G98" s="462">
        <v>4.0000000000000008E-2</v>
      </c>
      <c r="H98" s="462">
        <v>4.0000000000000008E-2</v>
      </c>
      <c r="I98" s="461">
        <v>4.2292505502700806E-2</v>
      </c>
      <c r="J98" s="627">
        <v>4.226178303360939E-2</v>
      </c>
      <c r="K98" s="460">
        <v>3320</v>
      </c>
      <c r="L98" s="459">
        <v>3702</v>
      </c>
      <c r="M98" s="459">
        <v>3510</v>
      </c>
      <c r="N98" s="458">
        <v>3330</v>
      </c>
      <c r="O98" s="563">
        <v>2208</v>
      </c>
      <c r="Q98" s="456"/>
      <c r="R98" s="456"/>
    </row>
    <row r="99" spans="3:18" x14ac:dyDescent="0.2">
      <c r="C99" s="443" t="s">
        <v>397</v>
      </c>
      <c r="D99" s="443" t="s">
        <v>81</v>
      </c>
      <c r="E99" s="450" t="s">
        <v>225</v>
      </c>
      <c r="F99" s="463">
        <v>6.0000000000000012E-2</v>
      </c>
      <c r="G99" s="462">
        <v>0.06</v>
      </c>
      <c r="H99" s="462">
        <v>0.05</v>
      </c>
      <c r="I99" s="461">
        <v>5.3083367645740509E-2</v>
      </c>
      <c r="J99" s="627">
        <v>5.4488226771354675E-2</v>
      </c>
      <c r="K99" s="460">
        <v>3320</v>
      </c>
      <c r="L99" s="459">
        <v>3702</v>
      </c>
      <c r="M99" s="459">
        <v>3510</v>
      </c>
      <c r="N99" s="458">
        <v>3330</v>
      </c>
      <c r="O99" s="563">
        <v>2208</v>
      </c>
      <c r="Q99" s="456"/>
      <c r="R99" s="456"/>
    </row>
    <row r="100" spans="3:18" x14ac:dyDescent="0.2">
      <c r="C100" s="443" t="s">
        <v>397</v>
      </c>
      <c r="D100" s="443" t="s">
        <v>81</v>
      </c>
      <c r="E100" s="450" t="s">
        <v>226</v>
      </c>
      <c r="F100" s="463">
        <v>0.11</v>
      </c>
      <c r="G100" s="462">
        <v>0.09</v>
      </c>
      <c r="H100" s="462">
        <v>0.11</v>
      </c>
      <c r="I100" s="461">
        <v>0.10445873439311981</v>
      </c>
      <c r="J100" s="627">
        <v>0.11035215854644775</v>
      </c>
      <c r="K100" s="460">
        <v>3320</v>
      </c>
      <c r="L100" s="459">
        <v>3702</v>
      </c>
      <c r="M100" s="459">
        <v>3510</v>
      </c>
      <c r="N100" s="458">
        <v>3330</v>
      </c>
      <c r="O100" s="563">
        <v>2208</v>
      </c>
      <c r="Q100" s="456"/>
      <c r="R100" s="456"/>
    </row>
    <row r="101" spans="3:18" x14ac:dyDescent="0.2">
      <c r="C101" s="443" t="s">
        <v>397</v>
      </c>
      <c r="D101" s="443" t="s">
        <v>228</v>
      </c>
      <c r="E101" s="450" t="s">
        <v>220</v>
      </c>
      <c r="F101" s="463">
        <v>0.01</v>
      </c>
      <c r="G101" s="462">
        <v>0</v>
      </c>
      <c r="H101" s="462">
        <v>0.01</v>
      </c>
      <c r="I101" s="461">
        <v>6.5856864675879478E-3</v>
      </c>
      <c r="J101" s="627">
        <v>6.6743901697918773E-4</v>
      </c>
      <c r="K101" s="460">
        <v>836</v>
      </c>
      <c r="L101" s="459">
        <v>918</v>
      </c>
      <c r="M101" s="459">
        <v>891</v>
      </c>
      <c r="N101" s="458">
        <v>785</v>
      </c>
      <c r="O101" s="563">
        <v>654</v>
      </c>
      <c r="Q101" s="456"/>
      <c r="R101" s="456"/>
    </row>
    <row r="102" spans="3:18" x14ac:dyDescent="0.2">
      <c r="C102" s="443" t="s">
        <v>397</v>
      </c>
      <c r="D102" s="443" t="s">
        <v>228</v>
      </c>
      <c r="E102" s="450" t="s">
        <v>221</v>
      </c>
      <c r="F102" s="463">
        <v>0</v>
      </c>
      <c r="G102" s="462">
        <v>0</v>
      </c>
      <c r="H102" s="462">
        <v>0</v>
      </c>
      <c r="I102" s="461">
        <v>0</v>
      </c>
      <c r="J102" s="627">
        <v>0</v>
      </c>
      <c r="K102" s="460">
        <v>836</v>
      </c>
      <c r="L102" s="459">
        <v>918</v>
      </c>
      <c r="M102" s="459">
        <v>891</v>
      </c>
      <c r="N102" s="458">
        <v>785</v>
      </c>
      <c r="O102" s="563">
        <v>654</v>
      </c>
      <c r="Q102" s="456"/>
      <c r="R102" s="456"/>
    </row>
    <row r="103" spans="3:18" x14ac:dyDescent="0.2">
      <c r="C103" s="443" t="s">
        <v>397</v>
      </c>
      <c r="D103" s="443" t="s">
        <v>228</v>
      </c>
      <c r="E103" s="450" t="s">
        <v>222</v>
      </c>
      <c r="F103" s="463">
        <v>0</v>
      </c>
      <c r="G103" s="462">
        <v>0</v>
      </c>
      <c r="H103" s="462">
        <v>0</v>
      </c>
      <c r="I103" s="461">
        <v>0</v>
      </c>
      <c r="J103" s="627">
        <v>1.3111719163134694E-3</v>
      </c>
      <c r="K103" s="460">
        <v>836</v>
      </c>
      <c r="L103" s="459">
        <v>918</v>
      </c>
      <c r="M103" s="459">
        <v>891</v>
      </c>
      <c r="N103" s="458">
        <v>785</v>
      </c>
      <c r="O103" s="563">
        <v>654</v>
      </c>
      <c r="Q103" s="456"/>
      <c r="R103" s="456"/>
    </row>
    <row r="104" spans="3:18" x14ac:dyDescent="0.2">
      <c r="C104" s="443" t="s">
        <v>397</v>
      </c>
      <c r="D104" s="443" t="s">
        <v>228</v>
      </c>
      <c r="E104" s="450" t="s">
        <v>223</v>
      </c>
      <c r="F104" s="463">
        <v>0.35</v>
      </c>
      <c r="G104" s="462">
        <v>0.38</v>
      </c>
      <c r="H104" s="462">
        <v>0.36</v>
      </c>
      <c r="I104" s="461">
        <v>0.4015008807182312</v>
      </c>
      <c r="J104" s="627">
        <v>0.35631352663040161</v>
      </c>
      <c r="K104" s="460">
        <v>836</v>
      </c>
      <c r="L104" s="459">
        <v>918</v>
      </c>
      <c r="M104" s="459">
        <v>891</v>
      </c>
      <c r="N104" s="458">
        <v>785</v>
      </c>
      <c r="O104" s="563">
        <v>654</v>
      </c>
      <c r="Q104" s="456"/>
      <c r="R104" s="456"/>
    </row>
    <row r="105" spans="3:18" x14ac:dyDescent="0.2">
      <c r="C105" s="443" t="s">
        <v>397</v>
      </c>
      <c r="D105" s="443" t="s">
        <v>228</v>
      </c>
      <c r="E105" s="450" t="s">
        <v>224</v>
      </c>
      <c r="F105" s="463">
        <v>0.14000000000000001</v>
      </c>
      <c r="G105" s="462">
        <v>0.12</v>
      </c>
      <c r="H105" s="462">
        <v>9.9999999999999978E-2</v>
      </c>
      <c r="I105" s="461">
        <v>8.9257240295410156E-2</v>
      </c>
      <c r="J105" s="627">
        <v>9.417501837015152E-2</v>
      </c>
      <c r="K105" s="460">
        <v>836</v>
      </c>
      <c r="L105" s="459">
        <v>918</v>
      </c>
      <c r="M105" s="459">
        <v>891</v>
      </c>
      <c r="N105" s="458">
        <v>785</v>
      </c>
      <c r="O105" s="563">
        <v>654</v>
      </c>
      <c r="Q105" s="456"/>
      <c r="R105" s="456"/>
    </row>
    <row r="106" spans="3:18" x14ac:dyDescent="0.2">
      <c r="C106" s="443" t="s">
        <v>397</v>
      </c>
      <c r="D106" s="443" t="s">
        <v>228</v>
      </c>
      <c r="E106" s="450" t="s">
        <v>225</v>
      </c>
      <c r="F106" s="463">
        <v>0.13</v>
      </c>
      <c r="G106" s="462">
        <v>0.15000000000000002</v>
      </c>
      <c r="H106" s="462">
        <v>0.16000000000000003</v>
      </c>
      <c r="I106" s="461">
        <v>0.1756209135055542</v>
      </c>
      <c r="J106" s="627">
        <v>0.16180902719497681</v>
      </c>
      <c r="K106" s="460">
        <v>836</v>
      </c>
      <c r="L106" s="459">
        <v>918</v>
      </c>
      <c r="M106" s="459">
        <v>891</v>
      </c>
      <c r="N106" s="458">
        <v>785</v>
      </c>
      <c r="O106" s="563">
        <v>654</v>
      </c>
      <c r="Q106" s="456"/>
      <c r="R106" s="456"/>
    </row>
    <row r="107" spans="3:18" x14ac:dyDescent="0.2">
      <c r="C107" s="443" t="s">
        <v>397</v>
      </c>
      <c r="D107" s="443" t="s">
        <v>228</v>
      </c>
      <c r="E107" s="450" t="s">
        <v>226</v>
      </c>
      <c r="F107" s="463">
        <v>0.37</v>
      </c>
      <c r="G107" s="462">
        <v>0.35</v>
      </c>
      <c r="H107" s="462">
        <v>0.37</v>
      </c>
      <c r="I107" s="461">
        <v>0.32703527808189392</v>
      </c>
      <c r="J107" s="627">
        <v>0.38572379946708679</v>
      </c>
      <c r="K107" s="460">
        <v>836</v>
      </c>
      <c r="L107" s="459">
        <v>918</v>
      </c>
      <c r="M107" s="459">
        <v>891</v>
      </c>
      <c r="N107" s="458">
        <v>785</v>
      </c>
      <c r="O107" s="563">
        <v>654</v>
      </c>
      <c r="Q107" s="456"/>
      <c r="R107" s="456"/>
    </row>
    <row r="108" spans="3:18" x14ac:dyDescent="0.2">
      <c r="C108" s="443" t="s">
        <v>397</v>
      </c>
      <c r="D108" s="443" t="s">
        <v>513</v>
      </c>
      <c r="E108" s="450" t="s">
        <v>220</v>
      </c>
      <c r="F108" s="463">
        <v>0.08</v>
      </c>
      <c r="G108" s="462">
        <v>0.11</v>
      </c>
      <c r="H108" s="462">
        <v>0.13</v>
      </c>
      <c r="I108" s="461">
        <v>0.13668344914913177</v>
      </c>
      <c r="J108" s="627">
        <v>0.10530832409858704</v>
      </c>
      <c r="K108" s="460">
        <v>2484</v>
      </c>
      <c r="L108" s="459">
        <v>2784</v>
      </c>
      <c r="M108" s="459">
        <v>2619</v>
      </c>
      <c r="N108" s="458">
        <v>2545</v>
      </c>
      <c r="O108" s="563">
        <v>1554</v>
      </c>
      <c r="Q108" s="456"/>
      <c r="R108" s="456"/>
    </row>
    <row r="109" spans="3:18" x14ac:dyDescent="0.2">
      <c r="C109" s="443" t="s">
        <v>397</v>
      </c>
      <c r="D109" s="443" t="s">
        <v>513</v>
      </c>
      <c r="E109" s="450" t="s">
        <v>221</v>
      </c>
      <c r="F109" s="463">
        <v>1.0000000000000009E-2</v>
      </c>
      <c r="G109" s="462">
        <v>1.0000000000000009E-2</v>
      </c>
      <c r="H109" s="462">
        <v>0</v>
      </c>
      <c r="I109" s="461">
        <v>5.6986184790730476E-3</v>
      </c>
      <c r="J109" s="627">
        <v>3.9228107780218124E-3</v>
      </c>
      <c r="K109" s="460">
        <v>2484</v>
      </c>
      <c r="L109" s="459">
        <v>2784</v>
      </c>
      <c r="M109" s="459">
        <v>2619</v>
      </c>
      <c r="N109" s="458">
        <v>2545</v>
      </c>
      <c r="O109" s="563">
        <v>1554</v>
      </c>
      <c r="Q109" s="456"/>
      <c r="R109" s="456"/>
    </row>
    <row r="110" spans="3:18" x14ac:dyDescent="0.2">
      <c r="C110" s="443" t="s">
        <v>397</v>
      </c>
      <c r="D110" s="443" t="s">
        <v>513</v>
      </c>
      <c r="E110" s="450" t="s">
        <v>222</v>
      </c>
      <c r="F110" s="463">
        <v>9.9999999999999978E-2</v>
      </c>
      <c r="G110" s="462">
        <v>9.9999999999999978E-2</v>
      </c>
      <c r="H110" s="462">
        <v>0.10999999999999999</v>
      </c>
      <c r="I110" s="461">
        <v>8.8896550238132477E-2</v>
      </c>
      <c r="J110" s="627">
        <v>0.10576484352350235</v>
      </c>
      <c r="K110" s="460">
        <v>2484</v>
      </c>
      <c r="L110" s="459">
        <v>2784</v>
      </c>
      <c r="M110" s="459">
        <v>2619</v>
      </c>
      <c r="N110" s="458">
        <v>2545</v>
      </c>
      <c r="O110" s="563">
        <v>1554</v>
      </c>
      <c r="Q110" s="456"/>
      <c r="R110" s="456"/>
    </row>
    <row r="111" spans="3:18" x14ac:dyDescent="0.2">
      <c r="C111" s="443" t="s">
        <v>397</v>
      </c>
      <c r="D111" s="443" t="s">
        <v>513</v>
      </c>
      <c r="E111" s="450" t="s">
        <v>223</v>
      </c>
      <c r="F111" s="463">
        <v>0.65</v>
      </c>
      <c r="G111" s="462">
        <v>0.65</v>
      </c>
      <c r="H111" s="462">
        <v>0.62</v>
      </c>
      <c r="I111" s="461">
        <v>0.61396074295043945</v>
      </c>
      <c r="J111" s="627">
        <v>0.65041393041610718</v>
      </c>
      <c r="K111" s="460">
        <v>2484</v>
      </c>
      <c r="L111" s="459">
        <v>2784</v>
      </c>
      <c r="M111" s="459">
        <v>2619</v>
      </c>
      <c r="N111" s="458">
        <v>2545</v>
      </c>
      <c r="O111" s="563">
        <v>1554</v>
      </c>
      <c r="Q111" s="456"/>
      <c r="R111" s="456"/>
    </row>
    <row r="112" spans="3:18" x14ac:dyDescent="0.2">
      <c r="C112" s="443" t="s">
        <v>397</v>
      </c>
      <c r="D112" s="443" t="s">
        <v>513</v>
      </c>
      <c r="E112" s="450" t="s">
        <v>224</v>
      </c>
      <c r="F112" s="463">
        <v>4.0000000000000008E-2</v>
      </c>
      <c r="G112" s="462">
        <v>0.03</v>
      </c>
      <c r="H112" s="462">
        <v>3.0000000000000013E-2</v>
      </c>
      <c r="I112" s="461">
        <v>3.6893371492624283E-2</v>
      </c>
      <c r="J112" s="627">
        <v>3.355889767408371E-2</v>
      </c>
      <c r="K112" s="460">
        <v>2484</v>
      </c>
      <c r="L112" s="459">
        <v>2784</v>
      </c>
      <c r="M112" s="459">
        <v>2619</v>
      </c>
      <c r="N112" s="458">
        <v>2545</v>
      </c>
      <c r="O112" s="563">
        <v>1554</v>
      </c>
      <c r="Q112" s="456"/>
      <c r="R112" s="456"/>
    </row>
    <row r="113" spans="3:18" x14ac:dyDescent="0.2">
      <c r="C113" s="443" t="s">
        <v>397</v>
      </c>
      <c r="D113" s="443" t="s">
        <v>513</v>
      </c>
      <c r="E113" s="450" t="s">
        <v>225</v>
      </c>
      <c r="F113" s="463">
        <v>4.9999999999999989E-2</v>
      </c>
      <c r="G113" s="462">
        <v>4.0000000000000008E-2</v>
      </c>
      <c r="H113" s="462">
        <v>0.03</v>
      </c>
      <c r="I113" s="461">
        <v>3.8996271789073944E-2</v>
      </c>
      <c r="J113" s="627">
        <v>3.5969417542219162E-2</v>
      </c>
      <c r="K113" s="460">
        <v>2484</v>
      </c>
      <c r="L113" s="459">
        <v>2784</v>
      </c>
      <c r="M113" s="459">
        <v>2619</v>
      </c>
      <c r="N113" s="458">
        <v>2545</v>
      </c>
      <c r="O113" s="563">
        <v>1554</v>
      </c>
      <c r="Q113" s="456"/>
      <c r="R113" s="456"/>
    </row>
    <row r="114" spans="3:18" x14ac:dyDescent="0.2">
      <c r="C114" s="443" t="s">
        <v>397</v>
      </c>
      <c r="D114" s="443" t="s">
        <v>513</v>
      </c>
      <c r="E114" s="450" t="s">
        <v>226</v>
      </c>
      <c r="F114" s="463">
        <v>7.0000000000000007E-2</v>
      </c>
      <c r="G114" s="462">
        <v>0.06</v>
      </c>
      <c r="H114" s="462">
        <v>0.08</v>
      </c>
      <c r="I114" s="461">
        <v>7.8871011734008789E-2</v>
      </c>
      <c r="J114" s="627">
        <v>6.5061807632446289E-2</v>
      </c>
      <c r="K114" s="460">
        <v>2484</v>
      </c>
      <c r="L114" s="459">
        <v>2784</v>
      </c>
      <c r="M114" s="459">
        <v>2619</v>
      </c>
      <c r="N114" s="458">
        <v>2545</v>
      </c>
      <c r="O114" s="563">
        <v>1554</v>
      </c>
      <c r="Q114" s="456"/>
      <c r="R114" s="456"/>
    </row>
    <row r="115" spans="3:18" x14ac:dyDescent="0.2">
      <c r="E115" s="450"/>
      <c r="F115" s="463"/>
      <c r="G115" s="462"/>
      <c r="H115" s="462"/>
      <c r="I115" s="461"/>
      <c r="J115" s="627"/>
      <c r="K115" s="460"/>
      <c r="L115" s="459"/>
      <c r="M115" s="459"/>
      <c r="N115" s="458"/>
      <c r="O115" s="564"/>
      <c r="Q115" s="456"/>
    </row>
    <row r="116" spans="3:18" x14ac:dyDescent="0.2">
      <c r="C116" s="443" t="s">
        <v>78</v>
      </c>
      <c r="D116" s="443" t="s">
        <v>81</v>
      </c>
      <c r="E116" s="450" t="s">
        <v>220</v>
      </c>
      <c r="F116" s="463">
        <v>0.08</v>
      </c>
      <c r="G116" s="462">
        <v>0.08</v>
      </c>
      <c r="H116" s="462">
        <v>0.1</v>
      </c>
      <c r="I116" s="461">
        <v>9.6673503518104553E-2</v>
      </c>
      <c r="J116" s="627">
        <v>0.10681376606225967</v>
      </c>
      <c r="K116" s="460">
        <v>8876</v>
      </c>
      <c r="L116" s="459">
        <v>9344</v>
      </c>
      <c r="M116" s="459">
        <v>10176</v>
      </c>
      <c r="N116" s="458">
        <v>10345</v>
      </c>
      <c r="O116" s="563">
        <v>7342</v>
      </c>
      <c r="Q116" s="456"/>
      <c r="R116" s="456"/>
    </row>
    <row r="117" spans="3:18" x14ac:dyDescent="0.2">
      <c r="C117" s="443" t="s">
        <v>78</v>
      </c>
      <c r="D117" s="443" t="s">
        <v>81</v>
      </c>
      <c r="E117" s="450" t="s">
        <v>221</v>
      </c>
      <c r="F117" s="463">
        <v>1.0000000000000009E-2</v>
      </c>
      <c r="G117" s="462">
        <v>1.0000000000000009E-2</v>
      </c>
      <c r="H117" s="462">
        <v>0</v>
      </c>
      <c r="I117" s="461">
        <v>3.5925428383052349E-3</v>
      </c>
      <c r="J117" s="627">
        <v>3.9892592467367649E-3</v>
      </c>
      <c r="K117" s="460">
        <v>8876</v>
      </c>
      <c r="L117" s="459">
        <v>9344</v>
      </c>
      <c r="M117" s="459">
        <v>10176</v>
      </c>
      <c r="N117" s="458">
        <v>10345</v>
      </c>
      <c r="O117" s="563">
        <v>7342</v>
      </c>
      <c r="Q117" s="456"/>
      <c r="R117" s="456"/>
    </row>
    <row r="118" spans="3:18" x14ac:dyDescent="0.2">
      <c r="C118" s="443" t="s">
        <v>78</v>
      </c>
      <c r="D118" s="443" t="s">
        <v>81</v>
      </c>
      <c r="E118" s="450" t="s">
        <v>222</v>
      </c>
      <c r="F118" s="463">
        <v>9.9999999999999978E-2</v>
      </c>
      <c r="G118" s="462">
        <v>9.9999999999999978E-2</v>
      </c>
      <c r="H118" s="462">
        <v>8.9999999999999969E-2</v>
      </c>
      <c r="I118" s="461">
        <v>9.8725788295269012E-2</v>
      </c>
      <c r="J118" s="627">
        <v>9.9764063954353333E-2</v>
      </c>
      <c r="K118" s="460">
        <v>8876</v>
      </c>
      <c r="L118" s="459">
        <v>9344</v>
      </c>
      <c r="M118" s="459">
        <v>10176</v>
      </c>
      <c r="N118" s="458">
        <v>10345</v>
      </c>
      <c r="O118" s="563">
        <v>7342</v>
      </c>
      <c r="Q118" s="456"/>
      <c r="R118" s="456"/>
    </row>
    <row r="119" spans="3:18" x14ac:dyDescent="0.2">
      <c r="C119" s="443" t="s">
        <v>78</v>
      </c>
      <c r="D119" s="443" t="s">
        <v>81</v>
      </c>
      <c r="E119" s="450" t="s">
        <v>223</v>
      </c>
      <c r="F119" s="463">
        <v>0.6100000000000001</v>
      </c>
      <c r="G119" s="462">
        <v>0.62000000000000011</v>
      </c>
      <c r="H119" s="462">
        <v>0.60000000000000009</v>
      </c>
      <c r="I119" s="461">
        <v>0.6056256890296936</v>
      </c>
      <c r="J119" s="627">
        <v>0.5876319408416748</v>
      </c>
      <c r="K119" s="460">
        <v>8876</v>
      </c>
      <c r="L119" s="459">
        <v>9344</v>
      </c>
      <c r="M119" s="459">
        <v>10176</v>
      </c>
      <c r="N119" s="458">
        <v>10345</v>
      </c>
      <c r="O119" s="563">
        <v>7342</v>
      </c>
      <c r="Q119" s="456"/>
      <c r="R119" s="456"/>
    </row>
    <row r="120" spans="3:18" x14ac:dyDescent="0.2">
      <c r="C120" s="443" t="s">
        <v>78</v>
      </c>
      <c r="D120" s="443" t="s">
        <v>81</v>
      </c>
      <c r="E120" s="450" t="s">
        <v>224</v>
      </c>
      <c r="F120" s="463">
        <v>5.0000000000000017E-2</v>
      </c>
      <c r="G120" s="462">
        <v>4.0000000000000008E-2</v>
      </c>
      <c r="H120" s="462">
        <v>4.0000000000000008E-2</v>
      </c>
      <c r="I120" s="461">
        <v>3.8756363093852997E-2</v>
      </c>
      <c r="J120" s="627">
        <v>3.9070699363946915E-2</v>
      </c>
      <c r="K120" s="460">
        <v>8876</v>
      </c>
      <c r="L120" s="459">
        <v>9344</v>
      </c>
      <c r="M120" s="459">
        <v>10176</v>
      </c>
      <c r="N120" s="458">
        <v>10345</v>
      </c>
      <c r="O120" s="563">
        <v>7342</v>
      </c>
      <c r="Q120" s="456"/>
      <c r="R120" s="456"/>
    </row>
    <row r="121" spans="3:18" x14ac:dyDescent="0.2">
      <c r="C121" s="443" t="s">
        <v>78</v>
      </c>
      <c r="D121" s="443" t="s">
        <v>81</v>
      </c>
      <c r="E121" s="450" t="s">
        <v>225</v>
      </c>
      <c r="F121" s="463">
        <v>3.9999999999999994E-2</v>
      </c>
      <c r="G121" s="462">
        <v>4.9999999999999989E-2</v>
      </c>
      <c r="H121" s="462">
        <v>0.05</v>
      </c>
      <c r="I121" s="461">
        <v>4.7315198928117752E-2</v>
      </c>
      <c r="J121" s="627">
        <v>4.99696284532547E-2</v>
      </c>
      <c r="K121" s="460">
        <v>8876</v>
      </c>
      <c r="L121" s="459">
        <v>9344</v>
      </c>
      <c r="M121" s="459">
        <v>10176</v>
      </c>
      <c r="N121" s="458">
        <v>10345</v>
      </c>
      <c r="O121" s="563">
        <v>7342</v>
      </c>
      <c r="Q121" s="456"/>
      <c r="R121" s="456"/>
    </row>
    <row r="122" spans="3:18" x14ac:dyDescent="0.2">
      <c r="C122" s="443" t="s">
        <v>78</v>
      </c>
      <c r="D122" s="443" t="s">
        <v>81</v>
      </c>
      <c r="E122" s="450" t="s">
        <v>226</v>
      </c>
      <c r="F122" s="463">
        <v>0.11</v>
      </c>
      <c r="G122" s="462">
        <v>0.1</v>
      </c>
      <c r="H122" s="462">
        <v>0.11</v>
      </c>
      <c r="I122" s="461">
        <v>0.10931093245744705</v>
      </c>
      <c r="J122" s="627">
        <v>0.11276064813137054</v>
      </c>
      <c r="K122" s="460">
        <v>8876</v>
      </c>
      <c r="L122" s="459">
        <v>9344</v>
      </c>
      <c r="M122" s="459">
        <v>10176</v>
      </c>
      <c r="N122" s="458">
        <v>10345</v>
      </c>
      <c r="O122" s="563">
        <v>7342</v>
      </c>
      <c r="Q122" s="456"/>
      <c r="R122" s="456"/>
    </row>
    <row r="123" spans="3:18" x14ac:dyDescent="0.2">
      <c r="C123" s="443" t="s">
        <v>78</v>
      </c>
      <c r="D123" s="443" t="s">
        <v>228</v>
      </c>
      <c r="E123" s="450" t="s">
        <v>220</v>
      </c>
      <c r="F123" s="463">
        <v>0</v>
      </c>
      <c r="G123" s="462">
        <v>0</v>
      </c>
      <c r="H123" s="462">
        <v>0</v>
      </c>
      <c r="I123" s="461">
        <v>1.3697095215320587E-2</v>
      </c>
      <c r="J123" s="627">
        <v>1.224380568601191E-3</v>
      </c>
      <c r="K123" s="460">
        <v>2163</v>
      </c>
      <c r="L123" s="459">
        <v>2257</v>
      </c>
      <c r="M123" s="459">
        <v>2499</v>
      </c>
      <c r="N123" s="458">
        <v>2375</v>
      </c>
      <c r="O123" s="563">
        <v>2116</v>
      </c>
      <c r="Q123" s="456"/>
      <c r="R123" s="456"/>
    </row>
    <row r="124" spans="3:18" x14ac:dyDescent="0.2">
      <c r="C124" s="443" t="s">
        <v>78</v>
      </c>
      <c r="D124" s="443" t="s">
        <v>228</v>
      </c>
      <c r="E124" s="450" t="s">
        <v>221</v>
      </c>
      <c r="F124" s="463">
        <v>1.0000000000000009E-2</v>
      </c>
      <c r="G124" s="462">
        <v>0</v>
      </c>
      <c r="H124" s="462">
        <v>0</v>
      </c>
      <c r="I124" s="461">
        <v>0</v>
      </c>
      <c r="J124" s="627">
        <v>0</v>
      </c>
      <c r="K124" s="460">
        <v>2163</v>
      </c>
      <c r="L124" s="459">
        <v>2257</v>
      </c>
      <c r="M124" s="459">
        <v>2499</v>
      </c>
      <c r="N124" s="458">
        <v>2375</v>
      </c>
      <c r="O124" s="563">
        <v>2116</v>
      </c>
      <c r="Q124" s="456"/>
      <c r="R124" s="456"/>
    </row>
    <row r="125" spans="3:18" x14ac:dyDescent="0.2">
      <c r="C125" s="443" t="s">
        <v>78</v>
      </c>
      <c r="D125" s="443" t="s">
        <v>228</v>
      </c>
      <c r="E125" s="450" t="s">
        <v>222</v>
      </c>
      <c r="F125" s="463">
        <v>0</v>
      </c>
      <c r="G125" s="462">
        <v>0</v>
      </c>
      <c r="H125" s="462">
        <v>0</v>
      </c>
      <c r="I125" s="461">
        <v>3.7602448719553649E-4</v>
      </c>
      <c r="J125" s="627">
        <v>1.1944117723032832E-3</v>
      </c>
      <c r="K125" s="460">
        <v>2163</v>
      </c>
      <c r="L125" s="459">
        <v>2257</v>
      </c>
      <c r="M125" s="459">
        <v>2499</v>
      </c>
      <c r="N125" s="458">
        <v>2375</v>
      </c>
      <c r="O125" s="563">
        <v>2116</v>
      </c>
      <c r="Q125" s="456"/>
      <c r="R125" s="456"/>
    </row>
    <row r="126" spans="3:18" x14ac:dyDescent="0.2">
      <c r="C126" s="443" t="s">
        <v>78</v>
      </c>
      <c r="D126" s="443" t="s">
        <v>228</v>
      </c>
      <c r="E126" s="450" t="s">
        <v>223</v>
      </c>
      <c r="F126" s="463">
        <v>0.31999999999999995</v>
      </c>
      <c r="G126" s="462">
        <v>0.33999999999999997</v>
      </c>
      <c r="H126" s="462">
        <v>0.32999999999999996</v>
      </c>
      <c r="I126" s="461">
        <v>0.38776755332946777</v>
      </c>
      <c r="J126" s="627">
        <v>0.32345503568649292</v>
      </c>
      <c r="K126" s="460">
        <v>2163</v>
      </c>
      <c r="L126" s="459">
        <v>2257</v>
      </c>
      <c r="M126" s="459">
        <v>2499</v>
      </c>
      <c r="N126" s="458">
        <v>2375</v>
      </c>
      <c r="O126" s="563">
        <v>2116</v>
      </c>
      <c r="Q126" s="456"/>
      <c r="R126" s="456"/>
    </row>
    <row r="127" spans="3:18" x14ac:dyDescent="0.2">
      <c r="C127" s="443" t="s">
        <v>78</v>
      </c>
      <c r="D127" s="443" t="s">
        <v>228</v>
      </c>
      <c r="E127" s="450" t="s">
        <v>224</v>
      </c>
      <c r="F127" s="463">
        <v>0.13</v>
      </c>
      <c r="G127" s="462">
        <v>0.12</v>
      </c>
      <c r="H127" s="462">
        <v>0.10999999999999999</v>
      </c>
      <c r="I127" s="461">
        <v>8.5737541317939758E-2</v>
      </c>
      <c r="J127" s="627">
        <v>8.7276257574558258E-2</v>
      </c>
      <c r="K127" s="460">
        <v>2163</v>
      </c>
      <c r="L127" s="459">
        <v>2257</v>
      </c>
      <c r="M127" s="459">
        <v>2499</v>
      </c>
      <c r="N127" s="458">
        <v>2375</v>
      </c>
      <c r="O127" s="563">
        <v>2116</v>
      </c>
      <c r="Q127" s="456"/>
      <c r="R127" s="456"/>
    </row>
    <row r="128" spans="3:18" x14ac:dyDescent="0.2">
      <c r="C128" s="443" t="s">
        <v>78</v>
      </c>
      <c r="D128" s="443" t="s">
        <v>228</v>
      </c>
      <c r="E128" s="450" t="s">
        <v>225</v>
      </c>
      <c r="F128" s="463">
        <v>0.15000000000000002</v>
      </c>
      <c r="G128" s="462">
        <v>0.16000000000000003</v>
      </c>
      <c r="H128" s="462">
        <v>0.17000000000000004</v>
      </c>
      <c r="I128" s="461">
        <v>0.1665990948677063</v>
      </c>
      <c r="J128" s="627">
        <v>0.16100724041461945</v>
      </c>
      <c r="K128" s="460">
        <v>2163</v>
      </c>
      <c r="L128" s="459">
        <v>2257</v>
      </c>
      <c r="M128" s="459">
        <v>2499</v>
      </c>
      <c r="N128" s="458">
        <v>2375</v>
      </c>
      <c r="O128" s="563">
        <v>2116</v>
      </c>
      <c r="Q128" s="456"/>
      <c r="R128" s="456"/>
    </row>
    <row r="129" spans="3:18" x14ac:dyDescent="0.2">
      <c r="C129" s="443" t="s">
        <v>78</v>
      </c>
      <c r="D129" s="443" t="s">
        <v>228</v>
      </c>
      <c r="E129" s="450" t="s">
        <v>226</v>
      </c>
      <c r="F129" s="463">
        <v>0.39</v>
      </c>
      <c r="G129" s="462">
        <v>0.37</v>
      </c>
      <c r="H129" s="462">
        <v>0.38</v>
      </c>
      <c r="I129" s="461">
        <v>0.34582272171974182</v>
      </c>
      <c r="J129" s="627">
        <v>0.42584267258644104</v>
      </c>
      <c r="K129" s="460">
        <v>2163</v>
      </c>
      <c r="L129" s="459">
        <v>2257</v>
      </c>
      <c r="M129" s="459">
        <v>2499</v>
      </c>
      <c r="N129" s="458">
        <v>2375</v>
      </c>
      <c r="O129" s="563">
        <v>2116</v>
      </c>
      <c r="Q129" s="456"/>
      <c r="R129" s="456"/>
    </row>
    <row r="130" spans="3:18" x14ac:dyDescent="0.2">
      <c r="C130" s="443" t="s">
        <v>78</v>
      </c>
      <c r="D130" s="443" t="s">
        <v>513</v>
      </c>
      <c r="E130" s="450" t="s">
        <v>220</v>
      </c>
      <c r="F130" s="463">
        <v>0.09</v>
      </c>
      <c r="G130" s="462">
        <v>0.09</v>
      </c>
      <c r="H130" s="462">
        <v>0.12</v>
      </c>
      <c r="I130" s="461">
        <v>0.10422844439744949</v>
      </c>
      <c r="J130" s="627">
        <v>0.11926095932722092</v>
      </c>
      <c r="K130" s="460">
        <v>6713</v>
      </c>
      <c r="L130" s="459">
        <v>7087</v>
      </c>
      <c r="M130" s="459">
        <v>7677</v>
      </c>
      <c r="N130" s="458">
        <v>7970</v>
      </c>
      <c r="O130" s="563">
        <v>5226</v>
      </c>
      <c r="Q130" s="456"/>
      <c r="R130" s="456"/>
    </row>
    <row r="131" spans="3:18" x14ac:dyDescent="0.2">
      <c r="C131" s="443" t="s">
        <v>78</v>
      </c>
      <c r="D131" s="443" t="s">
        <v>513</v>
      </c>
      <c r="E131" s="450" t="s">
        <v>221</v>
      </c>
      <c r="F131" s="463">
        <v>1.0000000000000009E-2</v>
      </c>
      <c r="G131" s="462">
        <v>1.0000000000000009E-2</v>
      </c>
      <c r="H131" s="462">
        <v>0</v>
      </c>
      <c r="I131" s="461">
        <v>3.9196410216391087E-3</v>
      </c>
      <c r="J131" s="627">
        <v>4.708931315690279E-3</v>
      </c>
      <c r="K131" s="460">
        <v>6713</v>
      </c>
      <c r="L131" s="459">
        <v>7087</v>
      </c>
      <c r="M131" s="459">
        <v>7677</v>
      </c>
      <c r="N131" s="458">
        <v>7970</v>
      </c>
      <c r="O131" s="563">
        <v>5226</v>
      </c>
      <c r="Q131" s="456"/>
      <c r="R131" s="456"/>
    </row>
    <row r="132" spans="3:18" x14ac:dyDescent="0.2">
      <c r="C132" s="443" t="s">
        <v>78</v>
      </c>
      <c r="D132" s="443" t="s">
        <v>513</v>
      </c>
      <c r="E132" s="450" t="s">
        <v>222</v>
      </c>
      <c r="F132" s="463">
        <v>0.10999999999999999</v>
      </c>
      <c r="G132" s="462">
        <v>0.10999999999999999</v>
      </c>
      <c r="H132" s="462">
        <v>9.9999999999999978E-2</v>
      </c>
      <c r="I132" s="461">
        <v>0.10768045485019684</v>
      </c>
      <c r="J132" s="627">
        <v>0.11437381058931351</v>
      </c>
      <c r="K132" s="460">
        <v>6713</v>
      </c>
      <c r="L132" s="459">
        <v>7087</v>
      </c>
      <c r="M132" s="459">
        <v>7677</v>
      </c>
      <c r="N132" s="458">
        <v>7970</v>
      </c>
      <c r="O132" s="563">
        <v>5226</v>
      </c>
      <c r="Q132" s="456"/>
      <c r="R132" s="456"/>
    </row>
    <row r="133" spans="3:18" x14ac:dyDescent="0.2">
      <c r="C133" s="443" t="s">
        <v>78</v>
      </c>
      <c r="D133" s="443" t="s">
        <v>513</v>
      </c>
      <c r="E133" s="450" t="s">
        <v>223</v>
      </c>
      <c r="F133" s="463">
        <v>0.64</v>
      </c>
      <c r="G133" s="462">
        <v>0.64</v>
      </c>
      <c r="H133" s="462">
        <v>0.62</v>
      </c>
      <c r="I133" s="461">
        <v>0.62546151876449585</v>
      </c>
      <c r="J133" s="627">
        <v>0.62058776617050171</v>
      </c>
      <c r="K133" s="460">
        <v>6713</v>
      </c>
      <c r="L133" s="459">
        <v>7087</v>
      </c>
      <c r="M133" s="459">
        <v>7677</v>
      </c>
      <c r="N133" s="458">
        <v>7970</v>
      </c>
      <c r="O133" s="563">
        <v>5226</v>
      </c>
      <c r="Q133" s="456"/>
      <c r="R133" s="456"/>
    </row>
    <row r="134" spans="3:18" x14ac:dyDescent="0.2">
      <c r="C134" s="443" t="s">
        <v>78</v>
      </c>
      <c r="D134" s="443" t="s">
        <v>513</v>
      </c>
      <c r="E134" s="450" t="s">
        <v>224</v>
      </c>
      <c r="F134" s="463">
        <v>0.03</v>
      </c>
      <c r="G134" s="462">
        <v>3.9999999999999994E-2</v>
      </c>
      <c r="H134" s="462">
        <v>4.0000000000000008E-2</v>
      </c>
      <c r="I134" s="461">
        <v>3.4478764981031418E-2</v>
      </c>
      <c r="J134" s="627">
        <v>3.2916639000177383E-2</v>
      </c>
      <c r="K134" s="460">
        <v>6713</v>
      </c>
      <c r="L134" s="459">
        <v>7087</v>
      </c>
      <c r="M134" s="459">
        <v>7677</v>
      </c>
      <c r="N134" s="458">
        <v>7970</v>
      </c>
      <c r="O134" s="563">
        <v>5226</v>
      </c>
      <c r="Q134" s="456"/>
      <c r="R134" s="456"/>
    </row>
    <row r="135" spans="3:18" x14ac:dyDescent="0.2">
      <c r="C135" s="443" t="s">
        <v>78</v>
      </c>
      <c r="D135" s="443" t="s">
        <v>513</v>
      </c>
      <c r="E135" s="450" t="s">
        <v>225</v>
      </c>
      <c r="F135" s="463">
        <v>3.9999999999999994E-2</v>
      </c>
      <c r="G135" s="462">
        <v>3.9999999999999994E-2</v>
      </c>
      <c r="H135" s="462">
        <v>3.9999999999999994E-2</v>
      </c>
      <c r="I135" s="461">
        <v>3.6454495042562485E-2</v>
      </c>
      <c r="J135" s="627">
        <v>3.5457942634820938E-2</v>
      </c>
      <c r="K135" s="460">
        <v>6713</v>
      </c>
      <c r="L135" s="459">
        <v>7087</v>
      </c>
      <c r="M135" s="459">
        <v>7677</v>
      </c>
      <c r="N135" s="458">
        <v>7970</v>
      </c>
      <c r="O135" s="563">
        <v>5226</v>
      </c>
      <c r="Q135" s="456"/>
      <c r="R135" s="456"/>
    </row>
    <row r="136" spans="3:18" x14ac:dyDescent="0.2">
      <c r="C136" s="443" t="s">
        <v>78</v>
      </c>
      <c r="D136" s="443" t="s">
        <v>513</v>
      </c>
      <c r="E136" s="450" t="s">
        <v>226</v>
      </c>
      <c r="F136" s="463">
        <v>0.08</v>
      </c>
      <c r="G136" s="462">
        <v>7.0000000000000007E-2</v>
      </c>
      <c r="H136" s="462">
        <v>0.08</v>
      </c>
      <c r="I136" s="461">
        <v>8.7776713073253632E-2</v>
      </c>
      <c r="J136" s="627">
        <v>7.2693981230258942E-2</v>
      </c>
      <c r="K136" s="460">
        <v>6713</v>
      </c>
      <c r="L136" s="459">
        <v>7087</v>
      </c>
      <c r="M136" s="459">
        <v>7677</v>
      </c>
      <c r="N136" s="458">
        <v>7970</v>
      </c>
      <c r="O136" s="563">
        <v>5226</v>
      </c>
      <c r="Q136" s="456"/>
      <c r="R136" s="456"/>
    </row>
    <row r="137" spans="3:18" x14ac:dyDescent="0.2">
      <c r="E137" s="450"/>
      <c r="F137" s="463"/>
      <c r="G137" s="462"/>
      <c r="H137" s="462"/>
      <c r="I137" s="461"/>
      <c r="J137" s="627"/>
      <c r="K137" s="460"/>
      <c r="L137" s="459"/>
      <c r="M137" s="459"/>
      <c r="N137" s="458"/>
      <c r="O137" s="564"/>
      <c r="Q137" s="456"/>
    </row>
    <row r="138" spans="3:18" x14ac:dyDescent="0.2">
      <c r="C138" s="443" t="s">
        <v>438</v>
      </c>
      <c r="D138" s="443" t="s">
        <v>80</v>
      </c>
      <c r="E138" s="450" t="s">
        <v>220</v>
      </c>
      <c r="F138" s="463">
        <v>0.17</v>
      </c>
      <c r="G138" s="462">
        <v>0.17</v>
      </c>
      <c r="H138" s="462">
        <v>0.15</v>
      </c>
      <c r="I138" s="465">
        <v>0.13876728899776916</v>
      </c>
      <c r="J138" s="627">
        <v>0.11794412881135941</v>
      </c>
      <c r="K138" s="460">
        <v>1077</v>
      </c>
      <c r="L138" s="459">
        <v>1525</v>
      </c>
      <c r="M138" s="459">
        <v>1611</v>
      </c>
      <c r="N138" s="458">
        <v>758</v>
      </c>
      <c r="O138" s="563">
        <v>762</v>
      </c>
      <c r="Q138" s="456"/>
      <c r="R138" s="456"/>
    </row>
    <row r="139" spans="3:18" x14ac:dyDescent="0.2">
      <c r="C139" s="443" t="s">
        <v>438</v>
      </c>
      <c r="D139" s="443" t="s">
        <v>80</v>
      </c>
      <c r="E139" s="450" t="s">
        <v>221</v>
      </c>
      <c r="F139" s="463">
        <v>5.9999999999999942E-2</v>
      </c>
      <c r="G139" s="462">
        <v>3.9999999999999925E-2</v>
      </c>
      <c r="H139" s="462">
        <v>4.9999999999999933E-2</v>
      </c>
      <c r="I139" s="461">
        <v>5.5842943489551544E-2</v>
      </c>
      <c r="J139" s="627">
        <v>2.6912305504083633E-2</v>
      </c>
      <c r="K139" s="460">
        <v>1077</v>
      </c>
      <c r="L139" s="459">
        <v>1525</v>
      </c>
      <c r="M139" s="459">
        <v>1611</v>
      </c>
      <c r="N139" s="458">
        <v>758</v>
      </c>
      <c r="O139" s="563">
        <v>762</v>
      </c>
      <c r="Q139" s="456"/>
      <c r="R139" s="456"/>
    </row>
    <row r="140" spans="3:18" x14ac:dyDescent="0.2">
      <c r="C140" s="443" t="s">
        <v>438</v>
      </c>
      <c r="D140" s="443" t="s">
        <v>80</v>
      </c>
      <c r="E140" s="450" t="s">
        <v>222</v>
      </c>
      <c r="F140" s="463">
        <v>7.0000000000000062E-2</v>
      </c>
      <c r="G140" s="462">
        <v>9.000000000000008E-2</v>
      </c>
      <c r="H140" s="462">
        <v>7.0000000000000062E-2</v>
      </c>
      <c r="I140" s="461">
        <v>6.8293444812297821E-2</v>
      </c>
      <c r="J140" s="627">
        <v>6.8536043167114258E-2</v>
      </c>
      <c r="K140" s="460">
        <v>1077</v>
      </c>
      <c r="L140" s="459">
        <v>1525</v>
      </c>
      <c r="M140" s="459">
        <v>1611</v>
      </c>
      <c r="N140" s="458">
        <v>758</v>
      </c>
      <c r="O140" s="563">
        <v>762</v>
      </c>
      <c r="Q140" s="456"/>
      <c r="R140" s="456"/>
    </row>
    <row r="141" spans="3:18" x14ac:dyDescent="0.2">
      <c r="C141" s="443" t="s">
        <v>438</v>
      </c>
      <c r="D141" s="443" t="s">
        <v>80</v>
      </c>
      <c r="E141" s="450" t="s">
        <v>223</v>
      </c>
      <c r="F141" s="463">
        <v>0.53999999999999992</v>
      </c>
      <c r="G141" s="462">
        <v>0.53</v>
      </c>
      <c r="H141" s="462">
        <v>0.56000000000000005</v>
      </c>
      <c r="I141" s="461">
        <v>0.54556757211685181</v>
      </c>
      <c r="J141" s="627">
        <v>0.60159522294998169</v>
      </c>
      <c r="K141" s="460">
        <v>1077</v>
      </c>
      <c r="L141" s="459">
        <v>1525</v>
      </c>
      <c r="M141" s="459">
        <v>1611</v>
      </c>
      <c r="N141" s="458">
        <v>758</v>
      </c>
      <c r="O141" s="563">
        <v>762</v>
      </c>
      <c r="Q141" s="456"/>
      <c r="R141" s="456"/>
    </row>
    <row r="142" spans="3:18" x14ac:dyDescent="0.2">
      <c r="C142" s="443" t="s">
        <v>438</v>
      </c>
      <c r="D142" s="443" t="s">
        <v>80</v>
      </c>
      <c r="E142" s="450" t="s">
        <v>224</v>
      </c>
      <c r="F142" s="463">
        <v>4.0000000000000008E-2</v>
      </c>
      <c r="G142" s="462">
        <v>4.9999999999999989E-2</v>
      </c>
      <c r="H142" s="462">
        <v>4.9999999999999989E-2</v>
      </c>
      <c r="I142" s="461">
        <v>5.2119035273790359E-2</v>
      </c>
      <c r="J142" s="627">
        <v>4.1687000542879105E-2</v>
      </c>
      <c r="K142" s="460">
        <v>1077</v>
      </c>
      <c r="L142" s="459">
        <v>1525</v>
      </c>
      <c r="M142" s="459">
        <v>1611</v>
      </c>
      <c r="N142" s="458">
        <v>758</v>
      </c>
      <c r="O142" s="563">
        <v>762</v>
      </c>
      <c r="Q142" s="456"/>
      <c r="R142" s="456"/>
    </row>
    <row r="143" spans="3:18" x14ac:dyDescent="0.2">
      <c r="C143" s="443" t="s">
        <v>438</v>
      </c>
      <c r="D143" s="443" t="s">
        <v>80</v>
      </c>
      <c r="E143" s="450" t="s">
        <v>225</v>
      </c>
      <c r="F143" s="463">
        <v>1.999999999999999E-2</v>
      </c>
      <c r="G143" s="462">
        <v>0.03</v>
      </c>
      <c r="H143" s="462">
        <v>4.0000000000000008E-2</v>
      </c>
      <c r="I143" s="461">
        <v>4.1593890637159348E-2</v>
      </c>
      <c r="J143" s="627">
        <v>4.0826860815286636E-2</v>
      </c>
      <c r="K143" s="460">
        <v>1077</v>
      </c>
      <c r="L143" s="459">
        <v>1525</v>
      </c>
      <c r="M143" s="459">
        <v>1611</v>
      </c>
      <c r="N143" s="458">
        <v>758</v>
      </c>
      <c r="O143" s="563">
        <v>762</v>
      </c>
      <c r="Q143" s="456"/>
      <c r="R143" s="456"/>
    </row>
    <row r="144" spans="3:18" x14ac:dyDescent="0.2">
      <c r="C144" s="443" t="s">
        <v>438</v>
      </c>
      <c r="D144" s="443" t="s">
        <v>80</v>
      </c>
      <c r="E144" s="450" t="s">
        <v>226</v>
      </c>
      <c r="F144" s="463">
        <v>0.1</v>
      </c>
      <c r="G144" s="462">
        <v>0.1</v>
      </c>
      <c r="H144" s="462">
        <v>0.09</v>
      </c>
      <c r="I144" s="461">
        <v>9.7815841436386108E-2</v>
      </c>
      <c r="J144" s="627">
        <v>0.10249842703342438</v>
      </c>
      <c r="K144" s="460">
        <v>1077</v>
      </c>
      <c r="L144" s="459">
        <v>1525</v>
      </c>
      <c r="M144" s="459">
        <v>1611</v>
      </c>
      <c r="N144" s="458">
        <v>758</v>
      </c>
      <c r="O144" s="563">
        <v>762</v>
      </c>
      <c r="Q144" s="456"/>
      <c r="R144" s="456"/>
    </row>
    <row r="145" spans="3:18" x14ac:dyDescent="0.2">
      <c r="C145" s="443" t="s">
        <v>438</v>
      </c>
      <c r="D145" s="443" t="s">
        <v>229</v>
      </c>
      <c r="E145" s="450" t="s">
        <v>220</v>
      </c>
      <c r="F145" s="463">
        <v>0.51</v>
      </c>
      <c r="G145" s="462">
        <v>0.47</v>
      </c>
      <c r="H145" s="462">
        <v>0.5</v>
      </c>
      <c r="I145" s="464">
        <v>0.43433738872408867</v>
      </c>
      <c r="J145" s="627">
        <v>0.42246004939079285</v>
      </c>
      <c r="K145" s="460">
        <v>94</v>
      </c>
      <c r="L145" s="459">
        <v>179</v>
      </c>
      <c r="M145" s="459">
        <v>168</v>
      </c>
      <c r="N145" s="458">
        <v>173</v>
      </c>
      <c r="O145" s="563">
        <v>173</v>
      </c>
      <c r="Q145" s="456"/>
      <c r="R145" s="456"/>
    </row>
    <row r="146" spans="3:18" x14ac:dyDescent="0.2">
      <c r="C146" s="443" t="s">
        <v>438</v>
      </c>
      <c r="D146" s="443" t="s">
        <v>229</v>
      </c>
      <c r="E146" s="450" t="s">
        <v>221</v>
      </c>
      <c r="F146" s="463">
        <v>3.999999999999998E-2</v>
      </c>
      <c r="G146" s="462">
        <v>2.0000000000000018E-2</v>
      </c>
      <c r="H146" s="462">
        <v>3.999999999999998E-2</v>
      </c>
      <c r="I146" s="461">
        <v>3.9834260940551758E-2</v>
      </c>
      <c r="J146" s="627">
        <v>2.584419772028923E-2</v>
      </c>
      <c r="K146" s="460">
        <v>94</v>
      </c>
      <c r="L146" s="459">
        <v>179</v>
      </c>
      <c r="M146" s="459">
        <v>168</v>
      </c>
      <c r="N146" s="458">
        <v>173</v>
      </c>
      <c r="O146" s="563">
        <v>173</v>
      </c>
      <c r="Q146" s="456"/>
      <c r="R146" s="456"/>
    </row>
    <row r="147" spans="3:18" x14ac:dyDescent="0.2">
      <c r="C147" s="443" t="s">
        <v>438</v>
      </c>
      <c r="D147" s="443" t="s">
        <v>229</v>
      </c>
      <c r="E147" s="450" t="s">
        <v>222</v>
      </c>
      <c r="F147" s="463">
        <v>0.14000000000000001</v>
      </c>
      <c r="G147" s="462">
        <v>0.16000000000000003</v>
      </c>
      <c r="H147" s="462">
        <v>0.11000000000000004</v>
      </c>
      <c r="I147" s="461">
        <v>0.16541406512260437</v>
      </c>
      <c r="J147" s="627">
        <v>0.17312619090080261</v>
      </c>
      <c r="K147" s="460">
        <v>94</v>
      </c>
      <c r="L147" s="459">
        <v>179</v>
      </c>
      <c r="M147" s="459">
        <v>168</v>
      </c>
      <c r="N147" s="458">
        <v>173</v>
      </c>
      <c r="O147" s="563">
        <v>173</v>
      </c>
      <c r="Q147" s="456"/>
      <c r="R147" s="456"/>
    </row>
    <row r="148" spans="3:18" x14ac:dyDescent="0.2">
      <c r="C148" s="443" t="s">
        <v>438</v>
      </c>
      <c r="D148" s="443" t="s">
        <v>229</v>
      </c>
      <c r="E148" s="450" t="s">
        <v>223</v>
      </c>
      <c r="F148" s="463">
        <v>0.26</v>
      </c>
      <c r="G148" s="462">
        <v>0.28999999999999998</v>
      </c>
      <c r="H148" s="462">
        <v>0.28999999999999998</v>
      </c>
      <c r="I148" s="461">
        <v>0.27984485030174255</v>
      </c>
      <c r="J148" s="627">
        <v>0.31488075852394104</v>
      </c>
      <c r="K148" s="460">
        <v>94</v>
      </c>
      <c r="L148" s="459">
        <v>179</v>
      </c>
      <c r="M148" s="459">
        <v>168</v>
      </c>
      <c r="N148" s="458">
        <v>173</v>
      </c>
      <c r="O148" s="563">
        <v>173</v>
      </c>
      <c r="Q148" s="456"/>
      <c r="R148" s="456"/>
    </row>
    <row r="149" spans="3:18" x14ac:dyDescent="0.2">
      <c r="C149" s="443" t="s">
        <v>438</v>
      </c>
      <c r="D149" s="443" t="s">
        <v>229</v>
      </c>
      <c r="E149" s="450" t="s">
        <v>224</v>
      </c>
      <c r="F149" s="463">
        <v>0</v>
      </c>
      <c r="G149" s="462">
        <v>0.03</v>
      </c>
      <c r="H149" s="462">
        <v>1.9999999999999997E-2</v>
      </c>
      <c r="I149" s="461">
        <v>2.5063466280698776E-2</v>
      </c>
      <c r="J149" s="627">
        <v>2.688729390501976E-2</v>
      </c>
      <c r="K149" s="460">
        <v>94</v>
      </c>
      <c r="L149" s="459">
        <v>179</v>
      </c>
      <c r="M149" s="459">
        <v>168</v>
      </c>
      <c r="N149" s="458">
        <v>173</v>
      </c>
      <c r="O149" s="563">
        <v>173</v>
      </c>
      <c r="Q149" s="456"/>
      <c r="R149" s="456"/>
    </row>
    <row r="150" spans="3:18" x14ac:dyDescent="0.2">
      <c r="C150" s="443" t="s">
        <v>438</v>
      </c>
      <c r="D150" s="443" t="s">
        <v>229</v>
      </c>
      <c r="E150" s="450" t="s">
        <v>225</v>
      </c>
      <c r="F150" s="463">
        <v>2.0000000000000004E-2</v>
      </c>
      <c r="G150" s="462">
        <v>0</v>
      </c>
      <c r="H150" s="462">
        <v>1.0000000000000002E-2</v>
      </c>
      <c r="I150" s="461">
        <v>6.3214139081537724E-3</v>
      </c>
      <c r="J150" s="627">
        <v>5.9174937196075916E-3</v>
      </c>
      <c r="K150" s="460">
        <v>94</v>
      </c>
      <c r="L150" s="459">
        <v>179</v>
      </c>
      <c r="M150" s="459">
        <v>168</v>
      </c>
      <c r="N150" s="458">
        <v>173</v>
      </c>
      <c r="O150" s="563">
        <v>173</v>
      </c>
      <c r="Q150" s="456"/>
      <c r="R150" s="456"/>
    </row>
    <row r="151" spans="3:18" x14ac:dyDescent="0.2">
      <c r="C151" s="443" t="s">
        <v>438</v>
      </c>
      <c r="D151" s="443" t="s">
        <v>229</v>
      </c>
      <c r="E151" s="450" t="s">
        <v>226</v>
      </c>
      <c r="F151" s="463">
        <v>0.03</v>
      </c>
      <c r="G151" s="462">
        <v>0.03</v>
      </c>
      <c r="H151" s="462">
        <v>0.03</v>
      </c>
      <c r="I151" s="461">
        <v>4.9184549599885941E-2</v>
      </c>
      <c r="J151" s="627">
        <v>3.0884018167853355E-2</v>
      </c>
      <c r="K151" s="460">
        <v>94</v>
      </c>
      <c r="L151" s="459">
        <v>179</v>
      </c>
      <c r="M151" s="459">
        <v>168</v>
      </c>
      <c r="N151" s="458">
        <v>173</v>
      </c>
      <c r="O151" s="563">
        <v>173</v>
      </c>
      <c r="Q151" s="456"/>
      <c r="R151" s="456"/>
    </row>
    <row r="152" spans="3:18" x14ac:dyDescent="0.2">
      <c r="E152" s="450"/>
      <c r="F152" s="524"/>
      <c r="G152" s="524"/>
      <c r="H152" s="524"/>
      <c r="I152" s="524"/>
      <c r="J152" s="628"/>
      <c r="K152" s="450"/>
      <c r="L152" s="450"/>
      <c r="M152" s="450"/>
      <c r="N152" s="450"/>
      <c r="O152" s="450"/>
      <c r="Q152" s="456"/>
      <c r="R152" s="456"/>
    </row>
    <row r="153" spans="3:18" x14ac:dyDescent="0.2">
      <c r="C153" s="443" t="s">
        <v>230</v>
      </c>
      <c r="E153" s="450"/>
      <c r="J153" s="628"/>
      <c r="Q153" s="456"/>
      <c r="R153" s="456"/>
    </row>
    <row r="154" spans="3:18" x14ac:dyDescent="0.2">
      <c r="C154" s="443" t="s">
        <v>231</v>
      </c>
      <c r="E154" s="450"/>
      <c r="J154" s="628"/>
      <c r="Q154" s="456"/>
      <c r="R154" s="456"/>
    </row>
    <row r="155" spans="3:18" x14ac:dyDescent="0.2">
      <c r="E155" s="450"/>
      <c r="J155" s="628"/>
      <c r="Q155" s="456"/>
      <c r="R155" s="456"/>
    </row>
    <row r="156" spans="3:18" x14ac:dyDescent="0.2">
      <c r="C156" s="443" t="s">
        <v>83</v>
      </c>
      <c r="E156" s="450"/>
      <c r="J156" s="628"/>
      <c r="Q156" s="456"/>
      <c r="R156" s="456"/>
    </row>
    <row r="157" spans="3:18" x14ac:dyDescent="0.2">
      <c r="C157" s="2" t="s">
        <v>576</v>
      </c>
      <c r="E157" s="450"/>
      <c r="J157" s="628"/>
      <c r="Q157" s="456"/>
      <c r="R157" s="456"/>
    </row>
    <row r="158" spans="3:18" x14ac:dyDescent="0.2">
      <c r="C158" s="443" t="s">
        <v>519</v>
      </c>
      <c r="E158" s="450"/>
      <c r="J158" s="628"/>
      <c r="Q158" s="456"/>
      <c r="R158" s="456"/>
    </row>
    <row r="159" spans="3:18" x14ac:dyDescent="0.2">
      <c r="C159" s="2" t="s">
        <v>515</v>
      </c>
      <c r="E159" s="450"/>
      <c r="J159" s="628"/>
      <c r="Q159" s="456"/>
      <c r="R159" s="456"/>
    </row>
    <row r="160" spans="3:18" x14ac:dyDescent="0.2">
      <c r="C160" s="2" t="s">
        <v>516</v>
      </c>
      <c r="E160" s="450"/>
      <c r="J160" s="628"/>
    </row>
    <row r="161" spans="3:10" x14ac:dyDescent="0.2">
      <c r="C161" s="2" t="s">
        <v>633</v>
      </c>
      <c r="D161" s="456"/>
      <c r="E161" s="456"/>
      <c r="F161" s="456"/>
      <c r="G161" s="456"/>
      <c r="H161" s="456"/>
      <c r="J161" s="628"/>
    </row>
    <row r="162" spans="3:10" x14ac:dyDescent="0.2">
      <c r="C162" s="456"/>
      <c r="D162" s="457"/>
      <c r="E162" s="456"/>
      <c r="F162" s="456"/>
      <c r="G162" s="456"/>
      <c r="J162" s="628"/>
    </row>
    <row r="163" spans="3:10" x14ac:dyDescent="0.2">
      <c r="J163" s="628"/>
    </row>
    <row r="164" spans="3:10" x14ac:dyDescent="0.2">
      <c r="J164" s="628"/>
    </row>
    <row r="165" spans="3:10" x14ac:dyDescent="0.2">
      <c r="C165" s="455"/>
      <c r="D165" s="455"/>
      <c r="E165" s="455"/>
      <c r="F165" s="455"/>
      <c r="G165" s="455"/>
      <c r="J165" s="628"/>
    </row>
    <row r="166" spans="3:10" x14ac:dyDescent="0.2">
      <c r="C166" s="455"/>
      <c r="D166" s="455"/>
      <c r="E166" s="455"/>
      <c r="F166" s="455"/>
      <c r="G166" s="455"/>
      <c r="J166" s="628"/>
    </row>
    <row r="167" spans="3:10" x14ac:dyDescent="0.2">
      <c r="C167" s="455"/>
      <c r="D167" s="455"/>
      <c r="E167" s="455"/>
      <c r="F167" s="455"/>
      <c r="G167" s="455"/>
      <c r="I167" s="448"/>
      <c r="J167" s="628"/>
    </row>
    <row r="168" spans="3:10" x14ac:dyDescent="0.2">
      <c r="I168" s="448"/>
      <c r="J168" s="628"/>
    </row>
    <row r="169" spans="3:10" x14ac:dyDescent="0.2">
      <c r="I169" s="448"/>
      <c r="J169" s="628"/>
    </row>
    <row r="170" spans="3:10" x14ac:dyDescent="0.2">
      <c r="I170" s="448"/>
      <c r="J170" s="628"/>
    </row>
    <row r="171" spans="3:10" x14ac:dyDescent="0.2">
      <c r="I171" s="448"/>
      <c r="J171" s="628"/>
    </row>
    <row r="172" spans="3:10" x14ac:dyDescent="0.2">
      <c r="I172" s="448"/>
      <c r="J172" s="628"/>
    </row>
    <row r="173" spans="3:10" x14ac:dyDescent="0.2">
      <c r="J173" s="628"/>
    </row>
    <row r="174" spans="3:10" x14ac:dyDescent="0.2">
      <c r="J174" s="628"/>
    </row>
  </sheetData>
  <mergeCells count="2">
    <mergeCell ref="K4:O4"/>
    <mergeCell ref="F4:J4"/>
  </mergeCells>
  <hyperlinks>
    <hyperlink ref="A1" location="Contents!A1" display="Contents" xr:uid="{00000000-0004-0000-2C00-000000000000}"/>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B0F82-C00B-49D6-9D63-2886A66780BF}">
  <dimension ref="A1:AF51"/>
  <sheetViews>
    <sheetView zoomScaleNormal="100" workbookViewId="0"/>
  </sheetViews>
  <sheetFormatPr defaultColWidth="9.140625" defaultRowHeight="15" x14ac:dyDescent="0.25"/>
  <cols>
    <col min="1" max="2" width="9.140625" style="1"/>
    <col min="3" max="3" width="28.42578125" style="1" customWidth="1"/>
    <col min="4" max="4" width="16.85546875" style="1" customWidth="1"/>
    <col min="5" max="9" width="13" style="1" customWidth="1"/>
    <col min="10" max="16384" width="9.140625" style="1"/>
  </cols>
  <sheetData>
    <row r="1" spans="1:32" x14ac:dyDescent="0.25">
      <c r="A1" s="95" t="s">
        <v>75</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x14ac:dyDescent="0.25">
      <c r="A2" s="2"/>
      <c r="B2" s="4" t="s">
        <v>514</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x14ac:dyDescent="0.25">
      <c r="A3" s="2"/>
      <c r="B3" s="2" t="s">
        <v>76</v>
      </c>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1:32" x14ac:dyDescent="0.25">
      <c r="A4" s="2"/>
      <c r="B4" s="2"/>
      <c r="C4" s="2"/>
      <c r="D4" s="2"/>
      <c r="E4" s="649" t="s">
        <v>219</v>
      </c>
      <c r="F4" s="649"/>
      <c r="G4" s="649"/>
      <c r="H4" s="649"/>
      <c r="I4" s="649"/>
      <c r="J4" s="535"/>
      <c r="K4" s="2"/>
      <c r="L4" s="2"/>
      <c r="M4" s="2"/>
      <c r="N4" s="2"/>
      <c r="O4" s="2"/>
      <c r="P4" s="2"/>
      <c r="Q4" s="2"/>
      <c r="R4" s="2"/>
      <c r="S4" s="2"/>
      <c r="T4" s="2"/>
      <c r="U4" s="2"/>
      <c r="V4" s="2"/>
      <c r="W4" s="2"/>
      <c r="X4" s="2"/>
      <c r="Y4" s="2"/>
      <c r="Z4" s="2"/>
      <c r="AA4" s="2"/>
      <c r="AB4" s="2"/>
      <c r="AC4" s="2"/>
      <c r="AD4" s="2"/>
      <c r="AE4" s="2"/>
      <c r="AF4" s="2"/>
    </row>
    <row r="5" spans="1:32" x14ac:dyDescent="0.25">
      <c r="A5" s="2"/>
      <c r="B5" s="2"/>
      <c r="C5" s="2"/>
      <c r="D5" s="2"/>
      <c r="E5" s="56">
        <v>2018</v>
      </c>
      <c r="F5" s="536">
        <v>2019</v>
      </c>
      <c r="G5" s="536">
        <v>2021</v>
      </c>
      <c r="H5" s="536">
        <v>2022</v>
      </c>
      <c r="I5" s="536">
        <v>2023</v>
      </c>
      <c r="J5" s="535"/>
      <c r="K5" s="2"/>
      <c r="L5" s="2"/>
      <c r="M5" s="2"/>
      <c r="N5" s="2"/>
      <c r="O5" s="2"/>
      <c r="P5" s="2"/>
      <c r="Q5" s="2"/>
      <c r="R5" s="2"/>
      <c r="S5" s="2"/>
      <c r="T5" s="2"/>
      <c r="U5" s="2"/>
      <c r="V5" s="2"/>
      <c r="W5" s="2"/>
      <c r="X5" s="2"/>
      <c r="Y5" s="2"/>
      <c r="Z5" s="2"/>
      <c r="AA5" s="2"/>
      <c r="AB5" s="2"/>
      <c r="AC5" s="2"/>
      <c r="AD5" s="2"/>
      <c r="AE5" s="2"/>
      <c r="AF5" s="2"/>
    </row>
    <row r="6" spans="1:32" x14ac:dyDescent="0.25">
      <c r="A6" s="2"/>
      <c r="B6" s="2"/>
      <c r="C6" s="17" t="s">
        <v>358</v>
      </c>
      <c r="D6" s="38" t="s">
        <v>398</v>
      </c>
      <c r="E6" s="70">
        <f>SUM('Table 4-15'!F9:F12)</f>
        <v>0.82</v>
      </c>
      <c r="F6" s="71">
        <f>SUM('Table 4-15'!G9:G12)</f>
        <v>0.81</v>
      </c>
      <c r="G6" s="71">
        <f>SUM('Table 4-15'!H9:H12)</f>
        <v>0.82</v>
      </c>
      <c r="H6" s="71">
        <f>SUM('Table 4-15'!I9:I12)</f>
        <v>0.81020434945821762</v>
      </c>
      <c r="I6" s="71">
        <f>SUM('Table 4-15'!J9:J12)</f>
        <v>0.84614812955260277</v>
      </c>
      <c r="J6" s="535"/>
      <c r="K6" s="40"/>
      <c r="L6" s="40"/>
      <c r="M6" s="2"/>
      <c r="N6" s="2"/>
      <c r="O6" s="2"/>
      <c r="P6" s="2"/>
      <c r="Q6" s="2"/>
      <c r="R6" s="2"/>
      <c r="S6" s="2"/>
      <c r="T6" s="2"/>
      <c r="U6" s="2"/>
      <c r="V6" s="2"/>
      <c r="W6" s="2"/>
      <c r="X6" s="2"/>
      <c r="Y6" s="2"/>
      <c r="Z6" s="2"/>
      <c r="AA6" s="2"/>
      <c r="AB6" s="2"/>
      <c r="AC6" s="2"/>
      <c r="AD6" s="2"/>
      <c r="AE6" s="2"/>
      <c r="AF6" s="2"/>
    </row>
    <row r="7" spans="1:32" x14ac:dyDescent="0.25">
      <c r="A7" s="2"/>
      <c r="B7" s="2"/>
      <c r="C7" s="2" t="s">
        <v>358</v>
      </c>
      <c r="D7" s="530" t="s">
        <v>226</v>
      </c>
      <c r="E7" s="63">
        <f>'Table 4-15'!F12</f>
        <v>0.33</v>
      </c>
      <c r="F7" s="537">
        <f>'Table 4-15'!G12</f>
        <v>0.34</v>
      </c>
      <c r="G7" s="537">
        <f>'Table 4-15'!H12</f>
        <v>0.34</v>
      </c>
      <c r="H7" s="537">
        <f>'Table 4-15'!I12</f>
        <v>0.34716278314590454</v>
      </c>
      <c r="I7" s="537">
        <f>'Table 4-15'!J12</f>
        <v>0.38638189435005188</v>
      </c>
      <c r="J7" s="535"/>
      <c r="K7" s="40"/>
      <c r="L7" s="40"/>
      <c r="M7" s="2"/>
      <c r="N7" s="2"/>
      <c r="O7" s="2"/>
      <c r="P7" s="2"/>
      <c r="Q7" s="2"/>
      <c r="R7" s="2"/>
      <c r="S7" s="2"/>
      <c r="T7" s="2"/>
      <c r="U7" s="2"/>
      <c r="V7" s="2"/>
      <c r="W7" s="2"/>
      <c r="X7" s="2"/>
      <c r="Y7" s="2"/>
      <c r="Z7" s="2"/>
      <c r="AA7" s="2"/>
      <c r="AB7" s="2"/>
      <c r="AC7" s="2"/>
      <c r="AD7" s="2"/>
      <c r="AE7" s="2"/>
      <c r="AF7" s="2"/>
    </row>
    <row r="8" spans="1:32" x14ac:dyDescent="0.25">
      <c r="A8" s="2"/>
      <c r="B8" s="2"/>
      <c r="C8" s="2" t="s">
        <v>358</v>
      </c>
      <c r="D8" s="530" t="s">
        <v>82</v>
      </c>
      <c r="E8" s="18">
        <f>'Table 4-15'!K6</f>
        <v>1216</v>
      </c>
      <c r="F8" s="538">
        <f>'Table 4-15'!L6</f>
        <v>2268</v>
      </c>
      <c r="G8" s="538">
        <f>'Table 4-15'!M6</f>
        <v>3195</v>
      </c>
      <c r="H8" s="538">
        <f>'Table 4-15'!N6</f>
        <v>4018</v>
      </c>
      <c r="I8" s="538">
        <f>'Table 4-15'!O6</f>
        <v>2086</v>
      </c>
      <c r="J8" s="535"/>
      <c r="K8" s="40"/>
      <c r="L8" s="2"/>
      <c r="M8" s="2"/>
      <c r="N8" s="2"/>
      <c r="O8" s="2"/>
      <c r="P8" s="2"/>
      <c r="Q8" s="2"/>
      <c r="R8" s="2"/>
      <c r="S8" s="2"/>
      <c r="T8" s="2"/>
      <c r="U8" s="2"/>
      <c r="V8" s="2"/>
      <c r="W8" s="2"/>
      <c r="X8" s="2"/>
      <c r="Y8" s="2"/>
      <c r="Z8" s="2"/>
      <c r="AA8" s="2"/>
      <c r="AB8" s="2"/>
      <c r="AC8" s="2"/>
      <c r="AD8" s="2"/>
      <c r="AE8" s="2"/>
      <c r="AF8" s="2"/>
    </row>
    <row r="9" spans="1:32" x14ac:dyDescent="0.25">
      <c r="A9" s="2"/>
      <c r="B9" s="2"/>
      <c r="C9" s="2"/>
      <c r="D9" s="22"/>
      <c r="E9" s="63"/>
      <c r="F9" s="206"/>
      <c r="G9" s="206"/>
      <c r="H9" s="206"/>
      <c r="I9" s="206"/>
      <c r="J9" s="535"/>
      <c r="K9" s="40"/>
      <c r="L9" s="2"/>
      <c r="M9" s="2"/>
      <c r="N9" s="2"/>
      <c r="O9" s="2"/>
      <c r="P9" s="2"/>
      <c r="Q9" s="2"/>
      <c r="R9" s="2"/>
      <c r="S9" s="2"/>
      <c r="T9" s="2"/>
      <c r="U9" s="2"/>
      <c r="V9" s="2"/>
      <c r="W9" s="2"/>
      <c r="X9" s="2"/>
      <c r="Y9" s="2"/>
      <c r="Z9" s="2"/>
      <c r="AA9" s="2"/>
      <c r="AB9" s="2"/>
      <c r="AC9" s="2"/>
      <c r="AD9" s="2"/>
      <c r="AE9" s="2"/>
      <c r="AF9" s="2"/>
    </row>
    <row r="10" spans="1:32" x14ac:dyDescent="0.25">
      <c r="A10" s="2"/>
      <c r="B10" s="2"/>
      <c r="C10" s="2" t="s">
        <v>102</v>
      </c>
      <c r="D10" s="22" t="s">
        <v>398</v>
      </c>
      <c r="E10" s="63">
        <f>SUM('Table 4-15'!F31:F34)</f>
        <v>0.82000000000000006</v>
      </c>
      <c r="F10" s="537">
        <f>SUM('Table 4-15'!G31:G34)</f>
        <v>0.83000000000000007</v>
      </c>
      <c r="G10" s="537">
        <f>SUM('Table 4-15'!H31:H34)</f>
        <v>0.79</v>
      </c>
      <c r="H10" s="537">
        <f>SUM('Table 4-15'!I31:I34)</f>
        <v>0.86234733089804649</v>
      </c>
      <c r="I10" s="537">
        <f>SUM('Table 4-15'!J31:J34)</f>
        <v>0.82511972635984421</v>
      </c>
      <c r="J10" s="535"/>
      <c r="K10" s="40"/>
      <c r="L10" s="40"/>
      <c r="M10" s="2"/>
      <c r="N10" s="2"/>
      <c r="O10" s="2"/>
      <c r="P10" s="2"/>
      <c r="Q10" s="2"/>
      <c r="R10" s="2"/>
      <c r="S10" s="2"/>
      <c r="T10" s="2"/>
      <c r="U10" s="2"/>
      <c r="V10" s="2"/>
      <c r="W10" s="2"/>
      <c r="X10" s="2"/>
      <c r="Y10" s="2"/>
      <c r="Z10" s="2"/>
      <c r="AA10" s="2"/>
      <c r="AB10" s="2"/>
      <c r="AC10" s="2"/>
      <c r="AD10" s="2"/>
      <c r="AE10" s="2"/>
      <c r="AF10" s="2"/>
    </row>
    <row r="11" spans="1:32" x14ac:dyDescent="0.25">
      <c r="A11" s="2"/>
      <c r="B11" s="2"/>
      <c r="C11" s="2" t="s">
        <v>102</v>
      </c>
      <c r="D11" s="22" t="s">
        <v>226</v>
      </c>
      <c r="E11" s="63">
        <f>'Table 4-15'!F34</f>
        <v>0.25</v>
      </c>
      <c r="F11" s="537">
        <f>'Table 4-15'!G34</f>
        <v>0.25</v>
      </c>
      <c r="G11" s="537">
        <f>'Table 4-15'!H34</f>
        <v>0.24</v>
      </c>
      <c r="H11" s="537">
        <f>'Table 4-15'!I34</f>
        <v>0.28775683045387268</v>
      </c>
      <c r="I11" s="537">
        <f>'Table 4-15'!J34</f>
        <v>0.26448249816894531</v>
      </c>
      <c r="J11" s="535"/>
      <c r="K11" s="40"/>
      <c r="L11" s="40"/>
      <c r="M11" s="2"/>
      <c r="N11" s="2"/>
      <c r="O11" s="2"/>
      <c r="P11" s="2"/>
      <c r="Q11" s="2"/>
      <c r="R11" s="2"/>
      <c r="S11" s="2"/>
      <c r="T11" s="2"/>
      <c r="U11" s="2"/>
      <c r="V11" s="2"/>
      <c r="W11" s="2"/>
      <c r="X11" s="2"/>
      <c r="Y11" s="2"/>
      <c r="Z11" s="2"/>
      <c r="AA11" s="2"/>
      <c r="AB11" s="2"/>
      <c r="AC11" s="2"/>
      <c r="AD11" s="2"/>
      <c r="AE11" s="2"/>
      <c r="AF11" s="2"/>
    </row>
    <row r="12" spans="1:32" x14ac:dyDescent="0.25">
      <c r="A12" s="2"/>
      <c r="B12" s="2"/>
      <c r="C12" s="2" t="s">
        <v>102</v>
      </c>
      <c r="D12" s="22" t="s">
        <v>82</v>
      </c>
      <c r="E12" s="59">
        <f>'Table 4-15'!K28</f>
        <v>408</v>
      </c>
      <c r="F12" s="539">
        <f>'Table 4-15'!L28</f>
        <v>311</v>
      </c>
      <c r="G12" s="539">
        <f>'Table 4-15'!M28</f>
        <v>445</v>
      </c>
      <c r="H12" s="539">
        <f>'Table 4-15'!N28</f>
        <v>231</v>
      </c>
      <c r="I12" s="539">
        <f>'Table 4-15'!O28</f>
        <v>261</v>
      </c>
      <c r="J12" s="535"/>
      <c r="K12" s="40"/>
      <c r="L12" s="40"/>
      <c r="M12" s="2"/>
      <c r="N12" s="2"/>
      <c r="O12" s="2"/>
      <c r="P12" s="2"/>
      <c r="Q12" s="2"/>
      <c r="R12" s="2"/>
      <c r="S12" s="2"/>
      <c r="T12" s="2"/>
      <c r="U12" s="2"/>
      <c r="V12" s="2"/>
      <c r="W12" s="2"/>
      <c r="X12" s="2"/>
      <c r="Y12" s="2"/>
      <c r="Z12" s="2"/>
      <c r="AA12" s="2"/>
      <c r="AB12" s="2"/>
      <c r="AC12" s="2"/>
      <c r="AD12" s="2"/>
      <c r="AE12" s="2"/>
      <c r="AF12" s="2"/>
    </row>
    <row r="13" spans="1:32" x14ac:dyDescent="0.25">
      <c r="A13" s="2"/>
      <c r="B13" s="2"/>
      <c r="C13" s="2"/>
      <c r="D13" s="22"/>
      <c r="E13" s="63"/>
      <c r="F13" s="206"/>
      <c r="G13" s="206"/>
      <c r="H13" s="206"/>
      <c r="I13" s="206"/>
      <c r="J13" s="535"/>
      <c r="K13" s="40"/>
      <c r="L13" s="2"/>
      <c r="M13" s="2"/>
      <c r="N13" s="2"/>
      <c r="O13" s="2"/>
      <c r="P13" s="2"/>
      <c r="Q13" s="2"/>
      <c r="R13" s="2"/>
      <c r="S13" s="2"/>
      <c r="T13" s="2"/>
      <c r="U13" s="2"/>
      <c r="V13" s="2"/>
      <c r="W13" s="2"/>
      <c r="X13" s="2"/>
      <c r="Y13" s="2"/>
      <c r="Z13" s="2"/>
      <c r="AA13" s="2"/>
      <c r="AB13" s="2"/>
      <c r="AC13" s="2"/>
      <c r="AD13" s="2"/>
      <c r="AE13" s="2"/>
      <c r="AF13" s="2"/>
    </row>
    <row r="14" spans="1:32" x14ac:dyDescent="0.25">
      <c r="A14" s="2"/>
      <c r="B14" s="2"/>
      <c r="C14" s="2" t="s">
        <v>77</v>
      </c>
      <c r="D14" s="22" t="s">
        <v>398</v>
      </c>
      <c r="E14" s="63">
        <f>SUM('Table 4-15'!F53:F56)</f>
        <v>0.82</v>
      </c>
      <c r="F14" s="537">
        <f>SUM('Table 4-15'!G53:G56)</f>
        <v>0.81</v>
      </c>
      <c r="G14" s="537">
        <f>SUM('Table 4-15'!H53:H56)</f>
        <v>0.82</v>
      </c>
      <c r="H14" s="537">
        <f>SUM('Table 4-15'!I53:I56)</f>
        <v>0.81584113463759422</v>
      </c>
      <c r="I14" s="537">
        <f>SUM('Table 4-15'!J53:J56)</f>
        <v>0.84524718672037125</v>
      </c>
      <c r="J14" s="535"/>
      <c r="K14" s="40"/>
      <c r="L14" s="40"/>
      <c r="M14" s="2"/>
      <c r="N14" s="2"/>
      <c r="O14" s="2"/>
      <c r="P14" s="2"/>
      <c r="Q14" s="2"/>
      <c r="R14" s="2"/>
      <c r="S14" s="2"/>
      <c r="T14" s="2"/>
      <c r="U14" s="2"/>
      <c r="V14" s="2"/>
      <c r="W14" s="2"/>
      <c r="X14" s="2"/>
      <c r="Y14" s="2"/>
      <c r="Z14" s="2"/>
      <c r="AA14" s="2"/>
      <c r="AB14" s="2"/>
      <c r="AC14" s="2"/>
      <c r="AD14" s="2"/>
      <c r="AE14" s="2"/>
      <c r="AF14" s="2"/>
    </row>
    <row r="15" spans="1:32" x14ac:dyDescent="0.25">
      <c r="A15" s="2"/>
      <c r="B15" s="2"/>
      <c r="C15" s="2" t="s">
        <v>77</v>
      </c>
      <c r="D15" s="22" t="s">
        <v>226</v>
      </c>
      <c r="E15" s="63">
        <f>'Table 4-15'!F56</f>
        <v>0.32</v>
      </c>
      <c r="F15" s="537">
        <f>'Table 4-15'!G56</f>
        <v>0.33</v>
      </c>
      <c r="G15" s="537">
        <f>'Table 4-15'!H56</f>
        <v>0.32</v>
      </c>
      <c r="H15" s="537">
        <f>'Table 4-15'!I56</f>
        <v>0.34074082970619202</v>
      </c>
      <c r="I15" s="537">
        <f>'Table 4-15'!J56</f>
        <v>0.38115933537483215</v>
      </c>
      <c r="J15" s="535"/>
      <c r="K15" s="40"/>
      <c r="L15" s="40"/>
      <c r="M15" s="2"/>
      <c r="N15" s="2"/>
      <c r="O15" s="2"/>
      <c r="P15" s="2"/>
      <c r="Q15" s="2"/>
      <c r="R15" s="2"/>
      <c r="S15" s="2"/>
      <c r="T15" s="2"/>
      <c r="U15" s="2"/>
      <c r="V15" s="2"/>
      <c r="W15" s="2"/>
      <c r="X15" s="2"/>
      <c r="Y15" s="2"/>
      <c r="Z15" s="2"/>
      <c r="AA15" s="2"/>
      <c r="AB15" s="2"/>
      <c r="AC15" s="2"/>
      <c r="AD15" s="2"/>
      <c r="AE15" s="2"/>
      <c r="AF15" s="2"/>
    </row>
    <row r="16" spans="1:32" x14ac:dyDescent="0.25">
      <c r="A16" s="2"/>
      <c r="B16" s="2"/>
      <c r="C16" s="2" t="s">
        <v>77</v>
      </c>
      <c r="D16" s="22" t="s">
        <v>82</v>
      </c>
      <c r="E16" s="18">
        <f>'Table 4-15'!K50</f>
        <v>1624</v>
      </c>
      <c r="F16" s="538">
        <f>'Table 4-15'!L50</f>
        <v>2579</v>
      </c>
      <c r="G16" s="538">
        <f>'Table 4-15'!M50</f>
        <v>3640</v>
      </c>
      <c r="H16" s="538">
        <f>'Table 4-15'!N50</f>
        <v>4249</v>
      </c>
      <c r="I16" s="538">
        <f>'Table 4-15'!O50</f>
        <v>2347</v>
      </c>
      <c r="J16" s="535"/>
      <c r="K16" s="40"/>
      <c r="L16" s="2"/>
      <c r="M16" s="2"/>
      <c r="N16" s="2"/>
      <c r="O16" s="2"/>
      <c r="P16" s="2"/>
      <c r="Q16" s="2"/>
      <c r="R16" s="2"/>
      <c r="S16" s="2"/>
      <c r="T16" s="2"/>
      <c r="U16" s="2"/>
      <c r="V16" s="2"/>
      <c r="W16" s="2"/>
      <c r="X16" s="2"/>
      <c r="Y16" s="2"/>
      <c r="Z16" s="2"/>
      <c r="AA16" s="2"/>
      <c r="AB16" s="2"/>
      <c r="AC16" s="2"/>
      <c r="AD16" s="2"/>
      <c r="AE16" s="2"/>
      <c r="AF16" s="2"/>
    </row>
    <row r="17" spans="1:32" x14ac:dyDescent="0.25">
      <c r="A17" s="2"/>
      <c r="B17" s="2"/>
      <c r="C17" s="2"/>
      <c r="D17" s="22"/>
      <c r="E17" s="63"/>
      <c r="F17" s="206"/>
      <c r="G17" s="206"/>
      <c r="H17" s="206"/>
      <c r="I17" s="206"/>
      <c r="J17" s="535"/>
      <c r="K17" s="40"/>
      <c r="L17" s="2"/>
      <c r="M17" s="2"/>
      <c r="N17" s="2"/>
      <c r="O17" s="2"/>
      <c r="P17" s="2"/>
      <c r="Q17" s="2"/>
      <c r="R17" s="2"/>
      <c r="S17" s="2"/>
      <c r="T17" s="2"/>
      <c r="U17" s="2"/>
      <c r="V17" s="2"/>
      <c r="W17" s="2"/>
      <c r="X17" s="2"/>
      <c r="Y17" s="2"/>
      <c r="Z17" s="2"/>
      <c r="AA17" s="2"/>
      <c r="AB17" s="2"/>
      <c r="AC17" s="2"/>
      <c r="AD17" s="2"/>
      <c r="AE17" s="2"/>
      <c r="AF17" s="2"/>
    </row>
    <row r="18" spans="1:32" x14ac:dyDescent="0.25">
      <c r="A18" s="2"/>
      <c r="B18" s="2"/>
      <c r="C18" s="2" t="s">
        <v>396</v>
      </c>
      <c r="D18" s="22" t="s">
        <v>398</v>
      </c>
      <c r="E18" s="63">
        <f>SUM('Table 4-15'!F75:F78)</f>
        <v>0.80000000000000016</v>
      </c>
      <c r="F18" s="537">
        <f>SUM('Table 4-15'!G75:G78)</f>
        <v>0.81000000000000016</v>
      </c>
      <c r="G18" s="537">
        <f>SUM('Table 4-15'!H75:H78)</f>
        <v>0.80000000000000016</v>
      </c>
      <c r="H18" s="537">
        <f>SUM('Table 4-15'!I75:I78)</f>
        <v>0.80072556436061859</v>
      </c>
      <c r="I18" s="537">
        <f>SUM('Table 4-15'!J75:J78)</f>
        <v>0.77557533979415894</v>
      </c>
      <c r="J18" s="535"/>
      <c r="K18" s="40"/>
      <c r="L18" s="40"/>
      <c r="M18" s="2"/>
      <c r="N18" s="2"/>
      <c r="O18" s="2"/>
      <c r="P18" s="2"/>
      <c r="Q18" s="2"/>
      <c r="R18" s="2"/>
      <c r="S18" s="2"/>
      <c r="T18" s="2"/>
      <c r="U18" s="2"/>
      <c r="V18" s="2"/>
      <c r="W18" s="2"/>
      <c r="X18" s="2"/>
      <c r="Y18" s="2"/>
      <c r="Z18" s="2"/>
      <c r="AA18" s="2"/>
      <c r="AB18" s="2"/>
      <c r="AC18" s="2"/>
      <c r="AD18" s="2"/>
      <c r="AE18" s="2"/>
      <c r="AF18" s="2"/>
    </row>
    <row r="19" spans="1:32" x14ac:dyDescent="0.25">
      <c r="A19" s="2"/>
      <c r="B19" s="2"/>
      <c r="C19" s="2" t="s">
        <v>396</v>
      </c>
      <c r="D19" s="22" t="s">
        <v>226</v>
      </c>
      <c r="E19" s="63">
        <f>'Table 4-15'!F78</f>
        <v>0.1</v>
      </c>
      <c r="F19" s="537">
        <f>'Table 4-15'!G78</f>
        <v>0.1</v>
      </c>
      <c r="G19" s="537">
        <f>'Table 4-15'!H78</f>
        <v>0.11</v>
      </c>
      <c r="H19" s="537">
        <f>'Table 4-15'!I78</f>
        <v>0.10994414240121841</v>
      </c>
      <c r="I19" s="537">
        <f>'Table 4-15'!J78</f>
        <v>0.11197192221879959</v>
      </c>
      <c r="J19" s="535"/>
      <c r="K19" s="40"/>
      <c r="L19" s="40"/>
      <c r="M19" s="2"/>
      <c r="N19" s="2"/>
      <c r="O19" s="2"/>
      <c r="P19" s="2"/>
      <c r="Q19" s="2"/>
      <c r="R19" s="2"/>
      <c r="S19" s="2"/>
      <c r="T19" s="2"/>
      <c r="U19" s="2"/>
      <c r="V19" s="2"/>
      <c r="W19" s="2"/>
      <c r="X19" s="2"/>
      <c r="Y19" s="2"/>
      <c r="Z19" s="2"/>
      <c r="AA19" s="2"/>
      <c r="AB19" s="2"/>
      <c r="AC19" s="2"/>
      <c r="AD19" s="2"/>
      <c r="AE19" s="2"/>
      <c r="AF19" s="2"/>
    </row>
    <row r="20" spans="1:32" x14ac:dyDescent="0.25">
      <c r="A20" s="2"/>
      <c r="B20" s="2"/>
      <c r="C20" s="2" t="s">
        <v>396</v>
      </c>
      <c r="D20" s="22" t="s">
        <v>82</v>
      </c>
      <c r="E20" s="18">
        <f>'Table 4-15'!K72</f>
        <v>5288</v>
      </c>
      <c r="F20" s="538">
        <f>'Table 4-15'!L72</f>
        <v>5390</v>
      </c>
      <c r="G20" s="538">
        <f>'Table 4-15'!M72</f>
        <v>6393</v>
      </c>
      <c r="H20" s="538">
        <f>'Table 4-15'!N72</f>
        <v>6477</v>
      </c>
      <c r="I20" s="538">
        <f>'Table 4-15'!O72</f>
        <v>4791</v>
      </c>
      <c r="J20" s="535"/>
      <c r="K20" s="40"/>
      <c r="L20" s="2"/>
      <c r="M20" s="2"/>
      <c r="N20" s="2"/>
      <c r="O20" s="2"/>
      <c r="P20" s="2"/>
      <c r="Q20" s="2"/>
      <c r="R20" s="2"/>
      <c r="S20" s="2"/>
      <c r="T20" s="2"/>
      <c r="U20" s="2"/>
      <c r="V20" s="2"/>
      <c r="W20" s="2"/>
      <c r="X20" s="2"/>
      <c r="Y20" s="2"/>
      <c r="Z20" s="2"/>
      <c r="AA20" s="2"/>
      <c r="AB20" s="2"/>
      <c r="AC20" s="2"/>
      <c r="AD20" s="2"/>
      <c r="AE20" s="2"/>
      <c r="AF20" s="2"/>
    </row>
    <row r="21" spans="1:32" x14ac:dyDescent="0.25">
      <c r="A21" s="2"/>
      <c r="B21" s="2"/>
      <c r="C21" s="2"/>
      <c r="D21" s="22"/>
      <c r="E21" s="63"/>
      <c r="F21" s="537"/>
      <c r="G21" s="537"/>
      <c r="H21" s="537"/>
      <c r="I21" s="537"/>
      <c r="J21" s="535"/>
      <c r="K21" s="40"/>
      <c r="L21" s="2"/>
      <c r="M21" s="2"/>
      <c r="N21" s="2"/>
      <c r="O21" s="2"/>
      <c r="P21" s="2"/>
      <c r="Q21" s="2"/>
      <c r="R21" s="2"/>
      <c r="S21" s="2"/>
      <c r="T21" s="2"/>
      <c r="U21" s="2"/>
      <c r="V21" s="2"/>
      <c r="W21" s="2"/>
      <c r="X21" s="2"/>
      <c r="Y21" s="2"/>
      <c r="Z21" s="2"/>
      <c r="AA21" s="2"/>
      <c r="AB21" s="2"/>
      <c r="AC21" s="2"/>
      <c r="AD21" s="2"/>
      <c r="AE21" s="2"/>
      <c r="AF21" s="2"/>
    </row>
    <row r="22" spans="1:32" x14ac:dyDescent="0.25">
      <c r="A22" s="2"/>
      <c r="B22" s="2"/>
      <c r="C22" s="2" t="s">
        <v>397</v>
      </c>
      <c r="D22" s="22" t="s">
        <v>398</v>
      </c>
      <c r="E22" s="63">
        <f>SUM('Table 4-15'!F97:F100)</f>
        <v>0.83</v>
      </c>
      <c r="F22" s="537">
        <f>SUM('Table 4-15'!G97:G100)</f>
        <v>0.80000000000000016</v>
      </c>
      <c r="G22" s="537">
        <f>SUM('Table 4-15'!H97:H100)</f>
        <v>0.79000000000000015</v>
      </c>
      <c r="H22" s="537">
        <f>SUM('Table 4-15'!I97:I100)</f>
        <v>0.79188903421163559</v>
      </c>
      <c r="I22" s="537">
        <f>SUM('Table 4-15'!J97:J100)</f>
        <v>0.81655936315655708</v>
      </c>
      <c r="J22" s="535"/>
      <c r="K22" s="40"/>
      <c r="L22" s="40"/>
      <c r="M22" s="2"/>
      <c r="N22" s="2"/>
      <c r="O22" s="2"/>
      <c r="P22" s="2"/>
      <c r="Q22" s="2"/>
      <c r="R22" s="2"/>
      <c r="S22" s="2"/>
      <c r="T22" s="2"/>
      <c r="U22" s="2"/>
      <c r="V22" s="2"/>
      <c r="W22" s="2"/>
      <c r="X22" s="2"/>
      <c r="Y22" s="2"/>
      <c r="Z22" s="2"/>
      <c r="AA22" s="2"/>
      <c r="AB22" s="2"/>
      <c r="AC22" s="2"/>
      <c r="AD22" s="2"/>
      <c r="AE22" s="2"/>
      <c r="AF22" s="2"/>
    </row>
    <row r="23" spans="1:32" x14ac:dyDescent="0.25">
      <c r="A23" s="2"/>
      <c r="B23" s="2"/>
      <c r="C23" s="2" t="s">
        <v>397</v>
      </c>
      <c r="D23" s="22" t="s">
        <v>226</v>
      </c>
      <c r="E23" s="63">
        <f>'Table 4-15'!F100</f>
        <v>0.11</v>
      </c>
      <c r="F23" s="537">
        <f>'Table 4-15'!G100</f>
        <v>0.09</v>
      </c>
      <c r="G23" s="537">
        <f>'Table 4-15'!H100</f>
        <v>0.11</v>
      </c>
      <c r="H23" s="537">
        <f>'Table 4-15'!I100</f>
        <v>0.10445873439311981</v>
      </c>
      <c r="I23" s="537">
        <f>'Table 4-15'!J100</f>
        <v>0.11035215854644775</v>
      </c>
      <c r="J23" s="535"/>
      <c r="K23" s="40"/>
      <c r="L23" s="40"/>
      <c r="M23" s="2"/>
      <c r="N23" s="2"/>
      <c r="O23" s="2"/>
      <c r="P23" s="2"/>
      <c r="Q23" s="2"/>
      <c r="R23" s="2"/>
      <c r="S23" s="2"/>
      <c r="T23" s="2"/>
      <c r="U23" s="2"/>
      <c r="V23" s="2"/>
      <c r="W23" s="2"/>
      <c r="X23" s="2"/>
      <c r="Y23" s="2"/>
      <c r="Z23" s="2"/>
      <c r="AA23" s="2"/>
      <c r="AB23" s="2"/>
      <c r="AC23" s="2"/>
      <c r="AD23" s="2"/>
      <c r="AE23" s="2"/>
      <c r="AF23" s="2"/>
    </row>
    <row r="24" spans="1:32" x14ac:dyDescent="0.25">
      <c r="A24" s="2"/>
      <c r="B24" s="2"/>
      <c r="C24" s="2" t="s">
        <v>397</v>
      </c>
      <c r="D24" s="22" t="s">
        <v>82</v>
      </c>
      <c r="E24" s="18">
        <f>'Table 4-15'!K94</f>
        <v>3320</v>
      </c>
      <c r="F24" s="538">
        <f>'Table 4-15'!L94</f>
        <v>3702</v>
      </c>
      <c r="G24" s="538">
        <f>'Table 4-15'!M94</f>
        <v>3510</v>
      </c>
      <c r="H24" s="538">
        <f>'Table 4-15'!N94</f>
        <v>3330</v>
      </c>
      <c r="I24" s="538">
        <f>'Table 4-15'!O94</f>
        <v>2208</v>
      </c>
      <c r="J24" s="535"/>
      <c r="K24" s="40"/>
      <c r="L24" s="2"/>
      <c r="M24" s="2"/>
      <c r="N24" s="2"/>
      <c r="O24" s="2"/>
      <c r="P24" s="2"/>
      <c r="Q24" s="2"/>
      <c r="R24" s="2"/>
      <c r="S24" s="2"/>
      <c r="T24" s="2"/>
      <c r="U24" s="2"/>
      <c r="V24" s="2"/>
      <c r="W24" s="2"/>
      <c r="X24" s="2"/>
      <c r="Y24" s="2"/>
      <c r="Z24" s="2"/>
      <c r="AA24" s="2"/>
      <c r="AB24" s="2"/>
      <c r="AC24" s="2"/>
      <c r="AD24" s="2"/>
      <c r="AE24" s="2"/>
      <c r="AF24" s="2"/>
    </row>
    <row r="25" spans="1:32" x14ac:dyDescent="0.25">
      <c r="A25" s="2"/>
      <c r="B25" s="2"/>
      <c r="C25" s="2"/>
      <c r="D25" s="22"/>
      <c r="E25" s="63"/>
      <c r="F25" s="206"/>
      <c r="G25" s="206"/>
      <c r="H25" s="206"/>
      <c r="I25" s="206"/>
      <c r="J25" s="535"/>
      <c r="K25" s="40"/>
      <c r="L25" s="2"/>
      <c r="M25" s="2"/>
      <c r="N25" s="2"/>
      <c r="O25" s="2"/>
      <c r="P25" s="2"/>
      <c r="Q25" s="2"/>
      <c r="R25" s="2"/>
      <c r="S25" s="2"/>
      <c r="T25" s="2"/>
      <c r="U25" s="2"/>
      <c r="V25" s="2"/>
      <c r="W25" s="2"/>
      <c r="X25" s="2"/>
      <c r="Y25" s="2"/>
      <c r="Z25" s="2"/>
      <c r="AA25" s="2"/>
      <c r="AB25" s="2"/>
      <c r="AC25" s="2"/>
      <c r="AD25" s="2"/>
      <c r="AE25" s="2"/>
      <c r="AF25" s="2"/>
    </row>
    <row r="26" spans="1:32" x14ac:dyDescent="0.25">
      <c r="A26" s="2"/>
      <c r="B26" s="2"/>
      <c r="C26" s="2" t="s">
        <v>78</v>
      </c>
      <c r="D26" s="22" t="s">
        <v>398</v>
      </c>
      <c r="E26" s="63">
        <f>SUM('Table 4-15'!F119:F122)</f>
        <v>0.81000000000000016</v>
      </c>
      <c r="F26" s="537">
        <f>SUM('Table 4-15'!G119:G122)</f>
        <v>0.81000000000000016</v>
      </c>
      <c r="G26" s="537">
        <f>SUM('Table 4-15'!H119:H122)</f>
        <v>0.80000000000000016</v>
      </c>
      <c r="H26" s="537">
        <f>SUM('Table 4-15'!I119:I122)</f>
        <v>0.8010081835091114</v>
      </c>
      <c r="I26" s="537">
        <f>SUM('Table 4-15'!J119:J122)</f>
        <v>0.78943291679024696</v>
      </c>
      <c r="J26" s="535"/>
      <c r="K26" s="40"/>
      <c r="L26" s="40"/>
      <c r="M26" s="2"/>
      <c r="N26" s="2"/>
      <c r="O26" s="2"/>
      <c r="P26" s="2"/>
      <c r="Q26" s="2"/>
      <c r="R26" s="2"/>
      <c r="S26" s="2"/>
      <c r="T26" s="2"/>
      <c r="U26" s="2"/>
      <c r="V26" s="2"/>
      <c r="W26" s="2"/>
      <c r="X26" s="2"/>
      <c r="Y26" s="2"/>
      <c r="Z26" s="2"/>
      <c r="AA26" s="2"/>
      <c r="AB26" s="2"/>
      <c r="AC26" s="2"/>
      <c r="AD26" s="2"/>
      <c r="AE26" s="2"/>
      <c r="AF26" s="2"/>
    </row>
    <row r="27" spans="1:32" x14ac:dyDescent="0.25">
      <c r="A27" s="2"/>
      <c r="B27" s="2"/>
      <c r="C27" s="2" t="s">
        <v>78</v>
      </c>
      <c r="D27" s="22" t="s">
        <v>226</v>
      </c>
      <c r="E27" s="63">
        <f>'Table 4-15'!F122</f>
        <v>0.11</v>
      </c>
      <c r="F27" s="537">
        <f>'Table 4-15'!G122</f>
        <v>0.1</v>
      </c>
      <c r="G27" s="537">
        <f>'Table 4-15'!H122</f>
        <v>0.11</v>
      </c>
      <c r="H27" s="537">
        <f>'Table 4-15'!I122</f>
        <v>0.10931093245744705</v>
      </c>
      <c r="I27" s="537">
        <f>'Table 4-15'!J122</f>
        <v>0.11276064813137054</v>
      </c>
      <c r="J27" s="535"/>
      <c r="K27" s="40"/>
      <c r="L27" s="40"/>
      <c r="M27" s="2"/>
      <c r="N27" s="2"/>
      <c r="O27" s="2"/>
      <c r="P27" s="2"/>
      <c r="Q27" s="2"/>
      <c r="R27" s="2"/>
      <c r="S27" s="2"/>
      <c r="T27" s="2"/>
      <c r="U27" s="2"/>
      <c r="V27" s="2"/>
      <c r="W27" s="2"/>
      <c r="X27" s="2"/>
      <c r="Y27" s="2"/>
      <c r="Z27" s="2"/>
      <c r="AA27" s="2"/>
      <c r="AB27" s="2"/>
      <c r="AC27" s="2"/>
      <c r="AD27" s="2"/>
      <c r="AE27" s="2"/>
      <c r="AF27" s="2"/>
    </row>
    <row r="28" spans="1:32" x14ac:dyDescent="0.25">
      <c r="A28" s="2"/>
      <c r="B28" s="2"/>
      <c r="C28" s="2" t="s">
        <v>78</v>
      </c>
      <c r="D28" s="22" t="s">
        <v>82</v>
      </c>
      <c r="E28" s="18">
        <f>'Table 4-15'!K116</f>
        <v>8876</v>
      </c>
      <c r="F28" s="538">
        <f>'Table 4-15'!L116</f>
        <v>9344</v>
      </c>
      <c r="G28" s="538">
        <f>'Table 4-15'!M116</f>
        <v>10176</v>
      </c>
      <c r="H28" s="538">
        <f>'Table 4-15'!N116</f>
        <v>10345</v>
      </c>
      <c r="I28" s="538">
        <f>'Table 4-15'!O116</f>
        <v>7342</v>
      </c>
      <c r="J28" s="535"/>
      <c r="K28" s="40"/>
      <c r="L28" s="40"/>
      <c r="M28" s="2"/>
      <c r="N28" s="2"/>
      <c r="O28" s="2"/>
      <c r="P28" s="2"/>
      <c r="Q28" s="2"/>
      <c r="R28" s="2"/>
      <c r="S28" s="2"/>
      <c r="T28" s="2"/>
      <c r="U28" s="2"/>
      <c r="V28" s="2"/>
      <c r="W28" s="2"/>
      <c r="X28" s="2"/>
      <c r="Y28" s="2"/>
      <c r="Z28" s="2"/>
      <c r="AA28" s="2"/>
      <c r="AB28" s="2"/>
      <c r="AC28" s="2"/>
      <c r="AD28" s="2"/>
      <c r="AE28" s="2"/>
      <c r="AF28" s="2"/>
    </row>
    <row r="29" spans="1:32" x14ac:dyDescent="0.25">
      <c r="A29" s="2"/>
      <c r="B29" s="2"/>
      <c r="C29" s="2"/>
      <c r="D29" s="22"/>
      <c r="E29" s="63"/>
      <c r="F29" s="206"/>
      <c r="G29" s="206"/>
      <c r="H29" s="206"/>
      <c r="I29" s="206"/>
      <c r="J29" s="535"/>
      <c r="K29" s="40"/>
      <c r="L29" s="2"/>
      <c r="M29" s="2"/>
      <c r="N29" s="2"/>
      <c r="O29" s="2"/>
      <c r="P29" s="2"/>
      <c r="Q29" s="2"/>
      <c r="R29" s="2"/>
      <c r="S29" s="2"/>
      <c r="T29" s="2"/>
      <c r="U29" s="2"/>
      <c r="V29" s="2"/>
      <c r="W29" s="2"/>
      <c r="X29" s="2"/>
      <c r="Y29" s="2"/>
      <c r="Z29" s="2"/>
      <c r="AA29" s="2"/>
      <c r="AB29" s="2"/>
      <c r="AC29" s="2"/>
      <c r="AD29" s="2"/>
      <c r="AE29" s="2"/>
      <c r="AF29" s="2"/>
    </row>
    <row r="30" spans="1:32" x14ac:dyDescent="0.25">
      <c r="A30" s="2"/>
      <c r="B30" s="2"/>
      <c r="C30" s="2" t="s">
        <v>80</v>
      </c>
      <c r="D30" s="22" t="s">
        <v>398</v>
      </c>
      <c r="E30" s="63">
        <f>SUM('Table 4-15'!F141:F144)</f>
        <v>0.7</v>
      </c>
      <c r="F30" s="537">
        <f>SUM('Table 4-15'!G141:G144)</f>
        <v>0.71000000000000008</v>
      </c>
      <c r="G30" s="537">
        <f>SUM('Table 4-15'!H141:H144)</f>
        <v>0.7400000000000001</v>
      </c>
      <c r="H30" s="537">
        <f>SUM('Table 4-15'!I141:I144)</f>
        <v>0.73709633946418762</v>
      </c>
      <c r="I30" s="537">
        <f>SUM('Table 4-15'!J141:J144)</f>
        <v>0.78660751134157181</v>
      </c>
      <c r="J30" s="535"/>
      <c r="K30" s="40"/>
      <c r="L30" s="40"/>
      <c r="M30" s="2"/>
      <c r="N30" s="2"/>
      <c r="O30" s="2"/>
      <c r="P30" s="2"/>
      <c r="Q30" s="2"/>
      <c r="R30" s="2"/>
      <c r="S30" s="2"/>
      <c r="T30" s="2"/>
      <c r="U30" s="2"/>
      <c r="V30" s="2"/>
      <c r="W30" s="2"/>
      <c r="X30" s="2"/>
      <c r="Y30" s="2"/>
      <c r="Z30" s="2"/>
      <c r="AA30" s="2"/>
      <c r="AB30" s="2"/>
      <c r="AC30" s="2"/>
      <c r="AD30" s="2"/>
      <c r="AE30" s="2"/>
      <c r="AF30" s="2"/>
    </row>
    <row r="31" spans="1:32" x14ac:dyDescent="0.25">
      <c r="A31" s="2"/>
      <c r="B31" s="2"/>
      <c r="C31" s="2" t="s">
        <v>80</v>
      </c>
      <c r="D31" s="22" t="s">
        <v>226</v>
      </c>
      <c r="E31" s="63">
        <f>'Table 4-15'!F144</f>
        <v>0.1</v>
      </c>
      <c r="F31" s="537">
        <f>'Table 4-15'!G144</f>
        <v>0.1</v>
      </c>
      <c r="G31" s="537">
        <f>'Table 4-15'!H144</f>
        <v>0.09</v>
      </c>
      <c r="H31" s="537">
        <f>'Table 4-15'!I144</f>
        <v>9.7815841436386108E-2</v>
      </c>
      <c r="I31" s="537">
        <f>'Table 4-15'!J144</f>
        <v>0.10249842703342438</v>
      </c>
      <c r="J31" s="535"/>
      <c r="K31" s="40"/>
      <c r="L31" s="40"/>
      <c r="M31" s="2"/>
      <c r="N31" s="2"/>
      <c r="O31" s="2"/>
      <c r="P31" s="2"/>
      <c r="Q31" s="2"/>
      <c r="R31" s="2"/>
      <c r="S31" s="2"/>
      <c r="T31" s="2"/>
      <c r="U31" s="2"/>
      <c r="V31" s="2"/>
      <c r="W31" s="2"/>
      <c r="X31" s="2"/>
      <c r="Y31" s="2"/>
      <c r="Z31" s="2"/>
      <c r="AA31" s="2"/>
      <c r="AB31" s="2"/>
      <c r="AC31" s="2"/>
      <c r="AD31" s="2"/>
      <c r="AE31" s="2"/>
      <c r="AF31" s="2"/>
    </row>
    <row r="32" spans="1:32" x14ac:dyDescent="0.25">
      <c r="A32" s="2"/>
      <c r="B32" s="2"/>
      <c r="C32" s="2" t="s">
        <v>80</v>
      </c>
      <c r="D32" s="22" t="s">
        <v>82</v>
      </c>
      <c r="E32" s="18">
        <f>'Table 4-15'!K138</f>
        <v>1077</v>
      </c>
      <c r="F32" s="538">
        <f>'Table 4-15'!L138</f>
        <v>1525</v>
      </c>
      <c r="G32" s="538">
        <f>'Table 4-15'!M138</f>
        <v>1611</v>
      </c>
      <c r="H32" s="538">
        <f>'Table 4-15'!N138</f>
        <v>758</v>
      </c>
      <c r="I32" s="538">
        <f>'Table 4-15'!O138</f>
        <v>762</v>
      </c>
      <c r="J32" s="535"/>
      <c r="K32" s="40"/>
      <c r="L32" s="40"/>
      <c r="M32" s="2"/>
      <c r="N32" s="2"/>
      <c r="O32" s="2"/>
      <c r="P32" s="2"/>
      <c r="Q32" s="2"/>
      <c r="R32" s="2"/>
      <c r="S32" s="2"/>
      <c r="T32" s="2"/>
      <c r="U32" s="2"/>
      <c r="V32" s="2"/>
      <c r="W32" s="2"/>
      <c r="X32" s="2"/>
      <c r="Y32" s="2"/>
      <c r="Z32" s="2"/>
      <c r="AA32" s="2"/>
      <c r="AB32" s="2"/>
      <c r="AC32" s="2"/>
      <c r="AD32" s="2"/>
      <c r="AE32" s="2"/>
      <c r="AF32" s="2"/>
    </row>
    <row r="33" spans="1:32" x14ac:dyDescent="0.25">
      <c r="A33" s="2"/>
      <c r="B33" s="2"/>
      <c r="C33" s="2"/>
      <c r="D33" s="22"/>
      <c r="E33" s="63"/>
      <c r="F33" s="206"/>
      <c r="G33" s="206"/>
      <c r="H33" s="206"/>
      <c r="I33" s="206"/>
      <c r="J33" s="535"/>
      <c r="K33" s="40"/>
      <c r="L33" s="40"/>
      <c r="M33" s="2"/>
      <c r="N33" s="2"/>
      <c r="O33" s="2"/>
      <c r="P33" s="2"/>
      <c r="Q33" s="2"/>
      <c r="R33" s="2"/>
      <c r="S33" s="2"/>
      <c r="T33" s="2"/>
      <c r="U33" s="2"/>
      <c r="V33" s="2"/>
      <c r="W33" s="2"/>
      <c r="X33" s="2"/>
      <c r="Y33" s="2"/>
      <c r="Z33" s="2"/>
      <c r="AA33" s="2"/>
      <c r="AB33" s="2"/>
      <c r="AC33" s="2"/>
      <c r="AD33" s="2"/>
      <c r="AE33" s="2"/>
      <c r="AF33" s="2"/>
    </row>
    <row r="34" spans="1:32" x14ac:dyDescent="0.25">
      <c r="A34" s="2"/>
      <c r="B34" s="2"/>
      <c r="C34" s="2" t="s">
        <v>229</v>
      </c>
      <c r="D34" s="22" t="s">
        <v>398</v>
      </c>
      <c r="E34" s="63">
        <f>SUM('Table 4-15'!F148:F151)</f>
        <v>0.31000000000000005</v>
      </c>
      <c r="F34" s="537">
        <f>SUM('Table 4-15'!G148:G151)</f>
        <v>0.35</v>
      </c>
      <c r="G34" s="537">
        <f>SUM('Table 4-15'!H148:H151)</f>
        <v>0.35</v>
      </c>
      <c r="H34" s="537">
        <f>SUM('Table 4-15'!I148:I151)</f>
        <v>0.36041428009048104</v>
      </c>
      <c r="I34" s="537">
        <f>SUM('Table 4-15'!J148:J151)</f>
        <v>0.37856956431642175</v>
      </c>
      <c r="J34" s="535"/>
      <c r="K34" s="40"/>
      <c r="L34" s="40"/>
      <c r="M34" s="2"/>
      <c r="N34" s="2"/>
      <c r="O34" s="2"/>
      <c r="P34" s="2"/>
      <c r="Q34" s="2"/>
      <c r="R34" s="2"/>
      <c r="S34" s="2"/>
      <c r="T34" s="2"/>
      <c r="U34" s="2"/>
      <c r="V34" s="2"/>
      <c r="W34" s="2"/>
      <c r="X34" s="2"/>
      <c r="Y34" s="2"/>
      <c r="Z34" s="2"/>
      <c r="AA34" s="2"/>
      <c r="AB34" s="2"/>
      <c r="AC34" s="2"/>
      <c r="AD34" s="2"/>
      <c r="AE34" s="2"/>
      <c r="AF34" s="2"/>
    </row>
    <row r="35" spans="1:32" x14ac:dyDescent="0.25">
      <c r="A35" s="2"/>
      <c r="B35" s="2"/>
      <c r="C35" s="2" t="s">
        <v>229</v>
      </c>
      <c r="D35" s="22" t="s">
        <v>226</v>
      </c>
      <c r="E35" s="63">
        <f>'Table 4-15'!F151</f>
        <v>0.03</v>
      </c>
      <c r="F35" s="537">
        <f>'Table 4-15'!G151</f>
        <v>0.03</v>
      </c>
      <c r="G35" s="537">
        <f>'Table 4-15'!H151</f>
        <v>0.03</v>
      </c>
      <c r="H35" s="537">
        <f>'Table 4-15'!I151</f>
        <v>4.9184549599885941E-2</v>
      </c>
      <c r="I35" s="537">
        <f>'Table 4-15'!J151</f>
        <v>3.0884018167853355E-2</v>
      </c>
      <c r="J35" s="535"/>
      <c r="K35" s="40"/>
      <c r="L35" s="40"/>
      <c r="M35" s="2"/>
      <c r="N35" s="2"/>
      <c r="O35" s="2"/>
      <c r="P35" s="2"/>
      <c r="Q35" s="2"/>
      <c r="R35" s="2"/>
      <c r="S35" s="2"/>
      <c r="T35" s="2"/>
      <c r="U35" s="2"/>
      <c r="V35" s="2"/>
      <c r="W35" s="2"/>
      <c r="X35" s="2"/>
      <c r="Y35" s="2"/>
      <c r="Z35" s="2"/>
      <c r="AA35" s="2"/>
      <c r="AB35" s="2"/>
      <c r="AC35" s="2"/>
      <c r="AD35" s="2"/>
      <c r="AE35" s="2"/>
      <c r="AF35" s="2"/>
    </row>
    <row r="36" spans="1:32" x14ac:dyDescent="0.25">
      <c r="A36" s="2"/>
      <c r="B36" s="2"/>
      <c r="C36" s="2" t="s">
        <v>229</v>
      </c>
      <c r="D36" s="22" t="s">
        <v>82</v>
      </c>
      <c r="E36" s="18">
        <f>'Table 4-15'!K145</f>
        <v>94</v>
      </c>
      <c r="F36" s="538">
        <f>'Table 4-15'!L145</f>
        <v>179</v>
      </c>
      <c r="G36" s="538">
        <f>'Table 4-15'!M145</f>
        <v>168</v>
      </c>
      <c r="H36" s="538">
        <f>'Table 4-15'!N145</f>
        <v>173</v>
      </c>
      <c r="I36" s="538">
        <f>'Table 4-15'!O145</f>
        <v>173</v>
      </c>
      <c r="J36" s="535"/>
      <c r="K36" s="40"/>
      <c r="L36" s="40"/>
      <c r="M36" s="2"/>
      <c r="N36" s="2"/>
      <c r="O36" s="2"/>
      <c r="P36" s="2"/>
      <c r="Q36" s="2"/>
      <c r="R36" s="2"/>
      <c r="S36" s="2"/>
      <c r="T36" s="2"/>
      <c r="U36" s="2"/>
      <c r="V36" s="2"/>
      <c r="W36" s="2"/>
      <c r="X36" s="2"/>
      <c r="Y36" s="2"/>
      <c r="Z36" s="2"/>
      <c r="AA36" s="2"/>
      <c r="AB36" s="2"/>
      <c r="AC36" s="2"/>
      <c r="AD36" s="2"/>
      <c r="AE36" s="2"/>
      <c r="AF36" s="2"/>
    </row>
    <row r="37" spans="1:32" x14ac:dyDescent="0.25">
      <c r="A37" s="2"/>
      <c r="B37" s="2"/>
      <c r="C37" s="2"/>
      <c r="D37" s="22"/>
      <c r="E37" s="207"/>
      <c r="F37" s="207"/>
      <c r="G37" s="207"/>
      <c r="H37" s="207"/>
      <c r="I37" s="207"/>
      <c r="J37" s="535"/>
      <c r="K37" s="40"/>
      <c r="L37" s="40"/>
      <c r="M37" s="2"/>
      <c r="N37" s="2"/>
      <c r="O37" s="2"/>
      <c r="P37" s="2"/>
      <c r="Q37" s="2"/>
      <c r="R37" s="2"/>
      <c r="S37" s="2"/>
      <c r="T37" s="2"/>
      <c r="U37" s="2"/>
      <c r="V37" s="2"/>
      <c r="W37" s="2"/>
      <c r="X37" s="2"/>
      <c r="Y37" s="2"/>
      <c r="Z37" s="2"/>
      <c r="AA37" s="2"/>
      <c r="AB37" s="2"/>
      <c r="AC37" s="2"/>
      <c r="AD37" s="2"/>
      <c r="AE37" s="2"/>
      <c r="AF37" s="2"/>
    </row>
    <row r="38" spans="1:32" x14ac:dyDescent="0.25">
      <c r="A38" s="2"/>
      <c r="B38" s="2"/>
      <c r="C38" s="2" t="s">
        <v>230</v>
      </c>
      <c r="D38" s="22"/>
      <c r="E38" s="2"/>
      <c r="F38" s="2"/>
      <c r="G38" s="2"/>
      <c r="H38" s="2"/>
      <c r="I38" s="2"/>
      <c r="J38" s="2"/>
      <c r="K38" s="40"/>
      <c r="L38" s="40"/>
      <c r="M38" s="2"/>
      <c r="N38" s="2"/>
      <c r="O38" s="2"/>
      <c r="P38" s="2"/>
      <c r="Q38" s="2"/>
      <c r="R38" s="2"/>
      <c r="S38" s="2"/>
      <c r="T38" s="2"/>
      <c r="U38" s="2"/>
      <c r="V38" s="2"/>
      <c r="W38" s="2"/>
      <c r="X38" s="2"/>
      <c r="Y38" s="2"/>
      <c r="Z38" s="2"/>
      <c r="AA38" s="2"/>
      <c r="AB38" s="2"/>
      <c r="AC38" s="2"/>
      <c r="AD38" s="2"/>
      <c r="AE38" s="2"/>
      <c r="AF38" s="2"/>
    </row>
    <row r="39" spans="1:32" x14ac:dyDescent="0.25">
      <c r="A39" s="2"/>
      <c r="B39" s="2"/>
      <c r="C39" s="2" t="s">
        <v>231</v>
      </c>
      <c r="D39" s="22"/>
      <c r="E39" s="2"/>
      <c r="F39" s="2"/>
      <c r="G39" s="2"/>
      <c r="H39" s="2"/>
      <c r="I39" s="2"/>
      <c r="J39" s="2"/>
      <c r="K39" s="40"/>
      <c r="L39" s="40"/>
      <c r="M39" s="2"/>
      <c r="N39" s="2"/>
      <c r="O39" s="2"/>
      <c r="P39" s="2"/>
      <c r="Q39" s="2"/>
      <c r="R39" s="2"/>
      <c r="S39" s="2"/>
      <c r="T39" s="2"/>
      <c r="U39" s="2"/>
      <c r="V39" s="2"/>
      <c r="W39" s="2"/>
      <c r="X39" s="2"/>
      <c r="Y39" s="2"/>
      <c r="Z39" s="2"/>
      <c r="AA39" s="2"/>
      <c r="AB39" s="2"/>
      <c r="AC39" s="2"/>
      <c r="AD39" s="2"/>
      <c r="AE39" s="2"/>
      <c r="AF39" s="2"/>
    </row>
    <row r="40" spans="1:32" x14ac:dyDescent="0.25">
      <c r="A40" s="2"/>
      <c r="B40" s="2"/>
      <c r="C40" s="2"/>
      <c r="D40" s="22"/>
      <c r="E40" s="2"/>
      <c r="F40" s="2"/>
      <c r="G40" s="2"/>
      <c r="H40" s="2"/>
      <c r="I40" s="2"/>
      <c r="J40" s="2"/>
      <c r="K40" s="40"/>
      <c r="L40" s="40"/>
      <c r="M40" s="2"/>
      <c r="N40" s="2"/>
      <c r="O40" s="2"/>
      <c r="P40" s="2"/>
      <c r="Q40" s="2"/>
      <c r="R40" s="2"/>
      <c r="S40" s="2"/>
      <c r="T40" s="2"/>
      <c r="U40" s="2"/>
      <c r="V40" s="2"/>
      <c r="W40" s="2"/>
      <c r="X40" s="2"/>
      <c r="Y40" s="2"/>
      <c r="Z40" s="2"/>
      <c r="AA40" s="2"/>
      <c r="AB40" s="2"/>
      <c r="AC40" s="2"/>
      <c r="AD40" s="2"/>
      <c r="AE40" s="2"/>
      <c r="AF40" s="2"/>
    </row>
    <row r="41" spans="1:32" x14ac:dyDescent="0.25">
      <c r="A41" s="2"/>
      <c r="B41" s="2"/>
      <c r="C41" s="443" t="s">
        <v>83</v>
      </c>
      <c r="D41" s="22"/>
      <c r="E41" s="2"/>
      <c r="F41" s="2"/>
      <c r="G41" s="2"/>
      <c r="H41" s="2"/>
      <c r="I41" s="2"/>
      <c r="J41" s="2"/>
      <c r="K41" s="40"/>
      <c r="L41" s="40"/>
      <c r="M41" s="2"/>
      <c r="N41" s="2"/>
      <c r="O41" s="2"/>
      <c r="P41" s="2"/>
      <c r="Q41" s="2"/>
      <c r="R41" s="2"/>
      <c r="S41" s="2"/>
      <c r="T41" s="2"/>
      <c r="U41" s="2"/>
      <c r="V41" s="2"/>
      <c r="W41" s="2"/>
      <c r="X41" s="2"/>
      <c r="Y41" s="2"/>
      <c r="Z41" s="2"/>
      <c r="AA41" s="2"/>
      <c r="AB41" s="2"/>
      <c r="AC41" s="2"/>
      <c r="AD41" s="2"/>
      <c r="AE41" s="2"/>
      <c r="AF41" s="2"/>
    </row>
    <row r="42" spans="1:32" x14ac:dyDescent="0.25">
      <c r="A42" s="2"/>
      <c r="B42" s="2"/>
      <c r="C42" s="2" t="s">
        <v>576</v>
      </c>
      <c r="D42" s="22"/>
      <c r="E42" s="2"/>
      <c r="F42" s="2"/>
      <c r="G42" s="2"/>
      <c r="H42" s="2"/>
      <c r="I42" s="2"/>
      <c r="J42" s="2"/>
      <c r="K42" s="40"/>
      <c r="L42" s="40"/>
      <c r="M42" s="2"/>
      <c r="N42" s="2"/>
      <c r="O42" s="2"/>
      <c r="P42" s="2"/>
      <c r="Q42" s="2"/>
      <c r="R42" s="2"/>
      <c r="S42" s="2"/>
      <c r="T42" s="2"/>
      <c r="U42" s="2"/>
      <c r="V42" s="2"/>
      <c r="W42" s="2"/>
      <c r="X42" s="2"/>
      <c r="Y42" s="2"/>
      <c r="Z42" s="2"/>
      <c r="AA42" s="2"/>
      <c r="AB42" s="2"/>
      <c r="AC42" s="2"/>
      <c r="AD42" s="2"/>
      <c r="AE42" s="2"/>
      <c r="AF42" s="2"/>
    </row>
    <row r="43" spans="1:32" x14ac:dyDescent="0.25">
      <c r="A43" s="2"/>
      <c r="B43" s="2"/>
      <c r="C43" s="443" t="s">
        <v>519</v>
      </c>
      <c r="D43" s="2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row>
    <row r="44" spans="1:32" x14ac:dyDescent="0.25">
      <c r="A44" s="2"/>
      <c r="B44" s="2"/>
      <c r="C44" s="2" t="s">
        <v>630</v>
      </c>
      <c r="D44" s="2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row>
    <row r="45" spans="1:32" x14ac:dyDescent="0.25">
      <c r="A45" s="2"/>
      <c r="B45" s="2"/>
      <c r="C45" s="2"/>
      <c r="D45" s="2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row>
    <row r="46" spans="1:32"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row>
    <row r="47" spans="1:32"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row>
    <row r="48" spans="1:32"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row>
    <row r="49" spans="1:32"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row>
    <row r="50" spans="1:32" x14ac:dyDescent="0.25">
      <c r="A50" s="2"/>
      <c r="B50" s="2"/>
      <c r="C50" s="2"/>
      <c r="D50" s="2"/>
      <c r="E50" s="2"/>
      <c r="F50" s="2"/>
      <c r="G50" s="2"/>
      <c r="H50" s="208"/>
      <c r="I50" s="208"/>
      <c r="J50" s="2"/>
      <c r="K50" s="2"/>
      <c r="L50" s="2"/>
      <c r="M50" s="2"/>
      <c r="N50" s="2"/>
      <c r="O50" s="2"/>
      <c r="P50" s="2"/>
      <c r="Q50" s="2"/>
      <c r="R50" s="2"/>
      <c r="S50" s="2"/>
      <c r="T50" s="2"/>
      <c r="U50" s="2"/>
      <c r="V50" s="2"/>
      <c r="W50" s="2"/>
      <c r="X50" s="2"/>
      <c r="Y50" s="2"/>
      <c r="Z50" s="2"/>
      <c r="AA50" s="2"/>
      <c r="AB50" s="2"/>
      <c r="AC50" s="2"/>
      <c r="AD50" s="2"/>
      <c r="AE50" s="2"/>
      <c r="AF50" s="2"/>
    </row>
    <row r="51" spans="1:32" x14ac:dyDescent="0.25">
      <c r="A51" s="2"/>
      <c r="B51" s="2"/>
      <c r="C51" s="2"/>
      <c r="D51" s="2"/>
      <c r="E51" s="2"/>
      <c r="F51" s="2"/>
      <c r="G51" s="2"/>
      <c r="H51" s="208"/>
      <c r="I51" s="208"/>
      <c r="J51" s="2"/>
      <c r="K51" s="2"/>
      <c r="L51" s="2"/>
      <c r="M51" s="2"/>
      <c r="N51" s="2"/>
      <c r="O51" s="2"/>
      <c r="P51" s="2"/>
      <c r="Q51" s="2"/>
      <c r="R51" s="2"/>
      <c r="S51" s="2"/>
      <c r="T51" s="2"/>
      <c r="U51" s="2"/>
      <c r="V51" s="2"/>
      <c r="W51" s="2"/>
      <c r="X51" s="2"/>
      <c r="Y51" s="2"/>
      <c r="Z51" s="2"/>
      <c r="AA51" s="2"/>
      <c r="AB51" s="2"/>
      <c r="AC51" s="2"/>
      <c r="AD51" s="2"/>
      <c r="AE51" s="2"/>
      <c r="AF51" s="2"/>
    </row>
  </sheetData>
  <mergeCells count="1">
    <mergeCell ref="E4:I4"/>
  </mergeCells>
  <hyperlinks>
    <hyperlink ref="A1" location="Contents!A1" display="Contents" xr:uid="{00000000-0004-0000-2D00-000000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04361-90BA-42A2-AEBE-11E1B0327C0E}">
  <dimension ref="A1:F69"/>
  <sheetViews>
    <sheetView workbookViewId="0"/>
  </sheetViews>
  <sheetFormatPr defaultColWidth="9.140625" defaultRowHeight="12.75" x14ac:dyDescent="0.2"/>
  <cols>
    <col min="1" max="2" width="9.140625" style="2"/>
    <col min="3" max="3" width="32.42578125" style="2" bestFit="1" customWidth="1"/>
    <col min="4" max="5" width="12.5703125" style="2" customWidth="1"/>
    <col min="6" max="16384" width="9.140625" style="2"/>
  </cols>
  <sheetData>
    <row r="1" spans="1:6" x14ac:dyDescent="0.2">
      <c r="A1" s="3" t="s">
        <v>75</v>
      </c>
    </row>
    <row r="2" spans="1:6" x14ac:dyDescent="0.2">
      <c r="B2" s="4" t="s">
        <v>518</v>
      </c>
    </row>
    <row r="3" spans="1:6" x14ac:dyDescent="0.2">
      <c r="B3" s="2" t="s">
        <v>76</v>
      </c>
    </row>
    <row r="4" spans="1:6" ht="25.5" x14ac:dyDescent="0.2">
      <c r="C4" s="5"/>
      <c r="D4" s="226" t="s">
        <v>114</v>
      </c>
      <c r="E4" s="114" t="s">
        <v>82</v>
      </c>
    </row>
    <row r="5" spans="1:6" x14ac:dyDescent="0.2">
      <c r="C5" s="2" t="s">
        <v>358</v>
      </c>
      <c r="D5" s="597">
        <v>0.93378496170043945</v>
      </c>
      <c r="E5" s="74">
        <v>1336</v>
      </c>
      <c r="F5" s="22"/>
    </row>
    <row r="6" spans="1:6" x14ac:dyDescent="0.2">
      <c r="C6" s="2" t="s">
        <v>444</v>
      </c>
      <c r="D6" s="598">
        <v>0.89309602975845337</v>
      </c>
      <c r="E6" s="106">
        <v>91</v>
      </c>
      <c r="F6" s="22"/>
    </row>
    <row r="7" spans="1:6" x14ac:dyDescent="0.2">
      <c r="C7" s="2" t="s">
        <v>77</v>
      </c>
      <c r="D7" s="598">
        <v>0.9323003888130188</v>
      </c>
      <c r="E7" s="106">
        <v>1427</v>
      </c>
      <c r="F7" s="22"/>
    </row>
    <row r="8" spans="1:6" x14ac:dyDescent="0.2">
      <c r="C8" s="2" t="s">
        <v>396</v>
      </c>
      <c r="D8" s="598">
        <v>0.88972657918930054</v>
      </c>
      <c r="E8" s="106">
        <v>2653</v>
      </c>
      <c r="F8" s="22"/>
    </row>
    <row r="9" spans="1:6" x14ac:dyDescent="0.2">
      <c r="C9" s="2" t="s">
        <v>397</v>
      </c>
      <c r="D9" s="598">
        <v>0.84705972671508789</v>
      </c>
      <c r="E9" s="106">
        <v>1249</v>
      </c>
      <c r="F9" s="22"/>
    </row>
    <row r="10" spans="1:6" x14ac:dyDescent="0.2">
      <c r="C10" s="2" t="s">
        <v>78</v>
      </c>
      <c r="D10" s="598">
        <v>0.87711876630783081</v>
      </c>
      <c r="E10" s="106">
        <v>4103</v>
      </c>
      <c r="F10" s="22"/>
    </row>
    <row r="11" spans="1:6" x14ac:dyDescent="0.2">
      <c r="C11" s="22"/>
      <c r="D11" s="103"/>
    </row>
    <row r="12" spans="1:6" x14ac:dyDescent="0.2">
      <c r="C12" s="2" t="s">
        <v>455</v>
      </c>
      <c r="D12" s="103"/>
    </row>
    <row r="13" spans="1:6" x14ac:dyDescent="0.2">
      <c r="C13" s="2" t="s">
        <v>484</v>
      </c>
      <c r="D13" s="103"/>
    </row>
    <row r="14" spans="1:6" x14ac:dyDescent="0.2">
      <c r="D14" s="103"/>
    </row>
    <row r="15" spans="1:6" x14ac:dyDescent="0.2">
      <c r="C15" s="79" t="s">
        <v>83</v>
      </c>
      <c r="D15" s="103"/>
    </row>
    <row r="16" spans="1:6" x14ac:dyDescent="0.2">
      <c r="C16" s="79" t="s">
        <v>485</v>
      </c>
      <c r="D16" s="103"/>
    </row>
    <row r="17" spans="3:4" x14ac:dyDescent="0.2">
      <c r="C17" s="2" t="s">
        <v>517</v>
      </c>
      <c r="D17" s="103"/>
    </row>
    <row r="18" spans="3:4" x14ac:dyDescent="0.2">
      <c r="C18" s="2" t="s">
        <v>456</v>
      </c>
      <c r="D18" s="103"/>
    </row>
    <row r="19" spans="3:4" x14ac:dyDescent="0.2">
      <c r="C19" s="2" t="s">
        <v>628</v>
      </c>
      <c r="D19" s="103"/>
    </row>
    <row r="20" spans="3:4" x14ac:dyDescent="0.2">
      <c r="C20" s="130"/>
      <c r="D20" s="103"/>
    </row>
    <row r="21" spans="3:4" x14ac:dyDescent="0.2">
      <c r="C21" s="130"/>
    </row>
    <row r="22" spans="3:4" x14ac:dyDescent="0.2">
      <c r="C22" s="22"/>
    </row>
    <row r="23" spans="3:4" x14ac:dyDescent="0.2">
      <c r="C23" s="22"/>
    </row>
    <row r="24" spans="3:4" x14ac:dyDescent="0.2">
      <c r="C24" s="22"/>
    </row>
    <row r="25" spans="3:4" x14ac:dyDescent="0.2">
      <c r="C25" s="22"/>
    </row>
    <row r="26" spans="3:4" x14ac:dyDescent="0.2">
      <c r="C26" s="22"/>
    </row>
    <row r="27" spans="3:4" x14ac:dyDescent="0.2">
      <c r="C27" s="22"/>
    </row>
    <row r="28" spans="3:4" x14ac:dyDescent="0.2">
      <c r="C28" s="22"/>
    </row>
    <row r="29" spans="3:4" x14ac:dyDescent="0.2">
      <c r="C29" s="22"/>
    </row>
    <row r="30" spans="3:4" x14ac:dyDescent="0.2">
      <c r="C30" s="22"/>
    </row>
    <row r="31" spans="3:4" x14ac:dyDescent="0.2">
      <c r="C31" s="22"/>
    </row>
    <row r="32" spans="3:4" x14ac:dyDescent="0.2">
      <c r="C32" s="22"/>
    </row>
    <row r="33" spans="3:3" x14ac:dyDescent="0.2">
      <c r="C33" s="22"/>
    </row>
    <row r="34" spans="3:3" x14ac:dyDescent="0.2">
      <c r="C34" s="22"/>
    </row>
    <row r="35" spans="3:3" x14ac:dyDescent="0.2">
      <c r="C35" s="22"/>
    </row>
    <row r="36" spans="3:3" x14ac:dyDescent="0.2">
      <c r="C36" s="22"/>
    </row>
    <row r="37" spans="3:3" x14ac:dyDescent="0.2">
      <c r="C37" s="22"/>
    </row>
    <row r="38" spans="3:3" x14ac:dyDescent="0.2">
      <c r="C38" s="22"/>
    </row>
    <row r="39" spans="3:3" x14ac:dyDescent="0.2">
      <c r="C39" s="22"/>
    </row>
    <row r="40" spans="3:3" x14ac:dyDescent="0.2">
      <c r="C40" s="22"/>
    </row>
    <row r="41" spans="3:3" x14ac:dyDescent="0.2">
      <c r="C41" s="22"/>
    </row>
    <row r="42" spans="3:3" x14ac:dyDescent="0.2">
      <c r="C42" s="22"/>
    </row>
    <row r="43" spans="3:3" x14ac:dyDescent="0.2">
      <c r="C43" s="22"/>
    </row>
    <row r="44" spans="3:3" x14ac:dyDescent="0.2">
      <c r="C44" s="22"/>
    </row>
    <row r="45" spans="3:3" x14ac:dyDescent="0.2">
      <c r="C45" s="22"/>
    </row>
    <row r="46" spans="3:3" x14ac:dyDescent="0.2">
      <c r="C46" s="22"/>
    </row>
    <row r="47" spans="3:3" x14ac:dyDescent="0.2">
      <c r="C47" s="22"/>
    </row>
    <row r="48" spans="3:3" x14ac:dyDescent="0.2">
      <c r="C48" s="22"/>
    </row>
    <row r="49" spans="3:3" x14ac:dyDescent="0.2">
      <c r="C49" s="22"/>
    </row>
    <row r="50" spans="3:3" x14ac:dyDescent="0.2">
      <c r="C50" s="22"/>
    </row>
    <row r="51" spans="3:3" x14ac:dyDescent="0.2">
      <c r="C51" s="22"/>
    </row>
    <row r="52" spans="3:3" x14ac:dyDescent="0.2">
      <c r="C52" s="22"/>
    </row>
    <row r="53" spans="3:3" x14ac:dyDescent="0.2">
      <c r="C53" s="22"/>
    </row>
    <row r="54" spans="3:3" x14ac:dyDescent="0.2">
      <c r="C54" s="22"/>
    </row>
    <row r="55" spans="3:3" x14ac:dyDescent="0.2">
      <c r="C55" s="22"/>
    </row>
    <row r="56" spans="3:3" x14ac:dyDescent="0.2">
      <c r="C56" s="22"/>
    </row>
    <row r="57" spans="3:3" x14ac:dyDescent="0.2">
      <c r="C57" s="22"/>
    </row>
    <row r="58" spans="3:3" x14ac:dyDescent="0.2">
      <c r="C58" s="22"/>
    </row>
    <row r="59" spans="3:3" x14ac:dyDescent="0.2">
      <c r="C59" s="22"/>
    </row>
    <row r="60" spans="3:3" x14ac:dyDescent="0.2">
      <c r="C60" s="22"/>
    </row>
    <row r="61" spans="3:3" x14ac:dyDescent="0.2">
      <c r="C61" s="22"/>
    </row>
    <row r="62" spans="3:3" x14ac:dyDescent="0.2">
      <c r="C62" s="22"/>
    </row>
    <row r="63" spans="3:3" x14ac:dyDescent="0.2">
      <c r="C63" s="22"/>
    </row>
    <row r="64" spans="3:3" x14ac:dyDescent="0.2">
      <c r="C64" s="22"/>
    </row>
    <row r="65" spans="3:3" x14ac:dyDescent="0.2">
      <c r="C65" s="22"/>
    </row>
    <row r="66" spans="3:3" x14ac:dyDescent="0.2">
      <c r="C66" s="22"/>
    </row>
    <row r="67" spans="3:3" x14ac:dyDescent="0.2">
      <c r="C67" s="22"/>
    </row>
    <row r="68" spans="3:3" x14ac:dyDescent="0.2">
      <c r="C68" s="22"/>
    </row>
    <row r="69" spans="3:3" x14ac:dyDescent="0.2">
      <c r="C69" s="22"/>
    </row>
  </sheetData>
  <hyperlinks>
    <hyperlink ref="A1" location="Contents!A1" display="Contents" xr:uid="{00000000-0004-0000-2E00-000000000000}"/>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2A555-A763-4270-BA8C-774EAA4BE790}">
  <dimension ref="A1:X21"/>
  <sheetViews>
    <sheetView zoomScaleNormal="100" workbookViewId="0"/>
  </sheetViews>
  <sheetFormatPr defaultColWidth="9.140625" defaultRowHeight="12.75" x14ac:dyDescent="0.2"/>
  <cols>
    <col min="1" max="2" width="9.140625" style="2"/>
    <col min="3" max="3" width="28.140625" style="2" customWidth="1"/>
    <col min="4" max="7" width="12.85546875" style="2" customWidth="1"/>
    <col min="8" max="8" width="14.140625" style="2" customWidth="1"/>
    <col min="9" max="22" width="12.85546875" style="2" customWidth="1"/>
    <col min="23" max="16384" width="9.140625" style="2"/>
  </cols>
  <sheetData>
    <row r="1" spans="1:24" x14ac:dyDescent="0.2">
      <c r="A1" s="3" t="s">
        <v>75</v>
      </c>
    </row>
    <row r="2" spans="1:24" x14ac:dyDescent="0.2">
      <c r="B2" s="4" t="s">
        <v>520</v>
      </c>
    </row>
    <row r="3" spans="1:24" x14ac:dyDescent="0.2">
      <c r="B3" s="2" t="s">
        <v>76</v>
      </c>
      <c r="S3" s="671"/>
      <c r="T3" s="671"/>
      <c r="U3" s="671"/>
      <c r="V3" s="671"/>
    </row>
    <row r="4" spans="1:24" ht="15" customHeight="1" x14ac:dyDescent="0.2">
      <c r="D4" s="656" t="s">
        <v>232</v>
      </c>
      <c r="E4" s="656"/>
      <c r="F4" s="656"/>
      <c r="G4" s="656" t="s">
        <v>233</v>
      </c>
      <c r="H4" s="656"/>
      <c r="I4" s="656"/>
      <c r="J4" s="656" t="s">
        <v>234</v>
      </c>
      <c r="K4" s="656"/>
      <c r="L4" s="656"/>
      <c r="M4" s="656" t="s">
        <v>235</v>
      </c>
      <c r="N4" s="656"/>
      <c r="O4" s="656"/>
      <c r="P4" s="656" t="s">
        <v>82</v>
      </c>
      <c r="Q4" s="656"/>
      <c r="R4" s="656"/>
      <c r="S4" s="653" t="s">
        <v>360</v>
      </c>
      <c r="T4" s="679"/>
      <c r="U4" s="679"/>
      <c r="V4" s="679"/>
    </row>
    <row r="5" spans="1:24" ht="25.5" x14ac:dyDescent="0.2">
      <c r="C5" s="5"/>
      <c r="D5" s="14">
        <v>2021</v>
      </c>
      <c r="E5" s="11">
        <v>2022</v>
      </c>
      <c r="F5" s="11">
        <v>2023</v>
      </c>
      <c r="G5" s="14">
        <v>2021</v>
      </c>
      <c r="H5" s="11">
        <v>2022</v>
      </c>
      <c r="I5" s="11">
        <v>2023</v>
      </c>
      <c r="J5" s="14">
        <v>2021</v>
      </c>
      <c r="K5" s="11">
        <v>2022</v>
      </c>
      <c r="L5" s="11">
        <v>2023</v>
      </c>
      <c r="M5" s="14">
        <v>2021</v>
      </c>
      <c r="N5" s="11">
        <v>2022</v>
      </c>
      <c r="O5" s="13">
        <v>2023</v>
      </c>
      <c r="P5" s="11">
        <v>2021</v>
      </c>
      <c r="Q5" s="218">
        <v>2022</v>
      </c>
      <c r="R5" s="218">
        <v>2023</v>
      </c>
      <c r="S5" s="14" t="s">
        <v>232</v>
      </c>
      <c r="T5" s="11" t="s">
        <v>233</v>
      </c>
      <c r="U5" s="11" t="s">
        <v>234</v>
      </c>
      <c r="V5" s="11" t="s">
        <v>235</v>
      </c>
      <c r="W5" s="179"/>
    </row>
    <row r="6" spans="1:24" x14ac:dyDescent="0.2">
      <c r="C6" s="2" t="s">
        <v>358</v>
      </c>
      <c r="D6" s="350">
        <v>0.18</v>
      </c>
      <c r="E6" s="349">
        <v>0.21852812170982361</v>
      </c>
      <c r="F6" s="351">
        <v>0.23999880254268649</v>
      </c>
      <c r="G6" s="350">
        <v>0.83</v>
      </c>
      <c r="H6" s="349">
        <v>0.83112049102783203</v>
      </c>
      <c r="I6" s="351">
        <v>0.81080758571624756</v>
      </c>
      <c r="J6" s="350">
        <v>0.1</v>
      </c>
      <c r="K6" s="349">
        <v>0.11429115384817123</v>
      </c>
      <c r="L6" s="351">
        <v>0.1214442625641823</v>
      </c>
      <c r="M6" s="350">
        <v>0.18</v>
      </c>
      <c r="N6" s="349">
        <v>0.18442757427692413</v>
      </c>
      <c r="O6" s="349">
        <v>0.2240819185972214</v>
      </c>
      <c r="P6" s="37">
        <v>954</v>
      </c>
      <c r="Q6" s="74">
        <v>1142</v>
      </c>
      <c r="R6" s="74">
        <v>984</v>
      </c>
      <c r="S6" s="155">
        <v>0.23899999999999999</v>
      </c>
      <c r="T6" s="195">
        <v>0.19500000000000001</v>
      </c>
      <c r="U6" s="195">
        <v>0.622</v>
      </c>
      <c r="V6" s="195">
        <v>2.5999999999999999E-2</v>
      </c>
      <c r="X6" s="40"/>
    </row>
    <row r="7" spans="1:24" x14ac:dyDescent="0.2">
      <c r="C7" s="2" t="s">
        <v>444</v>
      </c>
      <c r="D7" s="571">
        <v>0.13</v>
      </c>
      <c r="E7" s="573">
        <v>0.1327955573797226</v>
      </c>
      <c r="F7" s="565" t="s">
        <v>100</v>
      </c>
      <c r="G7" s="566">
        <v>0.8</v>
      </c>
      <c r="H7" s="567">
        <v>0.84188324213027954</v>
      </c>
      <c r="I7" s="568">
        <v>0.80487567186355591</v>
      </c>
      <c r="J7" s="572" t="s">
        <v>100</v>
      </c>
      <c r="K7" s="570" t="s">
        <v>100</v>
      </c>
      <c r="L7" s="565" t="s">
        <v>100</v>
      </c>
      <c r="M7" s="574">
        <v>0.21</v>
      </c>
      <c r="N7" s="569">
        <v>0.22931265830993652</v>
      </c>
      <c r="O7" s="569">
        <v>0.1820260286331177</v>
      </c>
      <c r="P7" s="21">
        <v>105</v>
      </c>
      <c r="Q7" s="205">
        <v>94</v>
      </c>
      <c r="R7" s="300">
        <v>70</v>
      </c>
      <c r="S7" s="148">
        <v>0.96199999999999997</v>
      </c>
      <c r="T7" s="195">
        <v>0.46600000000000003</v>
      </c>
      <c r="U7" s="195">
        <v>2.9000000000000001E-2</v>
      </c>
      <c r="V7" s="195">
        <v>0.372</v>
      </c>
      <c r="X7" s="40"/>
    </row>
    <row r="8" spans="1:24" x14ac:dyDescent="0.2">
      <c r="C8" s="2" t="s">
        <v>77</v>
      </c>
      <c r="D8" s="350">
        <v>0.18</v>
      </c>
      <c r="E8" s="349">
        <v>0.21468909084796906</v>
      </c>
      <c r="F8" s="351">
        <v>0.2353821396827698</v>
      </c>
      <c r="G8" s="350">
        <v>0.83</v>
      </c>
      <c r="H8" s="349">
        <v>0.83159220218658447</v>
      </c>
      <c r="I8" s="351">
        <v>0.81055861711502075</v>
      </c>
      <c r="J8" s="350">
        <v>0.1</v>
      </c>
      <c r="K8" s="349">
        <v>0.11358189582824707</v>
      </c>
      <c r="L8" s="351">
        <v>0.1175304651260376</v>
      </c>
      <c r="M8" s="350">
        <v>0.18</v>
      </c>
      <c r="N8" s="349">
        <v>0.18641318380832672</v>
      </c>
      <c r="O8" s="349">
        <v>0.22230586409568789</v>
      </c>
      <c r="P8" s="21">
        <v>1062</v>
      </c>
      <c r="Q8" s="205">
        <v>1236</v>
      </c>
      <c r="R8" s="300">
        <v>1054</v>
      </c>
      <c r="S8" s="148">
        <v>0.24</v>
      </c>
      <c r="T8" s="195">
        <v>0.16600000000000001</v>
      </c>
      <c r="U8" s="195">
        <v>0.77700000000000002</v>
      </c>
      <c r="V8" s="195">
        <v>3.6999999999999998E-2</v>
      </c>
      <c r="X8" s="40"/>
    </row>
    <row r="9" spans="1:24" x14ac:dyDescent="0.2">
      <c r="C9" s="2" t="s">
        <v>396</v>
      </c>
      <c r="D9" s="350">
        <v>0.2</v>
      </c>
      <c r="E9" s="349">
        <v>0.21504326164722443</v>
      </c>
      <c r="F9" s="351">
        <v>0.226279631257057</v>
      </c>
      <c r="G9" s="350">
        <v>0.26</v>
      </c>
      <c r="H9" s="349">
        <v>0.24259023368358612</v>
      </c>
      <c r="I9" s="351">
        <v>0.2459964603185654</v>
      </c>
      <c r="J9" s="350">
        <v>0.25</v>
      </c>
      <c r="K9" s="349">
        <v>0.24606239795684814</v>
      </c>
      <c r="L9" s="351">
        <v>0.21555113792419431</v>
      </c>
      <c r="M9" s="350">
        <v>0.56999999999999995</v>
      </c>
      <c r="N9" s="349">
        <v>0.59492862224578857</v>
      </c>
      <c r="O9" s="349">
        <v>0.57187515497207642</v>
      </c>
      <c r="P9" s="21">
        <v>917</v>
      </c>
      <c r="Q9" s="205">
        <v>1586</v>
      </c>
      <c r="R9" s="300">
        <v>1480</v>
      </c>
      <c r="S9" s="148">
        <v>0.57699999999999996</v>
      </c>
      <c r="T9" s="195">
        <v>0.84399999999999997</v>
      </c>
      <c r="U9" s="195">
        <v>7.8E-2</v>
      </c>
      <c r="V9" s="195">
        <v>0.26600000000000001</v>
      </c>
      <c r="X9" s="40"/>
    </row>
    <row r="10" spans="1:24" x14ac:dyDescent="0.2">
      <c r="C10" s="2" t="s">
        <v>397</v>
      </c>
      <c r="D10" s="350">
        <v>0.17</v>
      </c>
      <c r="E10" s="349">
        <v>0.19854854047298431</v>
      </c>
      <c r="F10" s="351">
        <v>0.1556039750576019</v>
      </c>
      <c r="G10" s="350">
        <v>0.32</v>
      </c>
      <c r="H10" s="349">
        <v>0.26003369688987732</v>
      </c>
      <c r="I10" s="351">
        <v>0.25277256965637213</v>
      </c>
      <c r="J10" s="350">
        <v>0.26</v>
      </c>
      <c r="K10" s="349">
        <v>0.28585675358772278</v>
      </c>
      <c r="L10" s="351">
        <v>0.25865167379379272</v>
      </c>
      <c r="M10" s="350">
        <v>0.56000000000000005</v>
      </c>
      <c r="N10" s="349">
        <v>0.52479636669158936</v>
      </c>
      <c r="O10" s="349">
        <v>0.5593421459197998</v>
      </c>
      <c r="P10" s="21">
        <v>427</v>
      </c>
      <c r="Q10" s="205">
        <v>799</v>
      </c>
      <c r="R10" s="300">
        <v>685</v>
      </c>
      <c r="S10" s="148">
        <v>8.5000000000000006E-2</v>
      </c>
      <c r="T10" s="195">
        <v>0.79700000000000004</v>
      </c>
      <c r="U10" s="195">
        <v>0.35099999999999998</v>
      </c>
      <c r="V10" s="195">
        <v>0.30099999999999999</v>
      </c>
      <c r="X10" s="40"/>
    </row>
    <row r="11" spans="1:24" x14ac:dyDescent="0.2">
      <c r="C11" s="2" t="s">
        <v>78</v>
      </c>
      <c r="D11" s="350">
        <v>0.19</v>
      </c>
      <c r="E11" s="349">
        <v>0.20822577178478241</v>
      </c>
      <c r="F11" s="351">
        <v>0.20484273135662079</v>
      </c>
      <c r="G11" s="350">
        <v>0.27</v>
      </c>
      <c r="H11" s="349">
        <v>0.25127577781677246</v>
      </c>
      <c r="I11" s="351">
        <v>0.2450517863035202</v>
      </c>
      <c r="J11" s="350">
        <v>0.25</v>
      </c>
      <c r="K11" s="349">
        <v>0.25791025161743164</v>
      </c>
      <c r="L11" s="351">
        <v>0.2226525545120239</v>
      </c>
      <c r="M11" s="350">
        <v>0.56999999999999995</v>
      </c>
      <c r="N11" s="349">
        <v>0.5735936164855957</v>
      </c>
      <c r="O11" s="349">
        <v>0.57124227285385132</v>
      </c>
      <c r="P11" s="21">
        <v>1387</v>
      </c>
      <c r="Q11" s="205">
        <v>2520</v>
      </c>
      <c r="R11" s="300">
        <v>2276</v>
      </c>
      <c r="S11" s="148">
        <v>0.82800000000000007</v>
      </c>
      <c r="T11" s="195">
        <v>0.66500000000000004</v>
      </c>
      <c r="U11" s="195">
        <v>1.4999999999999999E-2</v>
      </c>
      <c r="V11" s="195">
        <v>0.89200000000000002</v>
      </c>
      <c r="X11" s="40"/>
    </row>
    <row r="12" spans="1:24" x14ac:dyDescent="0.2">
      <c r="D12" s="19"/>
      <c r="E12" s="19"/>
      <c r="F12" s="19"/>
      <c r="G12" s="19"/>
      <c r="H12" s="19"/>
      <c r="I12" s="19"/>
      <c r="J12" s="19"/>
      <c r="K12" s="19"/>
      <c r="L12" s="19"/>
      <c r="M12" s="19"/>
      <c r="N12" s="19"/>
      <c r="O12" s="19"/>
    </row>
    <row r="14" spans="1:24" x14ac:dyDescent="0.2">
      <c r="C14" s="2" t="s">
        <v>577</v>
      </c>
    </row>
    <row r="15" spans="1:24" x14ac:dyDescent="0.2">
      <c r="C15" s="2" t="s">
        <v>236</v>
      </c>
    </row>
    <row r="17" spans="3:3" x14ac:dyDescent="0.2">
      <c r="C17" s="2" t="s">
        <v>83</v>
      </c>
    </row>
    <row r="18" spans="3:3" x14ac:dyDescent="0.2">
      <c r="C18" s="2" t="s">
        <v>581</v>
      </c>
    </row>
    <row r="19" spans="3:3" x14ac:dyDescent="0.2">
      <c r="C19" s="443" t="s">
        <v>519</v>
      </c>
    </row>
    <row r="20" spans="3:3" x14ac:dyDescent="0.2">
      <c r="C20" s="2" t="s">
        <v>578</v>
      </c>
    </row>
    <row r="21" spans="3:3" x14ac:dyDescent="0.2">
      <c r="C21" s="2" t="s">
        <v>632</v>
      </c>
    </row>
  </sheetData>
  <mergeCells count="7">
    <mergeCell ref="S3:V3"/>
    <mergeCell ref="D4:F4"/>
    <mergeCell ref="P4:R4"/>
    <mergeCell ref="M4:O4"/>
    <mergeCell ref="J4:L4"/>
    <mergeCell ref="G4:I4"/>
    <mergeCell ref="S4:V4"/>
  </mergeCells>
  <conditionalFormatting sqref="S6:V11">
    <cfRule type="cellIs" dxfId="12" priority="4" operator="between">
      <formula>0</formula>
      <formula>0.05</formula>
    </cfRule>
  </conditionalFormatting>
  <hyperlinks>
    <hyperlink ref="A1" location="Contents!A1" display="Contents" xr:uid="{00000000-0004-0000-2F00-000000000000}"/>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B605D-9961-46F6-98F6-606E16385A4E}">
  <dimension ref="A1:G16"/>
  <sheetViews>
    <sheetView workbookViewId="0"/>
  </sheetViews>
  <sheetFormatPr defaultColWidth="9.140625" defaultRowHeight="12.75" x14ac:dyDescent="0.2"/>
  <cols>
    <col min="1" max="2" width="9.140625" style="2"/>
    <col min="3" max="3" width="32.42578125" style="2" bestFit="1" customWidth="1"/>
    <col min="4" max="5" width="12.85546875" style="2" customWidth="1"/>
    <col min="6" max="6" width="16.140625" style="2" customWidth="1"/>
    <col min="7" max="7" width="11" style="2" customWidth="1"/>
    <col min="8" max="16384" width="9.140625" style="2"/>
  </cols>
  <sheetData>
    <row r="1" spans="1:7" x14ac:dyDescent="0.2">
      <c r="A1" s="3" t="s">
        <v>75</v>
      </c>
    </row>
    <row r="2" spans="1:7" x14ac:dyDescent="0.2">
      <c r="B2" s="4" t="s">
        <v>579</v>
      </c>
    </row>
    <row r="3" spans="1:7" x14ac:dyDescent="0.2">
      <c r="B3" s="2" t="s">
        <v>76</v>
      </c>
    </row>
    <row r="4" spans="1:7" x14ac:dyDescent="0.2">
      <c r="C4" s="5"/>
      <c r="D4" s="14" t="s">
        <v>237</v>
      </c>
      <c r="E4" s="11" t="s">
        <v>238</v>
      </c>
      <c r="F4" s="14" t="s">
        <v>82</v>
      </c>
    </row>
    <row r="5" spans="1:7" x14ac:dyDescent="0.2">
      <c r="C5" s="2" t="s">
        <v>77</v>
      </c>
      <c r="D5" s="353">
        <v>0.98068708181381226</v>
      </c>
      <c r="E5" s="575">
        <v>1.9292620941996571E-2</v>
      </c>
      <c r="F5" s="39">
        <v>1080</v>
      </c>
      <c r="G5" s="325"/>
    </row>
    <row r="6" spans="1:7" x14ac:dyDescent="0.2">
      <c r="C6" s="2" t="s">
        <v>78</v>
      </c>
      <c r="D6" s="353">
        <v>0.97718936204910278</v>
      </c>
      <c r="E6" s="352">
        <v>2.2274840623140339E-2</v>
      </c>
      <c r="F6" s="39">
        <v>2261</v>
      </c>
      <c r="G6" s="325"/>
    </row>
    <row r="7" spans="1:7" x14ac:dyDescent="0.2">
      <c r="C7" s="2" t="s">
        <v>80</v>
      </c>
      <c r="D7" s="353">
        <v>0.96940577030181885</v>
      </c>
      <c r="E7" s="352">
        <v>3.0594255775213242E-2</v>
      </c>
      <c r="F7" s="39">
        <v>1310</v>
      </c>
      <c r="G7" s="325"/>
    </row>
    <row r="9" spans="1:7" x14ac:dyDescent="0.2">
      <c r="C9" s="2" t="s">
        <v>580</v>
      </c>
    </row>
    <row r="10" spans="1:7" x14ac:dyDescent="0.2">
      <c r="C10" s="2" t="s">
        <v>240</v>
      </c>
    </row>
    <row r="12" spans="1:7" x14ac:dyDescent="0.2">
      <c r="C12" s="2" t="s">
        <v>83</v>
      </c>
    </row>
    <row r="13" spans="1:7" x14ac:dyDescent="0.2">
      <c r="C13" s="2" t="s">
        <v>581</v>
      </c>
    </row>
    <row r="14" spans="1:7" x14ac:dyDescent="0.2">
      <c r="C14" s="2" t="s">
        <v>582</v>
      </c>
    </row>
    <row r="15" spans="1:7" x14ac:dyDescent="0.2">
      <c r="C15" s="2" t="s">
        <v>457</v>
      </c>
    </row>
    <row r="16" spans="1:7" x14ac:dyDescent="0.2">
      <c r="C16" s="2" t="s">
        <v>630</v>
      </c>
    </row>
  </sheetData>
  <hyperlinks>
    <hyperlink ref="A1" location="Contents!A1" display="Contents" xr:uid="{00000000-0004-0000-3000-000000000000}"/>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8B3AC-7C9D-4751-A463-486EEE6492D1}">
  <dimension ref="A1:K19"/>
  <sheetViews>
    <sheetView zoomScale="98" zoomScaleNormal="98" workbookViewId="0"/>
  </sheetViews>
  <sheetFormatPr defaultColWidth="9.140625" defaultRowHeight="12.75" x14ac:dyDescent="0.2"/>
  <cols>
    <col min="1" max="2" width="9.140625" style="2"/>
    <col min="3" max="3" width="21.42578125" style="2" customWidth="1"/>
    <col min="4" max="4" width="32.42578125" style="2" bestFit="1" customWidth="1"/>
    <col min="5" max="9" width="12.85546875" style="2" customWidth="1"/>
    <col min="10" max="10" width="17.140625" style="2" customWidth="1"/>
    <col min="11" max="16384" width="9.140625" style="2"/>
  </cols>
  <sheetData>
    <row r="1" spans="1:11" x14ac:dyDescent="0.2">
      <c r="A1" s="3" t="s">
        <v>75</v>
      </c>
    </row>
    <row r="2" spans="1:11" x14ac:dyDescent="0.2">
      <c r="B2" s="4" t="s">
        <v>585</v>
      </c>
    </row>
    <row r="3" spans="1:11" x14ac:dyDescent="0.2">
      <c r="B3" s="2" t="s">
        <v>76</v>
      </c>
    </row>
    <row r="5" spans="1:11" x14ac:dyDescent="0.2">
      <c r="C5" s="5"/>
      <c r="D5" s="5"/>
      <c r="E5" s="504" t="s">
        <v>241</v>
      </c>
      <c r="F5" s="505" t="s">
        <v>242</v>
      </c>
      <c r="G5" s="505" t="s">
        <v>243</v>
      </c>
      <c r="H5" s="505" t="s">
        <v>244</v>
      </c>
      <c r="I5" s="505" t="s">
        <v>245</v>
      </c>
      <c r="J5" s="11" t="s">
        <v>82</v>
      </c>
      <c r="K5" s="337"/>
    </row>
    <row r="6" spans="1:11" x14ac:dyDescent="0.2">
      <c r="C6" s="2" t="s">
        <v>246</v>
      </c>
      <c r="D6" s="2" t="s">
        <v>77</v>
      </c>
      <c r="E6" s="541">
        <v>0.83306825160980225</v>
      </c>
      <c r="F6" s="540">
        <v>5.2439220249652863E-2</v>
      </c>
      <c r="G6" s="576">
        <v>1.4454127289354799E-2</v>
      </c>
      <c r="H6" s="576">
        <v>2.4890530854463581E-2</v>
      </c>
      <c r="I6" s="540">
        <v>7.5614497065544128E-2</v>
      </c>
      <c r="J6" s="39">
        <v>1065</v>
      </c>
      <c r="K6" s="529"/>
    </row>
    <row r="7" spans="1:11" x14ac:dyDescent="0.2">
      <c r="C7" s="2" t="s">
        <v>247</v>
      </c>
      <c r="D7" s="2" t="s">
        <v>396</v>
      </c>
      <c r="E7" s="541">
        <v>0.78789657354354858</v>
      </c>
      <c r="F7" s="540">
        <v>5.5576164275407791E-2</v>
      </c>
      <c r="G7" s="577">
        <v>2.6694091036915779E-2</v>
      </c>
      <c r="H7" s="577">
        <v>4.5147892087697983E-2</v>
      </c>
      <c r="I7" s="540">
        <v>8.1691868603229523E-2</v>
      </c>
      <c r="J7" s="39">
        <v>1441</v>
      </c>
    </row>
    <row r="8" spans="1:11" x14ac:dyDescent="0.2">
      <c r="C8" s="2" t="s">
        <v>247</v>
      </c>
      <c r="D8" s="2" t="s">
        <v>397</v>
      </c>
      <c r="E8" s="541">
        <v>0.88577955961227417</v>
      </c>
      <c r="F8" s="540">
        <v>3.6418091505765908E-2</v>
      </c>
      <c r="G8" s="576" t="s">
        <v>100</v>
      </c>
      <c r="H8" s="576">
        <v>2.0930055528879169E-2</v>
      </c>
      <c r="I8" s="540">
        <v>3.97188700735569E-2</v>
      </c>
      <c r="J8" s="39">
        <v>676</v>
      </c>
    </row>
    <row r="9" spans="1:11" x14ac:dyDescent="0.2">
      <c r="C9" s="2" t="s">
        <v>247</v>
      </c>
      <c r="D9" s="2" t="s">
        <v>78</v>
      </c>
      <c r="E9" s="541">
        <v>0.81423008441925049</v>
      </c>
      <c r="F9" s="540">
        <v>4.9959614872932427E-2</v>
      </c>
      <c r="G9" s="540">
        <v>2.289618365466595E-2</v>
      </c>
      <c r="H9" s="540">
        <v>3.8272280246019363E-2</v>
      </c>
      <c r="I9" s="540">
        <v>7.124781608581543E-2</v>
      </c>
      <c r="J9" s="39">
        <v>2228</v>
      </c>
    </row>
    <row r="10" spans="1:11" x14ac:dyDescent="0.2">
      <c r="C10" s="2" t="s">
        <v>80</v>
      </c>
      <c r="D10" s="2" t="s">
        <v>80</v>
      </c>
      <c r="E10" s="541">
        <v>0.81598490476608276</v>
      </c>
      <c r="F10" s="540">
        <v>7.2405926883220673E-2</v>
      </c>
      <c r="G10" s="540">
        <v>1.749186776578426E-2</v>
      </c>
      <c r="H10" s="540">
        <v>5.9726696461439133E-2</v>
      </c>
      <c r="I10" s="540">
        <v>3.1847000122070313E-2</v>
      </c>
      <c r="J10" s="39">
        <v>1307</v>
      </c>
    </row>
    <row r="11" spans="1:11" x14ac:dyDescent="0.2">
      <c r="E11" s="507"/>
      <c r="F11" s="507"/>
      <c r="G11" s="507"/>
      <c r="H11" s="507"/>
      <c r="I11" s="507"/>
      <c r="J11" s="506"/>
    </row>
    <row r="12" spans="1:11" x14ac:dyDescent="0.2">
      <c r="E12" s="507"/>
      <c r="F12" s="507"/>
      <c r="G12" s="507"/>
      <c r="H12" s="507"/>
      <c r="I12" s="507"/>
      <c r="J12" s="506"/>
    </row>
    <row r="13" spans="1:11" x14ac:dyDescent="0.2">
      <c r="C13" s="2" t="s">
        <v>583</v>
      </c>
    </row>
    <row r="14" spans="1:11" x14ac:dyDescent="0.2">
      <c r="C14" s="2" t="s">
        <v>240</v>
      </c>
    </row>
    <row r="16" spans="1:11" x14ac:dyDescent="0.2">
      <c r="C16" s="2" t="s">
        <v>83</v>
      </c>
    </row>
    <row r="17" spans="3:3" x14ac:dyDescent="0.2">
      <c r="C17" s="2" t="s">
        <v>581</v>
      </c>
    </row>
    <row r="18" spans="3:3" x14ac:dyDescent="0.2">
      <c r="C18" s="2" t="s">
        <v>584</v>
      </c>
    </row>
    <row r="19" spans="3:3" x14ac:dyDescent="0.2">
      <c r="C19" s="2" t="s">
        <v>630</v>
      </c>
    </row>
  </sheetData>
  <hyperlinks>
    <hyperlink ref="A1" location="Contents!A1" display="Contents" xr:uid="{00000000-0004-0000-3100-000000000000}"/>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85B25-D88E-4E9C-99C1-34148EA50629}">
  <dimension ref="A1:N50"/>
  <sheetViews>
    <sheetView workbookViewId="0"/>
  </sheetViews>
  <sheetFormatPr defaultColWidth="9.140625" defaultRowHeight="12.75" x14ac:dyDescent="0.2"/>
  <cols>
    <col min="1" max="2" width="9.140625" style="480"/>
    <col min="3" max="3" width="32.42578125" style="480" bestFit="1" customWidth="1"/>
    <col min="4" max="4" width="13.7109375" style="480" customWidth="1"/>
    <col min="5" max="9" width="12.85546875" style="480" customWidth="1"/>
    <col min="10" max="16384" width="9.140625" style="480"/>
  </cols>
  <sheetData>
    <row r="1" spans="1:10" x14ac:dyDescent="0.2">
      <c r="A1" s="479" t="s">
        <v>75</v>
      </c>
    </row>
    <row r="2" spans="1:10" x14ac:dyDescent="0.2">
      <c r="B2" s="481" t="s">
        <v>639</v>
      </c>
    </row>
    <row r="3" spans="1:10" x14ac:dyDescent="0.2">
      <c r="B3" s="480" t="s">
        <v>76</v>
      </c>
    </row>
    <row r="5" spans="1:10" ht="25.5" x14ac:dyDescent="0.2">
      <c r="C5" s="482"/>
      <c r="D5" s="483" t="s">
        <v>113</v>
      </c>
      <c r="E5" s="484" t="s">
        <v>458</v>
      </c>
      <c r="F5" s="483" t="s">
        <v>248</v>
      </c>
      <c r="G5" s="483" t="s">
        <v>249</v>
      </c>
      <c r="H5" s="485" t="s">
        <v>250</v>
      </c>
      <c r="I5" s="486" t="s">
        <v>82</v>
      </c>
    </row>
    <row r="6" spans="1:10" x14ac:dyDescent="0.2">
      <c r="C6" s="480" t="s">
        <v>358</v>
      </c>
      <c r="D6" s="487">
        <v>2021</v>
      </c>
      <c r="E6" s="543">
        <v>8.0000000000000071E-2</v>
      </c>
      <c r="F6" s="542">
        <v>0.38</v>
      </c>
      <c r="G6" s="542">
        <v>0.31</v>
      </c>
      <c r="H6" s="542">
        <v>0.23</v>
      </c>
      <c r="I6" s="488">
        <v>3176</v>
      </c>
      <c r="J6" s="489"/>
    </row>
    <row r="7" spans="1:10" x14ac:dyDescent="0.2">
      <c r="C7" s="480" t="s">
        <v>358</v>
      </c>
      <c r="D7" s="487">
        <v>2022</v>
      </c>
      <c r="E7" s="544">
        <v>6.083233654499054E-2</v>
      </c>
      <c r="F7" s="542">
        <v>0.42372021079063416</v>
      </c>
      <c r="G7" s="542">
        <v>0.28885924816131592</v>
      </c>
      <c r="H7" s="542">
        <v>0.22658820450305939</v>
      </c>
      <c r="I7" s="490">
        <v>3911</v>
      </c>
      <c r="J7" s="489"/>
    </row>
    <row r="8" spans="1:10" x14ac:dyDescent="0.2">
      <c r="C8" s="480" t="s">
        <v>358</v>
      </c>
      <c r="D8" s="487">
        <v>2023</v>
      </c>
      <c r="E8" s="544">
        <v>8.6216755211353302E-2</v>
      </c>
      <c r="F8" s="542">
        <v>0.36975160241127009</v>
      </c>
      <c r="G8" s="542">
        <v>0.28685367107391357</v>
      </c>
      <c r="H8" s="542">
        <v>0.25717797875404358</v>
      </c>
      <c r="I8" s="39">
        <v>2062</v>
      </c>
      <c r="J8" s="489"/>
    </row>
    <row r="9" spans="1:10" x14ac:dyDescent="0.2">
      <c r="D9" s="487"/>
      <c r="E9" s="544"/>
      <c r="F9" s="542"/>
      <c r="G9" s="542"/>
      <c r="H9" s="542"/>
      <c r="I9" s="490"/>
      <c r="J9" s="489"/>
    </row>
    <row r="10" spans="1:10" x14ac:dyDescent="0.2">
      <c r="C10" s="480" t="s">
        <v>444</v>
      </c>
      <c r="D10" s="487">
        <v>2021</v>
      </c>
      <c r="E10" s="544">
        <v>7.999999999999996E-2</v>
      </c>
      <c r="F10" s="542">
        <v>0.36</v>
      </c>
      <c r="G10" s="542">
        <v>0.28000000000000003</v>
      </c>
      <c r="H10" s="542">
        <v>0.28000000000000003</v>
      </c>
      <c r="I10" s="491">
        <v>442</v>
      </c>
      <c r="J10" s="489"/>
    </row>
    <row r="11" spans="1:10" x14ac:dyDescent="0.2">
      <c r="C11" s="480" t="s">
        <v>444</v>
      </c>
      <c r="D11" s="487">
        <v>2022</v>
      </c>
      <c r="E11" s="544">
        <v>0.12257011234760284</v>
      </c>
      <c r="F11" s="542">
        <v>0.41199177503585815</v>
      </c>
      <c r="G11" s="542">
        <v>0.22150447964668274</v>
      </c>
      <c r="H11" s="542">
        <v>0.24393363296985626</v>
      </c>
      <c r="I11" s="490">
        <v>226</v>
      </c>
      <c r="J11" s="489"/>
    </row>
    <row r="12" spans="1:10" x14ac:dyDescent="0.2">
      <c r="C12" s="480" t="s">
        <v>444</v>
      </c>
      <c r="D12" s="487">
        <v>2023</v>
      </c>
      <c r="E12" s="578">
        <v>6.2459569424390793E-2</v>
      </c>
      <c r="F12" s="542">
        <v>0.34234029054641718</v>
      </c>
      <c r="G12" s="542">
        <v>0.28826144337654108</v>
      </c>
      <c r="H12" s="542">
        <v>0.30693870782852167</v>
      </c>
      <c r="I12" s="39">
        <v>259</v>
      </c>
      <c r="J12" s="489"/>
    </row>
    <row r="13" spans="1:10" x14ac:dyDescent="0.2">
      <c r="D13" s="487"/>
      <c r="E13" s="544"/>
      <c r="F13" s="542"/>
      <c r="G13" s="542"/>
      <c r="H13" s="542"/>
      <c r="I13" s="490"/>
      <c r="J13" s="489"/>
    </row>
    <row r="14" spans="1:10" x14ac:dyDescent="0.2">
      <c r="C14" s="480" t="s">
        <v>77</v>
      </c>
      <c r="D14" s="487">
        <v>2021</v>
      </c>
      <c r="E14" s="544">
        <v>7.0000000000000062E-2</v>
      </c>
      <c r="F14" s="542">
        <v>0.38</v>
      </c>
      <c r="G14" s="542">
        <v>0.31</v>
      </c>
      <c r="H14" s="542">
        <v>0.24</v>
      </c>
      <c r="I14" s="491">
        <v>3618</v>
      </c>
      <c r="J14" s="489"/>
    </row>
    <row r="15" spans="1:10" x14ac:dyDescent="0.2">
      <c r="C15" s="480" t="s">
        <v>77</v>
      </c>
      <c r="D15" s="487">
        <v>2022</v>
      </c>
      <c r="E15" s="544">
        <v>6.7556619644165039E-2</v>
      </c>
      <c r="F15" s="542">
        <v>0.42244279384613037</v>
      </c>
      <c r="G15" s="542">
        <v>0.28152316808700562</v>
      </c>
      <c r="H15" s="542">
        <v>0.22847741842269897</v>
      </c>
      <c r="I15" s="490">
        <v>4137</v>
      </c>
      <c r="J15" s="489"/>
    </row>
    <row r="16" spans="1:10" x14ac:dyDescent="0.2">
      <c r="C16" s="480" t="s">
        <v>77</v>
      </c>
      <c r="D16" s="487">
        <v>2023</v>
      </c>
      <c r="E16" s="544">
        <v>8.2750909030437469E-2</v>
      </c>
      <c r="F16" s="542">
        <v>0.36575266718864441</v>
      </c>
      <c r="G16" s="542">
        <v>0.28705903887748718</v>
      </c>
      <c r="H16" s="542">
        <v>0.26443737745285029</v>
      </c>
      <c r="I16" s="39">
        <v>2321</v>
      </c>
      <c r="J16" s="489"/>
    </row>
    <row r="17" spans="3:10" x14ac:dyDescent="0.2">
      <c r="D17" s="487"/>
      <c r="E17" s="544"/>
      <c r="F17" s="542"/>
      <c r="G17" s="542"/>
      <c r="H17" s="542"/>
      <c r="I17" s="490"/>
      <c r="J17" s="489"/>
    </row>
    <row r="18" spans="3:10" x14ac:dyDescent="0.2">
      <c r="C18" s="480" t="s">
        <v>396</v>
      </c>
      <c r="D18" s="487">
        <v>2021</v>
      </c>
      <c r="E18" s="544">
        <v>0.26</v>
      </c>
      <c r="F18" s="542">
        <v>0.48</v>
      </c>
      <c r="G18" s="542">
        <v>0.14000000000000001</v>
      </c>
      <c r="H18" s="542">
        <v>0.12</v>
      </c>
      <c r="I18" s="491">
        <v>6441</v>
      </c>
      <c r="J18" s="489"/>
    </row>
    <row r="19" spans="3:10" x14ac:dyDescent="0.2">
      <c r="C19" s="480" t="s">
        <v>396</v>
      </c>
      <c r="D19" s="487">
        <v>2022</v>
      </c>
      <c r="E19" s="544">
        <v>0.23264129459857941</v>
      </c>
      <c r="F19" s="542">
        <v>0.48258280754089355</v>
      </c>
      <c r="G19" s="542">
        <v>0.15717338025569916</v>
      </c>
      <c r="H19" s="542">
        <v>0.12760251760482788</v>
      </c>
      <c r="I19" s="490">
        <v>6352</v>
      </c>
      <c r="J19" s="489"/>
    </row>
    <row r="20" spans="3:10" x14ac:dyDescent="0.2">
      <c r="C20" s="480" t="s">
        <v>396</v>
      </c>
      <c r="D20" s="487">
        <v>2023</v>
      </c>
      <c r="E20" s="544">
        <v>0.22857473790645599</v>
      </c>
      <c r="F20" s="542">
        <v>0.48559695482254028</v>
      </c>
      <c r="G20" s="542">
        <v>0.16856847703456879</v>
      </c>
      <c r="H20" s="542">
        <v>0.1172598227858543</v>
      </c>
      <c r="I20" s="39">
        <v>4753</v>
      </c>
      <c r="J20" s="489"/>
    </row>
    <row r="21" spans="3:10" x14ac:dyDescent="0.2">
      <c r="D21" s="487"/>
      <c r="E21" s="544"/>
      <c r="F21" s="542"/>
      <c r="G21" s="542"/>
      <c r="H21" s="542"/>
      <c r="I21" s="490"/>
      <c r="J21" s="489"/>
    </row>
    <row r="22" spans="3:10" x14ac:dyDescent="0.2">
      <c r="C22" s="480" t="s">
        <v>397</v>
      </c>
      <c r="D22" s="487">
        <v>2021</v>
      </c>
      <c r="E22" s="544">
        <v>0.10999999999999999</v>
      </c>
      <c r="F22" s="542">
        <v>0.37</v>
      </c>
      <c r="G22" s="542">
        <v>0.27</v>
      </c>
      <c r="H22" s="542">
        <v>0.25</v>
      </c>
      <c r="I22" s="491">
        <v>3561</v>
      </c>
      <c r="J22" s="489"/>
    </row>
    <row r="23" spans="3:10" x14ac:dyDescent="0.2">
      <c r="C23" s="480" t="s">
        <v>397</v>
      </c>
      <c r="D23" s="487">
        <v>2022</v>
      </c>
      <c r="E23" s="544">
        <v>0.10036325454711914</v>
      </c>
      <c r="F23" s="542">
        <v>0.37724724411964417</v>
      </c>
      <c r="G23" s="542">
        <v>0.26839882135391235</v>
      </c>
      <c r="H23" s="542">
        <v>0.25399067997932434</v>
      </c>
      <c r="I23" s="490">
        <v>3268</v>
      </c>
      <c r="J23" s="489"/>
    </row>
    <row r="24" spans="3:10" x14ac:dyDescent="0.2">
      <c r="C24" s="480" t="s">
        <v>397</v>
      </c>
      <c r="D24" s="487">
        <v>2023</v>
      </c>
      <c r="E24" s="544">
        <v>9.8194032907485962E-2</v>
      </c>
      <c r="F24" s="542">
        <v>0.36103770136833191</v>
      </c>
      <c r="G24" s="542">
        <v>0.2460577338933945</v>
      </c>
      <c r="H24" s="542">
        <v>0.29471054673194891</v>
      </c>
      <c r="I24" s="39">
        <v>2202</v>
      </c>
      <c r="J24" s="489"/>
    </row>
    <row r="25" spans="3:10" x14ac:dyDescent="0.2">
      <c r="D25" s="487"/>
      <c r="E25" s="544"/>
      <c r="F25" s="542"/>
      <c r="G25" s="542"/>
      <c r="H25" s="542"/>
      <c r="I25" s="490"/>
      <c r="J25" s="489"/>
    </row>
    <row r="26" spans="3:10" x14ac:dyDescent="0.2">
      <c r="C26" s="480" t="s">
        <v>78</v>
      </c>
      <c r="D26" s="487">
        <v>2021</v>
      </c>
      <c r="E26" s="544">
        <v>0.21999999999999997</v>
      </c>
      <c r="F26" s="542">
        <v>0.45</v>
      </c>
      <c r="G26" s="542">
        <v>0.18</v>
      </c>
      <c r="H26" s="542">
        <v>0.15</v>
      </c>
      <c r="I26" s="491">
        <v>10271</v>
      </c>
      <c r="J26" s="489"/>
    </row>
    <row r="27" spans="3:10" x14ac:dyDescent="0.2">
      <c r="C27" s="480" t="s">
        <v>78</v>
      </c>
      <c r="D27" s="487">
        <v>2022</v>
      </c>
      <c r="E27" s="544">
        <v>0.19440318644046783</v>
      </c>
      <c r="F27" s="542">
        <v>0.4554469883441925</v>
      </c>
      <c r="G27" s="542">
        <v>0.18790715932846069</v>
      </c>
      <c r="H27" s="542">
        <v>0.16224266588687897</v>
      </c>
      <c r="I27" s="490">
        <v>10140</v>
      </c>
      <c r="J27" s="489"/>
    </row>
    <row r="28" spans="3:10" x14ac:dyDescent="0.2">
      <c r="C28" s="480" t="s">
        <v>78</v>
      </c>
      <c r="D28" s="487">
        <v>2023</v>
      </c>
      <c r="E28" s="544">
        <v>0.1936991065740585</v>
      </c>
      <c r="F28" s="542">
        <v>0.45196694135665888</v>
      </c>
      <c r="G28" s="542">
        <v>0.1893941015005112</v>
      </c>
      <c r="H28" s="542">
        <v>0.16493985056877139</v>
      </c>
      <c r="I28" s="39">
        <v>7295</v>
      </c>
      <c r="J28" s="489"/>
    </row>
    <row r="29" spans="3:10" x14ac:dyDescent="0.2">
      <c r="D29" s="487"/>
      <c r="E29" s="544"/>
      <c r="F29" s="542"/>
      <c r="G29" s="542"/>
      <c r="H29" s="542"/>
      <c r="I29" s="490"/>
      <c r="J29" s="489"/>
    </row>
    <row r="30" spans="3:10" x14ac:dyDescent="0.2">
      <c r="C30" s="480" t="s">
        <v>80</v>
      </c>
      <c r="D30" s="487">
        <v>2021</v>
      </c>
      <c r="E30" s="578">
        <v>1.0000000000000009E-2</v>
      </c>
      <c r="F30" s="542">
        <v>0.25</v>
      </c>
      <c r="G30" s="542">
        <v>0.35</v>
      </c>
      <c r="H30" s="542">
        <v>0.39</v>
      </c>
      <c r="I30" s="491">
        <v>1623</v>
      </c>
      <c r="J30" s="489"/>
    </row>
    <row r="31" spans="3:10" x14ac:dyDescent="0.2">
      <c r="C31" s="480" t="s">
        <v>80</v>
      </c>
      <c r="D31" s="487">
        <v>2022</v>
      </c>
      <c r="E31" s="578">
        <v>1.2784674763679504E-2</v>
      </c>
      <c r="F31" s="542">
        <v>0.19950319826602936</v>
      </c>
      <c r="G31" s="542">
        <v>0.36646366119384766</v>
      </c>
      <c r="H31" s="542">
        <v>0.42124846577644348</v>
      </c>
      <c r="I31" s="490">
        <v>1420</v>
      </c>
      <c r="J31" s="489"/>
    </row>
    <row r="32" spans="3:10" x14ac:dyDescent="0.2">
      <c r="C32" s="480" t="s">
        <v>80</v>
      </c>
      <c r="D32" s="487">
        <v>2023</v>
      </c>
      <c r="E32" s="578">
        <v>1.6050815582275391E-2</v>
      </c>
      <c r="F32" s="542">
        <v>0.1866883784532547</v>
      </c>
      <c r="G32" s="542">
        <v>0.31850183010101318</v>
      </c>
      <c r="H32" s="542">
        <v>0.47875896096229548</v>
      </c>
      <c r="I32" s="39">
        <v>1311</v>
      </c>
      <c r="J32" s="489"/>
    </row>
    <row r="33" spans="3:14" x14ac:dyDescent="0.2">
      <c r="E33" s="492"/>
      <c r="F33" s="492"/>
      <c r="G33" s="492"/>
      <c r="H33" s="492"/>
      <c r="I33" s="489"/>
      <c r="J33" s="489"/>
    </row>
    <row r="35" spans="3:14" ht="12.75" customHeight="1" x14ac:dyDescent="0.2">
      <c r="D35" s="493"/>
      <c r="E35" s="680" t="s">
        <v>360</v>
      </c>
      <c r="F35" s="680"/>
      <c r="G35" s="680"/>
      <c r="H35" s="680"/>
      <c r="I35" s="495"/>
      <c r="J35" s="495"/>
      <c r="K35" s="495"/>
      <c r="L35" s="495"/>
      <c r="M35" s="495"/>
      <c r="N35" s="495"/>
    </row>
    <row r="36" spans="3:14" x14ac:dyDescent="0.2">
      <c r="C36" s="482"/>
      <c r="D36" s="484" t="s">
        <v>113</v>
      </c>
      <c r="E36" s="484" t="s">
        <v>458</v>
      </c>
      <c r="F36" s="483" t="s">
        <v>248</v>
      </c>
      <c r="G36" s="483" t="s">
        <v>249</v>
      </c>
      <c r="H36" s="483" t="s">
        <v>250</v>
      </c>
      <c r="I36" s="487"/>
      <c r="J36" s="487"/>
      <c r="K36" s="487"/>
      <c r="L36" s="487"/>
      <c r="M36" s="494"/>
      <c r="N36" s="487"/>
    </row>
    <row r="37" spans="3:14" x14ac:dyDescent="0.2">
      <c r="C37" s="480" t="s">
        <v>358</v>
      </c>
      <c r="D37" s="491" t="s">
        <v>359</v>
      </c>
      <c r="E37" s="496">
        <v>5.5E-2</v>
      </c>
      <c r="F37" s="497">
        <v>5.0000000000000001E-3</v>
      </c>
      <c r="G37" s="497">
        <v>0.90200000000000002</v>
      </c>
      <c r="H37" s="497">
        <v>4.9000000000000002E-2</v>
      </c>
      <c r="I37" s="497"/>
      <c r="J37" s="497"/>
      <c r="K37" s="497"/>
      <c r="L37" s="497"/>
      <c r="M37" s="497"/>
      <c r="N37" s="497"/>
    </row>
    <row r="38" spans="3:14" x14ac:dyDescent="0.2">
      <c r="C38" s="480" t="s">
        <v>444</v>
      </c>
      <c r="D38" s="491" t="s">
        <v>359</v>
      </c>
      <c r="E38" s="496">
        <v>0.161</v>
      </c>
      <c r="F38" s="497">
        <v>0.28199999999999997</v>
      </c>
      <c r="G38" s="497">
        <v>0.17699999999999999</v>
      </c>
      <c r="H38" s="497">
        <v>0.24299999999999999</v>
      </c>
      <c r="I38" s="497"/>
      <c r="J38" s="497"/>
      <c r="K38" s="497"/>
      <c r="L38" s="497"/>
      <c r="M38" s="497"/>
      <c r="N38" s="497"/>
    </row>
    <row r="39" spans="3:14" x14ac:dyDescent="0.2">
      <c r="C39" s="480" t="s">
        <v>77</v>
      </c>
      <c r="D39" s="491" t="s">
        <v>359</v>
      </c>
      <c r="E39" s="496">
        <v>0.22700000000000001</v>
      </c>
      <c r="F39" s="497">
        <v>2E-3</v>
      </c>
      <c r="G39" s="497">
        <v>0.72199999999999998</v>
      </c>
      <c r="H39" s="497">
        <v>1.7999999999999999E-2</v>
      </c>
      <c r="I39" s="497"/>
      <c r="J39" s="497"/>
      <c r="K39" s="497"/>
      <c r="L39" s="497"/>
      <c r="M39" s="497"/>
      <c r="N39" s="497"/>
    </row>
    <row r="40" spans="3:14" x14ac:dyDescent="0.2">
      <c r="C40" s="480" t="s">
        <v>396</v>
      </c>
      <c r="D40" s="491" t="s">
        <v>359</v>
      </c>
      <c r="E40" s="496">
        <v>0.74</v>
      </c>
      <c r="F40" s="497">
        <v>0.82000000000000006</v>
      </c>
      <c r="G40" s="497">
        <v>0.23899999999999999</v>
      </c>
      <c r="H40" s="497">
        <v>0.17799999999999999</v>
      </c>
      <c r="I40" s="489"/>
    </row>
    <row r="41" spans="3:14" x14ac:dyDescent="0.2">
      <c r="C41" s="480" t="s">
        <v>397</v>
      </c>
      <c r="D41" s="491" t="s">
        <v>359</v>
      </c>
      <c r="E41" s="496">
        <v>0.86499999999999999</v>
      </c>
      <c r="F41" s="497">
        <v>0.379</v>
      </c>
      <c r="G41" s="497">
        <v>0.14000000000000001</v>
      </c>
      <c r="H41" s="497">
        <v>7.0000000000000001E-3</v>
      </c>
      <c r="I41" s="489"/>
    </row>
    <row r="42" spans="3:14" x14ac:dyDescent="0.2">
      <c r="C42" s="480" t="s">
        <v>78</v>
      </c>
      <c r="D42" s="491" t="s">
        <v>359</v>
      </c>
      <c r="E42" s="496">
        <v>0.94100000000000006</v>
      </c>
      <c r="F42" s="497">
        <v>0.74299999999999999</v>
      </c>
      <c r="G42" s="497">
        <v>0.85299999999999998</v>
      </c>
      <c r="H42" s="497">
        <v>0.69600000000000006</v>
      </c>
      <c r="I42" s="489"/>
    </row>
    <row r="43" spans="3:14" x14ac:dyDescent="0.2">
      <c r="C43" s="480" t="s">
        <v>80</v>
      </c>
      <c r="D43" s="491" t="s">
        <v>359</v>
      </c>
      <c r="E43" s="491">
        <v>0.49399999999999999</v>
      </c>
      <c r="F43" s="489">
        <v>0.44800000000000001</v>
      </c>
      <c r="G43" s="489">
        <v>2.1000000000000001E-2</v>
      </c>
      <c r="H43" s="489">
        <v>7.0000000000000001E-3</v>
      </c>
      <c r="I43" s="489"/>
    </row>
    <row r="45" spans="3:14" x14ac:dyDescent="0.2">
      <c r="C45" s="480" t="s">
        <v>251</v>
      </c>
    </row>
    <row r="46" spans="3:14" x14ac:dyDescent="0.2">
      <c r="C46" s="480" t="s">
        <v>240</v>
      </c>
    </row>
    <row r="48" spans="3:14" x14ac:dyDescent="0.2">
      <c r="C48" s="480" t="s">
        <v>83</v>
      </c>
    </row>
    <row r="49" spans="3:3" x14ac:dyDescent="0.2">
      <c r="C49" s="2" t="s">
        <v>581</v>
      </c>
    </row>
    <row r="50" spans="3:3" x14ac:dyDescent="0.2">
      <c r="C50" s="2" t="s">
        <v>628</v>
      </c>
    </row>
  </sheetData>
  <mergeCells count="1">
    <mergeCell ref="E35:H35"/>
  </mergeCells>
  <conditionalFormatting sqref="E37:H43">
    <cfRule type="cellIs" dxfId="11" priority="1" operator="between">
      <formula>0</formula>
      <formula>0.05</formula>
    </cfRule>
  </conditionalFormatting>
  <hyperlinks>
    <hyperlink ref="A1" location="Contents!A1" display="Contents" xr:uid="{00000000-0004-0000-33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1FA7E-ED9E-4DEF-AA87-E2C5C9762498}">
  <dimension ref="A1:N25"/>
  <sheetViews>
    <sheetView workbookViewId="0"/>
  </sheetViews>
  <sheetFormatPr defaultColWidth="9.140625" defaultRowHeight="12.75" x14ac:dyDescent="0.2"/>
  <cols>
    <col min="1" max="2" width="9.140625" style="58"/>
    <col min="3" max="3" width="34.28515625" style="58" bestFit="1" customWidth="1"/>
    <col min="4" max="8" width="13.5703125" style="58" customWidth="1"/>
    <col min="9" max="13" width="13.7109375" style="58" customWidth="1"/>
    <col min="14" max="14" width="13.7109375" style="591" customWidth="1"/>
    <col min="15" max="16384" width="9.140625" style="58"/>
  </cols>
  <sheetData>
    <row r="1" spans="1:14" x14ac:dyDescent="0.2">
      <c r="A1" s="95" t="s">
        <v>75</v>
      </c>
      <c r="B1" s="79"/>
      <c r="C1" s="79"/>
      <c r="D1" s="79"/>
      <c r="E1" s="79"/>
      <c r="F1" s="79"/>
      <c r="G1" s="79"/>
      <c r="H1" s="79"/>
      <c r="I1" s="79"/>
    </row>
    <row r="2" spans="1:14" x14ac:dyDescent="0.2">
      <c r="A2" s="79"/>
      <c r="B2" s="96" t="s">
        <v>345</v>
      </c>
      <c r="C2" s="79"/>
      <c r="D2" s="79"/>
      <c r="E2" s="79"/>
      <c r="F2" s="79"/>
      <c r="G2" s="79"/>
      <c r="H2" s="79"/>
      <c r="I2" s="79"/>
    </row>
    <row r="3" spans="1:14" x14ac:dyDescent="0.2">
      <c r="A3" s="79"/>
      <c r="B3" s="79" t="s">
        <v>76</v>
      </c>
      <c r="C3" s="79"/>
      <c r="D3" s="79"/>
      <c r="E3" s="79"/>
      <c r="F3" s="79"/>
      <c r="G3" s="79"/>
      <c r="H3" s="79"/>
      <c r="I3" s="79"/>
    </row>
    <row r="4" spans="1:14" s="127" customFormat="1" x14ac:dyDescent="0.2">
      <c r="C4" s="437"/>
      <c r="D4" s="649" t="s">
        <v>344</v>
      </c>
      <c r="E4" s="652"/>
      <c r="F4" s="652"/>
      <c r="G4" s="652"/>
      <c r="H4" s="651"/>
      <c r="I4" s="649" t="s">
        <v>201</v>
      </c>
      <c r="J4" s="652"/>
      <c r="K4" s="652"/>
      <c r="L4" s="652"/>
      <c r="M4" s="651"/>
      <c r="N4" s="591"/>
    </row>
    <row r="5" spans="1:14" x14ac:dyDescent="0.2">
      <c r="A5" s="79"/>
      <c r="B5" s="79"/>
      <c r="D5" s="649" t="s">
        <v>85</v>
      </c>
      <c r="E5" s="650"/>
      <c r="F5" s="650"/>
      <c r="G5" s="650"/>
      <c r="H5" s="651"/>
      <c r="I5" s="649" t="s">
        <v>85</v>
      </c>
      <c r="J5" s="650"/>
      <c r="K5" s="650"/>
      <c r="L5" s="650"/>
      <c r="M5" s="651"/>
      <c r="N5" s="545"/>
    </row>
    <row r="6" spans="1:14" ht="25.5" x14ac:dyDescent="0.2">
      <c r="A6" s="79"/>
      <c r="B6" s="79"/>
      <c r="D6" s="121" t="s">
        <v>95</v>
      </c>
      <c r="E6" s="102" t="s">
        <v>96</v>
      </c>
      <c r="F6" s="102" t="s">
        <v>97</v>
      </c>
      <c r="G6" s="102" t="s">
        <v>98</v>
      </c>
      <c r="H6" s="102" t="s">
        <v>99</v>
      </c>
      <c r="I6" s="56" t="s">
        <v>95</v>
      </c>
      <c r="J6" s="82" t="s">
        <v>96</v>
      </c>
      <c r="K6" s="82" t="s">
        <v>97</v>
      </c>
      <c r="L6" s="82" t="s">
        <v>98</v>
      </c>
      <c r="M6" s="271" t="s">
        <v>99</v>
      </c>
      <c r="N6" s="121" t="s">
        <v>82</v>
      </c>
    </row>
    <row r="7" spans="1:14" x14ac:dyDescent="0.2">
      <c r="A7" s="79"/>
      <c r="B7" s="79"/>
      <c r="C7" s="267" t="s">
        <v>77</v>
      </c>
      <c r="D7" s="39">
        <v>2409.5707426071172</v>
      </c>
      <c r="E7" s="285">
        <v>2180.433367729187</v>
      </c>
      <c r="F7" s="285">
        <v>1982.932101726532</v>
      </c>
      <c r="G7" s="285">
        <v>1625.311630487442</v>
      </c>
      <c r="H7" s="285">
        <v>1541.4153399467471</v>
      </c>
      <c r="I7" s="70">
        <f>D7/(D$7+D$10+D$14)</f>
        <v>0.26047753908192522</v>
      </c>
      <c r="J7" s="71">
        <f t="shared" ref="J7:M7" si="0">E7/(E$7+E$10+E$14)</f>
        <v>0.1931807042657096</v>
      </c>
      <c r="K7" s="71">
        <f t="shared" si="0"/>
        <v>0.16569414836768045</v>
      </c>
      <c r="L7" s="71">
        <f t="shared" si="0"/>
        <v>0.13513546673420954</v>
      </c>
      <c r="M7" s="71">
        <f t="shared" si="0"/>
        <v>0.13150577269325794</v>
      </c>
      <c r="N7" s="39">
        <v>2036</v>
      </c>
    </row>
    <row r="8" spans="1:14" x14ac:dyDescent="0.2">
      <c r="A8" s="79"/>
      <c r="B8" s="79"/>
      <c r="C8" s="79" t="s">
        <v>357</v>
      </c>
      <c r="D8" s="39">
        <v>2250.08191204071</v>
      </c>
      <c r="E8" s="285">
        <v>2084.959578037262</v>
      </c>
      <c r="F8" s="285">
        <v>1930.5087420940399</v>
      </c>
      <c r="G8" s="285">
        <v>1582.2588300704961</v>
      </c>
      <c r="H8" s="285">
        <v>1509.912469625473</v>
      </c>
      <c r="I8" s="63">
        <f t="shared" ref="I8:I14" si="1">D8/(D$7+D$10+D$14)</f>
        <v>0.24323660178035311</v>
      </c>
      <c r="J8" s="270">
        <f t="shared" ref="J8:J14" si="2">E8/(E$7+E$10+E$14)</f>
        <v>0.18472197573743976</v>
      </c>
      <c r="K8" s="270">
        <f t="shared" ref="K8:K13" si="3">F8/(F$7+F$10+F$14)</f>
        <v>0.16131364339662504</v>
      </c>
      <c r="L8" s="270">
        <f t="shared" ref="L8:L14" si="4">G8/(G$7+G$10+G$14)</f>
        <v>0.13155586995447449</v>
      </c>
      <c r="M8" s="270">
        <f t="shared" ref="M8:M14" si="5">H8/(H$7+H$10+H$14)</f>
        <v>0.12881810688619663</v>
      </c>
      <c r="N8" s="39">
        <v>1896</v>
      </c>
    </row>
    <row r="9" spans="1:14" x14ac:dyDescent="0.2">
      <c r="A9" s="79"/>
      <c r="B9" s="79"/>
      <c r="C9" s="79" t="s">
        <v>445</v>
      </c>
      <c r="D9" s="39">
        <v>159.48883056640631</v>
      </c>
      <c r="E9" s="285">
        <v>95.473789691925049</v>
      </c>
      <c r="F9" s="285">
        <v>52.423359632492073</v>
      </c>
      <c r="G9" s="285">
        <v>43.052800416946411</v>
      </c>
      <c r="H9" s="285">
        <v>31.5028703212738</v>
      </c>
      <c r="I9" s="63">
        <f t="shared" si="1"/>
        <v>1.7240937301572026E-2</v>
      </c>
      <c r="J9" s="270">
        <f t="shared" si="2"/>
        <v>8.4587285282698259E-3</v>
      </c>
      <c r="K9" s="270">
        <f t="shared" si="3"/>
        <v>4.3805049710554031E-3</v>
      </c>
      <c r="L9" s="270">
        <f t="shared" si="4"/>
        <v>3.5795967797350829E-3</v>
      </c>
      <c r="M9" s="270">
        <f t="shared" si="5"/>
        <v>2.6876658070612816E-3</v>
      </c>
      <c r="N9" s="39">
        <v>140</v>
      </c>
    </row>
    <row r="10" spans="1:14" x14ac:dyDescent="0.2">
      <c r="A10" s="79"/>
      <c r="B10" s="79"/>
      <c r="C10" s="79" t="s">
        <v>78</v>
      </c>
      <c r="D10" s="39">
        <v>3410.8083007335658</v>
      </c>
      <c r="E10" s="285">
        <v>4070.02231502533</v>
      </c>
      <c r="F10" s="285">
        <v>4364.608705997467</v>
      </c>
      <c r="G10" s="285">
        <v>4502.790314912796</v>
      </c>
      <c r="H10" s="285">
        <v>4823.9029278755188</v>
      </c>
      <c r="I10" s="63">
        <f t="shared" si="1"/>
        <v>0.36871254151019678</v>
      </c>
      <c r="J10" s="270">
        <f t="shared" si="2"/>
        <v>0.36059335214292149</v>
      </c>
      <c r="K10" s="270">
        <f t="shared" si="3"/>
        <v>0.36470745612960476</v>
      </c>
      <c r="L10" s="270">
        <f t="shared" si="4"/>
        <v>0.37438153976018113</v>
      </c>
      <c r="M10" s="270">
        <f t="shared" si="5"/>
        <v>0.41155103721068176</v>
      </c>
      <c r="N10" s="39">
        <v>5130</v>
      </c>
    </row>
    <row r="11" spans="1:14" x14ac:dyDescent="0.2">
      <c r="A11" s="79"/>
      <c r="B11" s="79"/>
      <c r="C11" s="79" t="s">
        <v>442</v>
      </c>
      <c r="D11" s="39">
        <v>2175.7613775730129</v>
      </c>
      <c r="E11" s="285">
        <v>2855.945959091187</v>
      </c>
      <c r="F11" s="285">
        <v>2919.494865655899</v>
      </c>
      <c r="G11" s="285">
        <v>3041.3753807544708</v>
      </c>
      <c r="H11" s="285">
        <v>3186.4568152427669</v>
      </c>
      <c r="I11" s="63">
        <f t="shared" si="1"/>
        <v>0.23520246126765199</v>
      </c>
      <c r="J11" s="270">
        <f t="shared" si="2"/>
        <v>0.25302935640570628</v>
      </c>
      <c r="K11" s="270">
        <f t="shared" si="3"/>
        <v>0.2439534944275078</v>
      </c>
      <c r="L11" s="270">
        <f t="shared" si="4"/>
        <v>0.25287315606603311</v>
      </c>
      <c r="M11" s="270">
        <f t="shared" si="5"/>
        <v>0.271852403944984</v>
      </c>
      <c r="N11" s="39">
        <v>3361</v>
      </c>
    </row>
    <row r="12" spans="1:14" x14ac:dyDescent="0.2">
      <c r="A12" s="79"/>
      <c r="B12" s="79"/>
      <c r="C12" s="79" t="s">
        <v>443</v>
      </c>
      <c r="D12" s="39">
        <v>917.11737418174744</v>
      </c>
      <c r="E12" s="285">
        <v>1006.257596492767</v>
      </c>
      <c r="F12" s="285">
        <v>1225.944278717041</v>
      </c>
      <c r="G12" s="285">
        <v>1323.7923533916471</v>
      </c>
      <c r="H12" s="285">
        <v>1486.9534728527069</v>
      </c>
      <c r="I12" s="63">
        <f t="shared" si="1"/>
        <v>9.9141507842872137E-2</v>
      </c>
      <c r="J12" s="270">
        <f t="shared" si="2"/>
        <v>8.9151796170519992E-2</v>
      </c>
      <c r="K12" s="270">
        <f t="shared" si="3"/>
        <v>0.1024401153379807</v>
      </c>
      <c r="L12" s="270">
        <f t="shared" si="4"/>
        <v>0.11006584471502685</v>
      </c>
      <c r="M12" s="270">
        <f t="shared" si="5"/>
        <v>0.12685936122393474</v>
      </c>
      <c r="N12" s="39">
        <v>1511</v>
      </c>
    </row>
    <row r="13" spans="1:14" x14ac:dyDescent="0.2">
      <c r="A13" s="79"/>
      <c r="B13" s="79"/>
      <c r="C13" s="79" t="s">
        <v>79</v>
      </c>
      <c r="D13" s="39">
        <v>317.92954897880549</v>
      </c>
      <c r="E13" s="285">
        <v>207.8187594413757</v>
      </c>
      <c r="F13" s="285">
        <v>219.16956162452701</v>
      </c>
      <c r="G13" s="285">
        <v>137.62258076667791</v>
      </c>
      <c r="H13" s="285">
        <v>150.49263978004461</v>
      </c>
      <c r="I13" s="63">
        <f t="shared" si="1"/>
        <v>3.4368572399672635E-2</v>
      </c>
      <c r="J13" s="270">
        <f t="shared" si="2"/>
        <v>1.8412199566695178E-2</v>
      </c>
      <c r="K13" s="270">
        <f t="shared" si="3"/>
        <v>1.831384636411626E-2</v>
      </c>
      <c r="L13" s="270">
        <f t="shared" si="4"/>
        <v>1.1442538979121127E-2</v>
      </c>
      <c r="M13" s="270">
        <f t="shared" si="5"/>
        <v>1.2839272041763009E-2</v>
      </c>
      <c r="N13" s="39">
        <v>258</v>
      </c>
    </row>
    <row r="14" spans="1:14" x14ac:dyDescent="0.2">
      <c r="A14" s="79"/>
      <c r="B14" s="79"/>
      <c r="C14" s="79" t="s">
        <v>80</v>
      </c>
      <c r="D14" s="39">
        <v>3430.2102823257451</v>
      </c>
      <c r="E14" s="285">
        <v>5036.5585975646973</v>
      </c>
      <c r="F14" s="285">
        <v>5619.8830347061157</v>
      </c>
      <c r="G14" s="285">
        <v>5899.1746072769174</v>
      </c>
      <c r="H14" s="285">
        <v>5355.9568395614624</v>
      </c>
      <c r="I14" s="63">
        <f t="shared" si="1"/>
        <v>0.37080991940787805</v>
      </c>
      <c r="J14" s="270">
        <f t="shared" si="2"/>
        <v>0.44622594359136897</v>
      </c>
      <c r="K14" s="270">
        <f>F14/(F$7+F$10+F$14)</f>
        <v>0.46959839550271476</v>
      </c>
      <c r="L14" s="270">
        <f t="shared" si="4"/>
        <v>0.49048299350560942</v>
      </c>
      <c r="M14" s="270">
        <f t="shared" si="5"/>
        <v>0.45694319009606027</v>
      </c>
      <c r="N14" s="39">
        <v>1312</v>
      </c>
    </row>
    <row r="15" spans="1:14" x14ac:dyDescent="0.2">
      <c r="A15" s="79"/>
      <c r="B15" s="79"/>
      <c r="C15" s="79"/>
      <c r="D15" s="79"/>
      <c r="E15" s="79"/>
      <c r="F15" s="79"/>
      <c r="G15" s="79"/>
      <c r="H15" s="79"/>
      <c r="I15" s="635"/>
      <c r="J15" s="635"/>
      <c r="K15" s="635"/>
      <c r="L15" s="635"/>
      <c r="M15" s="635"/>
    </row>
    <row r="16" spans="1:14" x14ac:dyDescent="0.2">
      <c r="A16" s="79"/>
      <c r="C16" s="79" t="s">
        <v>83</v>
      </c>
      <c r="D16" s="84"/>
      <c r="E16" s="79"/>
      <c r="F16" s="79"/>
      <c r="G16" s="79"/>
      <c r="H16" s="79"/>
      <c r="I16" s="79"/>
      <c r="N16" s="634"/>
    </row>
    <row r="17" spans="3:13" x14ac:dyDescent="0.2">
      <c r="C17" s="58" t="s">
        <v>542</v>
      </c>
      <c r="D17" s="84"/>
      <c r="E17" s="266"/>
      <c r="F17" s="266"/>
      <c r="G17" s="266"/>
      <c r="H17" s="266"/>
      <c r="I17" s="266"/>
      <c r="J17" s="266"/>
      <c r="K17" s="266"/>
      <c r="L17" s="266"/>
      <c r="M17" s="266"/>
    </row>
    <row r="18" spans="3:13" x14ac:dyDescent="0.2">
      <c r="C18" s="2" t="s">
        <v>628</v>
      </c>
      <c r="D18" s="84"/>
    </row>
    <row r="19" spans="3:13" x14ac:dyDescent="0.2">
      <c r="D19" s="84"/>
    </row>
    <row r="20" spans="3:13" x14ac:dyDescent="0.2">
      <c r="D20" s="84"/>
    </row>
    <row r="21" spans="3:13" x14ac:dyDescent="0.2">
      <c r="D21" s="84"/>
    </row>
    <row r="22" spans="3:13" x14ac:dyDescent="0.2">
      <c r="D22" s="84"/>
    </row>
    <row r="23" spans="3:13" x14ac:dyDescent="0.2">
      <c r="D23" s="84"/>
    </row>
    <row r="24" spans="3:13" x14ac:dyDescent="0.2">
      <c r="D24" s="84"/>
    </row>
    <row r="25" spans="3:13" x14ac:dyDescent="0.2">
      <c r="D25" s="84"/>
    </row>
  </sheetData>
  <mergeCells count="4">
    <mergeCell ref="D5:H5"/>
    <mergeCell ref="I5:M5"/>
    <mergeCell ref="D4:H4"/>
    <mergeCell ref="I4:M4"/>
  </mergeCells>
  <hyperlinks>
    <hyperlink ref="A1" location="Contents!A1" display="Contents" xr:uid="{00000000-0004-0000-0400-000000000000}"/>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07C2B-93F1-4B89-82DF-1AA585A47840}">
  <dimension ref="A1:I32"/>
  <sheetViews>
    <sheetView workbookViewId="0"/>
  </sheetViews>
  <sheetFormatPr defaultColWidth="9.140625" defaultRowHeight="12.75" x14ac:dyDescent="0.2"/>
  <cols>
    <col min="1" max="2" width="9.140625" style="2"/>
    <col min="3" max="3" width="27.5703125" style="2" bestFit="1" customWidth="1"/>
    <col min="4" max="4" width="24.42578125" style="2" customWidth="1"/>
    <col min="5" max="7" width="12.85546875" style="2" customWidth="1"/>
    <col min="8" max="8" width="16.7109375" style="2" customWidth="1"/>
    <col min="9" max="16384" width="9.140625" style="2"/>
  </cols>
  <sheetData>
    <row r="1" spans="1:9" x14ac:dyDescent="0.2">
      <c r="A1" s="3" t="s">
        <v>75</v>
      </c>
    </row>
    <row r="2" spans="1:9" ht="11.25" customHeight="1" x14ac:dyDescent="0.2">
      <c r="B2" s="4" t="s">
        <v>522</v>
      </c>
    </row>
    <row r="3" spans="1:9" x14ac:dyDescent="0.2">
      <c r="B3" s="2" t="s">
        <v>76</v>
      </c>
    </row>
    <row r="5" spans="1:9" ht="38.25" customHeight="1" x14ac:dyDescent="0.2">
      <c r="E5" s="649" t="s">
        <v>201</v>
      </c>
      <c r="F5" s="681"/>
      <c r="G5" s="651"/>
      <c r="H5" s="182"/>
    </row>
    <row r="6" spans="1:9" ht="38.25" x14ac:dyDescent="0.2">
      <c r="C6" s="5"/>
      <c r="D6" s="5"/>
      <c r="E6" s="18">
        <v>2021</v>
      </c>
      <c r="F6" s="202">
        <v>2022</v>
      </c>
      <c r="G6" s="202">
        <v>2023</v>
      </c>
      <c r="H6" s="16" t="s">
        <v>360</v>
      </c>
      <c r="I6" s="173"/>
    </row>
    <row r="7" spans="1:9" x14ac:dyDescent="0.2">
      <c r="C7" s="2" t="s">
        <v>396</v>
      </c>
      <c r="D7" s="33" t="s">
        <v>255</v>
      </c>
      <c r="E7" s="70">
        <v>0.1</v>
      </c>
      <c r="F7" s="193">
        <v>9.9126622080802917E-2</v>
      </c>
      <c r="G7" s="359">
        <v>7.815929502248764E-2</v>
      </c>
      <c r="H7" s="231">
        <v>0.06</v>
      </c>
    </row>
    <row r="8" spans="1:9" x14ac:dyDescent="0.2">
      <c r="C8" s="2" t="s">
        <v>396</v>
      </c>
      <c r="D8" s="34" t="s">
        <v>256</v>
      </c>
      <c r="E8" s="63">
        <v>0.84</v>
      </c>
      <c r="F8" s="354">
        <v>0.80836552381515503</v>
      </c>
      <c r="G8" s="356">
        <v>0.88599205017089844</v>
      </c>
      <c r="H8" s="232">
        <v>0</v>
      </c>
      <c r="I8" s="211"/>
    </row>
    <row r="9" spans="1:9" x14ac:dyDescent="0.2">
      <c r="C9" s="2" t="s">
        <v>396</v>
      </c>
      <c r="D9" s="33" t="s">
        <v>257</v>
      </c>
      <c r="E9" s="63">
        <v>0.06</v>
      </c>
      <c r="F9" s="354">
        <v>9.2507876455783844E-2</v>
      </c>
      <c r="G9" s="356">
        <v>3.5848677158355713E-2</v>
      </c>
      <c r="H9" s="232">
        <v>0</v>
      </c>
      <c r="I9" s="211"/>
    </row>
    <row r="10" spans="1:9" x14ac:dyDescent="0.2">
      <c r="C10" s="2" t="s">
        <v>396</v>
      </c>
      <c r="D10" s="34" t="s">
        <v>121</v>
      </c>
      <c r="E10" s="59">
        <v>3</v>
      </c>
      <c r="F10" s="355">
        <v>3.093386173248291</v>
      </c>
      <c r="G10" s="302">
        <v>3.0244090557098389</v>
      </c>
      <c r="H10" s="148">
        <v>0.20699999999999999</v>
      </c>
      <c r="I10" s="211"/>
    </row>
    <row r="11" spans="1:9" x14ac:dyDescent="0.2">
      <c r="C11" s="2" t="s">
        <v>396</v>
      </c>
      <c r="D11" s="120" t="s">
        <v>82</v>
      </c>
      <c r="E11" s="18">
        <v>1327</v>
      </c>
      <c r="F11" s="299">
        <v>1409</v>
      </c>
      <c r="G11" s="300">
        <v>1352</v>
      </c>
      <c r="H11" s="148"/>
      <c r="I11" s="214"/>
    </row>
    <row r="12" spans="1:9" x14ac:dyDescent="0.2">
      <c r="D12" s="120"/>
      <c r="E12" s="18"/>
      <c r="F12" s="299"/>
      <c r="G12" s="299"/>
      <c r="H12" s="233"/>
      <c r="I12" s="214"/>
    </row>
    <row r="13" spans="1:9" x14ac:dyDescent="0.2">
      <c r="C13" s="2" t="s">
        <v>397</v>
      </c>
      <c r="D13" s="33" t="s">
        <v>255</v>
      </c>
      <c r="E13" s="63">
        <v>0.13</v>
      </c>
      <c r="F13" s="354">
        <v>0.15096420049667358</v>
      </c>
      <c r="G13" s="357">
        <v>0.12792642414569849</v>
      </c>
      <c r="H13" s="234">
        <v>0.54400000000000004</v>
      </c>
    </row>
    <row r="14" spans="1:9" x14ac:dyDescent="0.2">
      <c r="C14" s="2" t="s">
        <v>397</v>
      </c>
      <c r="D14" s="34" t="s">
        <v>256</v>
      </c>
      <c r="E14" s="63">
        <v>0.82</v>
      </c>
      <c r="F14" s="354">
        <v>0.74123865365982056</v>
      </c>
      <c r="G14" s="357">
        <v>0.82545709609985352</v>
      </c>
      <c r="H14" s="234">
        <v>0.06</v>
      </c>
      <c r="I14" s="211"/>
    </row>
    <row r="15" spans="1:9" x14ac:dyDescent="0.2">
      <c r="C15" s="2" t="s">
        <v>397</v>
      </c>
      <c r="D15" s="33" t="s">
        <v>257</v>
      </c>
      <c r="E15" s="63">
        <v>0.05</v>
      </c>
      <c r="F15" s="354">
        <v>0.10779711604118347</v>
      </c>
      <c r="G15" s="357">
        <v>4.6616498380899429E-2</v>
      </c>
      <c r="H15" s="234">
        <v>3.2000000000000001E-2</v>
      </c>
      <c r="I15" s="211"/>
    </row>
    <row r="16" spans="1:9" x14ac:dyDescent="0.2">
      <c r="C16" s="2" t="s">
        <v>397</v>
      </c>
      <c r="D16" s="34" t="s">
        <v>121</v>
      </c>
      <c r="E16" s="59">
        <v>3</v>
      </c>
      <c r="F16" s="355">
        <v>3.0332436561584473</v>
      </c>
      <c r="G16" s="302">
        <v>2.962630987167358</v>
      </c>
      <c r="H16" s="148">
        <v>0.50600000000000001</v>
      </c>
      <c r="I16" s="211"/>
    </row>
    <row r="17" spans="3:9" x14ac:dyDescent="0.2">
      <c r="C17" s="2" t="s">
        <v>397</v>
      </c>
      <c r="D17" s="120" t="s">
        <v>82</v>
      </c>
      <c r="E17" s="18">
        <v>242</v>
      </c>
      <c r="F17" s="299">
        <v>191</v>
      </c>
      <c r="G17" s="300">
        <v>155</v>
      </c>
      <c r="H17" s="148"/>
      <c r="I17" s="214"/>
    </row>
    <row r="18" spans="3:9" x14ac:dyDescent="0.2">
      <c r="D18" s="120"/>
      <c r="E18" s="18"/>
      <c r="F18" s="299"/>
      <c r="G18" s="299"/>
      <c r="H18" s="233"/>
      <c r="I18" s="214"/>
    </row>
    <row r="19" spans="3:9" x14ac:dyDescent="0.2">
      <c r="C19" s="2" t="s">
        <v>78</v>
      </c>
      <c r="D19" s="33" t="s">
        <v>255</v>
      </c>
      <c r="E19" s="63">
        <v>0.11</v>
      </c>
      <c r="F19" s="354">
        <v>0.10557819157838821</v>
      </c>
      <c r="G19" s="358">
        <v>8.224814385175705E-2</v>
      </c>
      <c r="H19" s="235">
        <v>2.5999999999999999E-2</v>
      </c>
      <c r="I19" s="211"/>
    </row>
    <row r="20" spans="3:9" x14ac:dyDescent="0.2">
      <c r="C20" s="2" t="s">
        <v>78</v>
      </c>
      <c r="D20" s="34" t="s">
        <v>256</v>
      </c>
      <c r="E20" s="63">
        <v>0.84</v>
      </c>
      <c r="F20" s="354">
        <v>0.79908204078674316</v>
      </c>
      <c r="G20" s="358">
        <v>0.87986791133880615</v>
      </c>
      <c r="H20" s="235">
        <v>0</v>
      </c>
      <c r="I20" s="211"/>
    </row>
    <row r="21" spans="3:9" x14ac:dyDescent="0.2">
      <c r="C21" s="2" t="s">
        <v>78</v>
      </c>
      <c r="D21" s="33" t="s">
        <v>257</v>
      </c>
      <c r="E21" s="63">
        <v>0.06</v>
      </c>
      <c r="F21" s="354">
        <v>9.5339760184288025E-2</v>
      </c>
      <c r="G21" s="358">
        <v>3.7883937358856201E-2</v>
      </c>
      <c r="H21" s="235">
        <v>0</v>
      </c>
      <c r="I21" s="211"/>
    </row>
    <row r="22" spans="3:9" x14ac:dyDescent="0.2">
      <c r="C22" s="2" t="s">
        <v>78</v>
      </c>
      <c r="D22" s="34" t="s">
        <v>121</v>
      </c>
      <c r="E22" s="59">
        <v>3</v>
      </c>
      <c r="F22" s="355">
        <v>3.0895776748657227</v>
      </c>
      <c r="G22" s="302">
        <v>3.0165178775787349</v>
      </c>
      <c r="H22" s="148">
        <v>0.13</v>
      </c>
      <c r="I22" s="211"/>
    </row>
    <row r="23" spans="3:9" x14ac:dyDescent="0.2">
      <c r="C23" s="2" t="s">
        <v>78</v>
      </c>
      <c r="D23" s="120" t="s">
        <v>82</v>
      </c>
      <c r="E23" s="18">
        <v>1636</v>
      </c>
      <c r="F23" s="299">
        <v>1687</v>
      </c>
      <c r="G23" s="300">
        <v>1585</v>
      </c>
      <c r="H23" s="223"/>
      <c r="I23" s="214"/>
    </row>
    <row r="25" spans="3:9" x14ac:dyDescent="0.2">
      <c r="F25" s="266"/>
      <c r="G25" s="266"/>
      <c r="H25" s="266"/>
      <c r="I25" s="266"/>
    </row>
    <row r="26" spans="3:9" x14ac:dyDescent="0.2">
      <c r="C26" s="87" t="s">
        <v>258</v>
      </c>
    </row>
    <row r="27" spans="3:9" x14ac:dyDescent="0.2">
      <c r="C27" s="85" t="s">
        <v>259</v>
      </c>
    </row>
    <row r="29" spans="3:9" x14ac:dyDescent="0.2">
      <c r="C29" s="2" t="s">
        <v>83</v>
      </c>
    </row>
    <row r="30" spans="3:9" x14ac:dyDescent="0.2">
      <c r="C30" s="2" t="s">
        <v>260</v>
      </c>
    </row>
    <row r="31" spans="3:9" x14ac:dyDescent="0.2">
      <c r="C31" s="2" t="s">
        <v>459</v>
      </c>
    </row>
    <row r="32" spans="3:9" x14ac:dyDescent="0.2">
      <c r="C32" s="2" t="s">
        <v>630</v>
      </c>
    </row>
  </sheetData>
  <mergeCells count="1">
    <mergeCell ref="E5:G5"/>
  </mergeCells>
  <conditionalFormatting sqref="H7:H23">
    <cfRule type="cellIs" dxfId="10" priority="3" operator="between">
      <formula>0</formula>
      <formula>0.05</formula>
    </cfRule>
  </conditionalFormatting>
  <hyperlinks>
    <hyperlink ref="A1" location="Contents!A1" display="Contents" xr:uid="{00000000-0004-0000-3400-000000000000}"/>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41046-AA00-43DD-A6ED-44EEB276269A}">
  <dimension ref="A1:J32"/>
  <sheetViews>
    <sheetView workbookViewId="0"/>
  </sheetViews>
  <sheetFormatPr defaultColWidth="9.140625" defaultRowHeight="12.75" x14ac:dyDescent="0.2"/>
  <cols>
    <col min="1" max="2" width="9.140625" style="2"/>
    <col min="3" max="3" width="27.5703125" style="2" bestFit="1" customWidth="1"/>
    <col min="4" max="4" width="25" style="2" customWidth="1"/>
    <col min="5" max="8" width="12.85546875" style="2" customWidth="1"/>
    <col min="9" max="9" width="16.5703125" style="2" customWidth="1"/>
    <col min="10" max="16384" width="9.140625" style="2"/>
  </cols>
  <sheetData>
    <row r="1" spans="1:10" x14ac:dyDescent="0.2">
      <c r="A1" s="3" t="s">
        <v>75</v>
      </c>
    </row>
    <row r="2" spans="1:10" x14ac:dyDescent="0.2">
      <c r="B2" s="4" t="s">
        <v>523</v>
      </c>
    </row>
    <row r="3" spans="1:10" x14ac:dyDescent="0.2">
      <c r="B3" s="2" t="s">
        <v>76</v>
      </c>
    </row>
    <row r="5" spans="1:10" ht="12.75" customHeight="1" x14ac:dyDescent="0.2">
      <c r="E5" s="649" t="s">
        <v>201</v>
      </c>
      <c r="F5" s="667"/>
      <c r="G5" s="667"/>
      <c r="H5" s="509"/>
      <c r="I5" s="508"/>
      <c r="J5" s="268"/>
    </row>
    <row r="6" spans="1:10" ht="51" x14ac:dyDescent="0.2">
      <c r="C6" s="5"/>
      <c r="D6" s="5"/>
      <c r="E6" s="24">
        <v>2021</v>
      </c>
      <c r="F6" s="611">
        <v>2022</v>
      </c>
      <c r="G6" s="202">
        <v>2023</v>
      </c>
      <c r="H6" s="16" t="s">
        <v>360</v>
      </c>
      <c r="J6" s="250"/>
    </row>
    <row r="7" spans="1:10" x14ac:dyDescent="0.2">
      <c r="C7" s="2" t="s">
        <v>396</v>
      </c>
      <c r="D7" s="33" t="s">
        <v>261</v>
      </c>
      <c r="E7" s="70">
        <v>0.2</v>
      </c>
      <c r="F7" s="604">
        <v>0.16959115862846375</v>
      </c>
      <c r="G7" s="605">
        <v>0.1446876376867294</v>
      </c>
      <c r="H7" s="606">
        <v>4.4999999999999998E-2</v>
      </c>
      <c r="I7" s="546"/>
      <c r="J7" s="268"/>
    </row>
    <row r="8" spans="1:10" x14ac:dyDescent="0.2">
      <c r="C8" s="2" t="s">
        <v>396</v>
      </c>
      <c r="D8" s="34" t="s">
        <v>460</v>
      </c>
      <c r="E8" s="63">
        <v>0.77</v>
      </c>
      <c r="F8" s="607">
        <v>0.80579078197479248</v>
      </c>
      <c r="G8" s="608">
        <v>0.83593255281448364</v>
      </c>
      <c r="H8" s="609">
        <v>2.1000000000000001E-2</v>
      </c>
      <c r="I8" s="546"/>
      <c r="J8" s="268"/>
    </row>
    <row r="9" spans="1:10" x14ac:dyDescent="0.2">
      <c r="C9" s="2" t="s">
        <v>396</v>
      </c>
      <c r="D9" s="33" t="s">
        <v>461</v>
      </c>
      <c r="E9" s="63">
        <v>0.03</v>
      </c>
      <c r="F9" s="607">
        <v>2.4618059396743774E-2</v>
      </c>
      <c r="G9" s="608">
        <v>1.9379813224077221E-2</v>
      </c>
      <c r="H9" s="609">
        <v>0.29499999999999998</v>
      </c>
      <c r="I9" s="546"/>
      <c r="J9" s="268"/>
    </row>
    <row r="10" spans="1:10" x14ac:dyDescent="0.2">
      <c r="C10" s="2" t="s">
        <v>396</v>
      </c>
      <c r="D10" s="34" t="s">
        <v>121</v>
      </c>
      <c r="E10" s="18">
        <v>4</v>
      </c>
      <c r="F10" s="610">
        <v>3.8730111122131348</v>
      </c>
      <c r="G10" s="612">
        <v>3.8671813011169429</v>
      </c>
      <c r="H10" s="148">
        <v>0.88</v>
      </c>
      <c r="I10" s="546"/>
      <c r="J10" s="268"/>
    </row>
    <row r="11" spans="1:10" x14ac:dyDescent="0.2">
      <c r="C11" s="2" t="s">
        <v>396</v>
      </c>
      <c r="D11" s="34" t="s">
        <v>82</v>
      </c>
      <c r="E11" s="18">
        <v>1829</v>
      </c>
      <c r="F11" s="592">
        <v>1845</v>
      </c>
      <c r="G11" s="563">
        <v>1737</v>
      </c>
      <c r="H11" s="148"/>
      <c r="I11" s="546"/>
      <c r="J11" s="268"/>
    </row>
    <row r="12" spans="1:10" x14ac:dyDescent="0.2">
      <c r="D12" s="34"/>
      <c r="E12" s="18"/>
      <c r="F12" s="592"/>
      <c r="G12" s="592"/>
      <c r="H12" s="233"/>
      <c r="I12" s="546"/>
      <c r="J12" s="268"/>
    </row>
    <row r="13" spans="1:10" x14ac:dyDescent="0.2">
      <c r="C13" s="2" t="s">
        <v>397</v>
      </c>
      <c r="D13" s="33" t="s">
        <v>261</v>
      </c>
      <c r="E13" s="63">
        <v>0.24</v>
      </c>
      <c r="F13" s="607">
        <v>0.29469931125640869</v>
      </c>
      <c r="G13" s="608">
        <v>0.23837083578109741</v>
      </c>
      <c r="H13" s="609">
        <v>1.0999999999999999E-2</v>
      </c>
      <c r="I13" s="546"/>
      <c r="J13" s="268"/>
    </row>
    <row r="14" spans="1:10" x14ac:dyDescent="0.2">
      <c r="C14" s="2" t="s">
        <v>397</v>
      </c>
      <c r="D14" s="34" t="s">
        <v>460</v>
      </c>
      <c r="E14" s="63">
        <v>0.74</v>
      </c>
      <c r="F14" s="607">
        <v>0.67347252368927002</v>
      </c>
      <c r="G14" s="608">
        <v>0.73465085029602051</v>
      </c>
      <c r="H14" s="609">
        <v>7.0000000000000001E-3</v>
      </c>
      <c r="I14" s="546"/>
      <c r="J14" s="268"/>
    </row>
    <row r="15" spans="1:10" x14ac:dyDescent="0.2">
      <c r="C15" s="2" t="s">
        <v>397</v>
      </c>
      <c r="D15" s="33" t="s">
        <v>461</v>
      </c>
      <c r="E15" s="63">
        <v>0.02</v>
      </c>
      <c r="F15" s="607">
        <v>3.1828194856643677E-2</v>
      </c>
      <c r="G15" s="608">
        <v>2.6978291571140289E-2</v>
      </c>
      <c r="H15" s="609">
        <v>0.56300000000000006</v>
      </c>
      <c r="I15" s="546"/>
      <c r="J15" s="268"/>
    </row>
    <row r="16" spans="1:10" x14ac:dyDescent="0.2">
      <c r="C16" s="2" t="s">
        <v>397</v>
      </c>
      <c r="D16" s="34" t="s">
        <v>121</v>
      </c>
      <c r="E16" s="18">
        <v>4</v>
      </c>
      <c r="F16" s="610">
        <v>3.5782251358032227</v>
      </c>
      <c r="G16" s="612">
        <v>3.6829013824462891</v>
      </c>
      <c r="H16" s="148">
        <v>9.8000000000000004E-2</v>
      </c>
      <c r="I16" s="546"/>
      <c r="J16" s="268"/>
    </row>
    <row r="17" spans="3:10" x14ac:dyDescent="0.2">
      <c r="C17" s="2" t="s">
        <v>397</v>
      </c>
      <c r="D17" s="34" t="s">
        <v>82</v>
      </c>
      <c r="E17" s="18">
        <v>1015</v>
      </c>
      <c r="F17" s="592">
        <v>915</v>
      </c>
      <c r="G17" s="563">
        <v>719</v>
      </c>
      <c r="H17" s="148"/>
      <c r="I17" s="546"/>
      <c r="J17" s="268"/>
    </row>
    <row r="18" spans="3:10" x14ac:dyDescent="0.2">
      <c r="D18" s="34"/>
      <c r="E18" s="18"/>
      <c r="F18" s="592"/>
      <c r="G18" s="592"/>
      <c r="H18" s="233"/>
      <c r="I18" s="546"/>
      <c r="J18" s="268"/>
    </row>
    <row r="19" spans="3:10" x14ac:dyDescent="0.2">
      <c r="C19" s="2" t="s">
        <v>78</v>
      </c>
      <c r="D19" s="33" t="s">
        <v>261</v>
      </c>
      <c r="E19" s="63">
        <v>0.22</v>
      </c>
      <c r="F19" s="607">
        <v>0.20582003891468048</v>
      </c>
      <c r="G19" s="608">
        <v>0.16978833079338071</v>
      </c>
      <c r="H19" s="609">
        <v>1E-3</v>
      </c>
      <c r="I19" s="546"/>
      <c r="J19" s="268"/>
    </row>
    <row r="20" spans="3:10" x14ac:dyDescent="0.2">
      <c r="C20" s="2" t="s">
        <v>78</v>
      </c>
      <c r="D20" s="34" t="s">
        <v>460</v>
      </c>
      <c r="E20" s="63">
        <v>0.76</v>
      </c>
      <c r="F20" s="607">
        <v>0.76646214723587036</v>
      </c>
      <c r="G20" s="608">
        <v>0.80938088893890381</v>
      </c>
      <c r="H20" s="609">
        <v>0</v>
      </c>
      <c r="I20" s="546"/>
      <c r="J20" s="268"/>
    </row>
    <row r="21" spans="3:10" x14ac:dyDescent="0.2">
      <c r="C21" s="2" t="s">
        <v>78</v>
      </c>
      <c r="D21" s="33" t="s">
        <v>461</v>
      </c>
      <c r="E21" s="63">
        <v>0.02</v>
      </c>
      <c r="F21" s="607">
        <v>2.7717802673578262E-2</v>
      </c>
      <c r="G21" s="608">
        <v>2.0830767229199409E-2</v>
      </c>
      <c r="H21" s="609">
        <v>0.10100000000000001</v>
      </c>
      <c r="I21" s="546"/>
      <c r="J21" s="268"/>
    </row>
    <row r="22" spans="3:10" x14ac:dyDescent="0.2">
      <c r="C22" s="2" t="s">
        <v>78</v>
      </c>
      <c r="D22" s="34" t="s">
        <v>121</v>
      </c>
      <c r="E22" s="18">
        <v>4</v>
      </c>
      <c r="F22" s="610">
        <v>3.790147066116333</v>
      </c>
      <c r="G22" s="612">
        <v>3.8155465126037602</v>
      </c>
      <c r="H22" s="148">
        <v>0.42399999999999999</v>
      </c>
      <c r="I22" s="546"/>
      <c r="J22" s="268"/>
    </row>
    <row r="23" spans="3:10" ht="14.1" customHeight="1" x14ac:dyDescent="0.2">
      <c r="C23" s="2" t="s">
        <v>78</v>
      </c>
      <c r="D23" s="34" t="s">
        <v>82</v>
      </c>
      <c r="E23" s="18">
        <v>2935</v>
      </c>
      <c r="F23" s="592">
        <v>2914</v>
      </c>
      <c r="G23" s="563">
        <v>2582</v>
      </c>
      <c r="H23" s="223"/>
      <c r="J23" s="268"/>
    </row>
    <row r="24" spans="3:10" x14ac:dyDescent="0.2">
      <c r="D24" s="34"/>
      <c r="I24" s="266"/>
    </row>
    <row r="26" spans="3:10" x14ac:dyDescent="0.2">
      <c r="C26" s="87" t="s">
        <v>521</v>
      </c>
    </row>
    <row r="27" spans="3:10" x14ac:dyDescent="0.2">
      <c r="C27" s="85" t="s">
        <v>259</v>
      </c>
    </row>
    <row r="29" spans="3:10" x14ac:dyDescent="0.2">
      <c r="C29" s="2" t="s">
        <v>83</v>
      </c>
    </row>
    <row r="30" spans="3:10" x14ac:dyDescent="0.2">
      <c r="C30" s="2" t="s">
        <v>262</v>
      </c>
    </row>
    <row r="31" spans="3:10" x14ac:dyDescent="0.2">
      <c r="C31" s="2" t="s">
        <v>459</v>
      </c>
    </row>
    <row r="32" spans="3:10" x14ac:dyDescent="0.2">
      <c r="C32" s="2" t="s">
        <v>630</v>
      </c>
    </row>
  </sheetData>
  <mergeCells count="1">
    <mergeCell ref="E5:G5"/>
  </mergeCells>
  <conditionalFormatting sqref="H7:H23">
    <cfRule type="cellIs" dxfId="9" priority="1" operator="between">
      <formula>0</formula>
      <formula>0.05</formula>
    </cfRule>
  </conditionalFormatting>
  <conditionalFormatting sqref="J7:J23">
    <cfRule type="cellIs" dxfId="8" priority="4" operator="between">
      <formula>0</formula>
      <formula>0.05</formula>
    </cfRule>
  </conditionalFormatting>
  <hyperlinks>
    <hyperlink ref="A1" location="Contents!A1" display="Contents" xr:uid="{00000000-0004-0000-3500-000000000000}"/>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0B06A-E596-49EB-BF3C-32713A39F0E3}">
  <dimension ref="A1:J61"/>
  <sheetViews>
    <sheetView zoomScaleNormal="100" workbookViewId="0"/>
  </sheetViews>
  <sheetFormatPr defaultColWidth="9.140625" defaultRowHeight="12.75" x14ac:dyDescent="0.2"/>
  <cols>
    <col min="1" max="2" width="9.140625" style="2"/>
    <col min="3" max="3" width="21.42578125" style="2" customWidth="1"/>
    <col min="4" max="4" width="29.42578125" style="2" customWidth="1"/>
    <col min="5" max="5" width="24.5703125" style="2" bestFit="1" customWidth="1"/>
    <col min="6" max="9" width="14.7109375" style="2" customWidth="1"/>
    <col min="10" max="10" width="14.140625" style="2" customWidth="1"/>
    <col min="11" max="16384" width="9.140625" style="2"/>
  </cols>
  <sheetData>
    <row r="1" spans="1:10" x14ac:dyDescent="0.2">
      <c r="A1" s="3" t="s">
        <v>75</v>
      </c>
    </row>
    <row r="2" spans="1:10" x14ac:dyDescent="0.2">
      <c r="B2" s="4" t="s">
        <v>524</v>
      </c>
    </row>
    <row r="3" spans="1:10" x14ac:dyDescent="0.2">
      <c r="B3" s="2" t="s">
        <v>76</v>
      </c>
    </row>
    <row r="5" spans="1:10" ht="15" customHeight="1" x14ac:dyDescent="0.2">
      <c r="E5" s="7"/>
      <c r="F5" s="656" t="s">
        <v>201</v>
      </c>
      <c r="G5" s="682"/>
      <c r="H5" s="683"/>
      <c r="I5" s="182"/>
      <c r="J5" s="268"/>
    </row>
    <row r="6" spans="1:10" ht="38.25" x14ac:dyDescent="0.2">
      <c r="C6" s="30"/>
      <c r="D6" s="30"/>
      <c r="E6" s="10"/>
      <c r="F6" s="16">
        <v>2021</v>
      </c>
      <c r="G6" s="218">
        <v>2022</v>
      </c>
      <c r="H6" s="218">
        <v>2023</v>
      </c>
      <c r="I6" s="16" t="s">
        <v>360</v>
      </c>
      <c r="J6" s="250"/>
    </row>
    <row r="7" spans="1:10" x14ac:dyDescent="0.2">
      <c r="C7" s="2" t="s">
        <v>246</v>
      </c>
      <c r="D7" s="2" t="s">
        <v>358</v>
      </c>
      <c r="E7" s="35" t="s">
        <v>261</v>
      </c>
      <c r="F7" s="70">
        <v>7.0000000000000007E-2</v>
      </c>
      <c r="G7" s="194">
        <v>9.3526482582092285E-2</v>
      </c>
      <c r="H7" s="361">
        <v>6.7144408822059631E-2</v>
      </c>
      <c r="I7" s="237">
        <v>7.2999999999999995E-2</v>
      </c>
      <c r="J7" s="269"/>
    </row>
    <row r="8" spans="1:10" x14ac:dyDescent="0.2">
      <c r="C8" s="2" t="s">
        <v>246</v>
      </c>
      <c r="D8" s="2" t="s">
        <v>358</v>
      </c>
      <c r="E8" s="35" t="s">
        <v>263</v>
      </c>
      <c r="F8" s="63">
        <v>0.1</v>
      </c>
      <c r="G8" s="236">
        <v>0.11588826030492783</v>
      </c>
      <c r="H8" s="360">
        <v>0.1131667569279671</v>
      </c>
      <c r="I8" s="238">
        <v>0.877</v>
      </c>
      <c r="J8" s="269"/>
    </row>
    <row r="9" spans="1:10" x14ac:dyDescent="0.2">
      <c r="C9" s="2" t="s">
        <v>246</v>
      </c>
      <c r="D9" s="2" t="s">
        <v>358</v>
      </c>
      <c r="E9" s="35" t="s">
        <v>264</v>
      </c>
      <c r="F9" s="63">
        <v>0.17</v>
      </c>
      <c r="G9" s="236">
        <v>0.19100955128669739</v>
      </c>
      <c r="H9" s="360">
        <v>0.17615462839603421</v>
      </c>
      <c r="I9" s="238">
        <v>0.46200000000000002</v>
      </c>
      <c r="J9" s="269"/>
    </row>
    <row r="10" spans="1:10" x14ac:dyDescent="0.2">
      <c r="C10" s="2" t="s">
        <v>246</v>
      </c>
      <c r="D10" s="2" t="s">
        <v>358</v>
      </c>
      <c r="E10" s="35" t="s">
        <v>265</v>
      </c>
      <c r="F10" s="63">
        <v>0.33</v>
      </c>
      <c r="G10" s="236">
        <v>0.30459269881248474</v>
      </c>
      <c r="H10" s="360">
        <v>0.3399595320224762</v>
      </c>
      <c r="I10" s="238">
        <v>0.14499999999999999</v>
      </c>
      <c r="J10" s="269"/>
    </row>
    <row r="11" spans="1:10" x14ac:dyDescent="0.2">
      <c r="C11" s="2" t="s">
        <v>246</v>
      </c>
      <c r="D11" s="2" t="s">
        <v>358</v>
      </c>
      <c r="E11" s="35" t="s">
        <v>266</v>
      </c>
      <c r="F11" s="63">
        <v>0.33</v>
      </c>
      <c r="G11" s="236">
        <v>0.29498299956321716</v>
      </c>
      <c r="H11" s="362">
        <v>0.30357468128204351</v>
      </c>
      <c r="I11" s="238">
        <v>0.70599999999999996</v>
      </c>
      <c r="J11" s="269"/>
    </row>
    <row r="12" spans="1:10" x14ac:dyDescent="0.2">
      <c r="C12" s="2" t="s">
        <v>246</v>
      </c>
      <c r="D12" s="2" t="s">
        <v>358</v>
      </c>
      <c r="E12" s="35" t="s">
        <v>121</v>
      </c>
      <c r="F12" s="59">
        <v>8</v>
      </c>
      <c r="G12" s="222">
        <v>8.2026329040527344</v>
      </c>
      <c r="H12" s="302">
        <v>8.2546348571777344</v>
      </c>
      <c r="I12" s="148">
        <v>0.77100000000000002</v>
      </c>
      <c r="J12" s="269"/>
    </row>
    <row r="13" spans="1:10" x14ac:dyDescent="0.2">
      <c r="C13" s="2" t="s">
        <v>246</v>
      </c>
      <c r="D13" s="2" t="s">
        <v>358</v>
      </c>
      <c r="E13" s="2" t="s">
        <v>82</v>
      </c>
      <c r="F13" s="18">
        <v>1063</v>
      </c>
      <c r="G13" s="205">
        <v>906</v>
      </c>
      <c r="H13" s="300">
        <v>771</v>
      </c>
      <c r="I13" s="148"/>
      <c r="J13" s="269"/>
    </row>
    <row r="14" spans="1:10" x14ac:dyDescent="0.2">
      <c r="F14" s="18"/>
      <c r="G14" s="205"/>
      <c r="H14" s="300"/>
      <c r="I14" s="148"/>
      <c r="J14" s="269"/>
    </row>
    <row r="15" spans="1:10" x14ac:dyDescent="0.2">
      <c r="C15" s="2" t="s">
        <v>246</v>
      </c>
      <c r="D15" s="2" t="s">
        <v>444</v>
      </c>
      <c r="E15" s="35" t="s">
        <v>261</v>
      </c>
      <c r="F15" s="63">
        <v>0.01</v>
      </c>
      <c r="G15" s="236">
        <v>8.4334895014762878E-2</v>
      </c>
      <c r="H15" s="363">
        <v>1.8918493762612339E-2</v>
      </c>
      <c r="I15" s="239">
        <v>0.09</v>
      </c>
      <c r="J15" s="269"/>
    </row>
    <row r="16" spans="1:10" x14ac:dyDescent="0.2">
      <c r="C16" s="2" t="s">
        <v>246</v>
      </c>
      <c r="D16" s="2" t="s">
        <v>444</v>
      </c>
      <c r="E16" s="35" t="s">
        <v>263</v>
      </c>
      <c r="F16" s="63">
        <v>0.04</v>
      </c>
      <c r="G16" s="236">
        <v>3.0540984123945236E-2</v>
      </c>
      <c r="H16" s="363">
        <v>3.8695693016052253E-2</v>
      </c>
      <c r="I16" s="239">
        <v>0.81300000000000006</v>
      </c>
      <c r="J16" s="269"/>
    </row>
    <row r="17" spans="3:10" x14ac:dyDescent="0.2">
      <c r="C17" s="2" t="s">
        <v>246</v>
      </c>
      <c r="D17" s="2" t="s">
        <v>444</v>
      </c>
      <c r="E17" s="35" t="s">
        <v>264</v>
      </c>
      <c r="F17" s="63">
        <v>0.14000000000000001</v>
      </c>
      <c r="G17" s="236">
        <v>6.0143928974866867E-2</v>
      </c>
      <c r="H17" s="363">
        <v>0.1112436577677727</v>
      </c>
      <c r="I17" s="239">
        <v>0.308</v>
      </c>
      <c r="J17" s="269"/>
    </row>
    <row r="18" spans="3:10" x14ac:dyDescent="0.2">
      <c r="C18" s="2" t="s">
        <v>246</v>
      </c>
      <c r="D18" s="2" t="s">
        <v>444</v>
      </c>
      <c r="E18" s="35" t="s">
        <v>265</v>
      </c>
      <c r="F18" s="63">
        <v>0.28999999999999998</v>
      </c>
      <c r="G18" s="236">
        <v>0.27916744351387024</v>
      </c>
      <c r="H18" s="363">
        <v>0.27539947628974909</v>
      </c>
      <c r="I18" s="239">
        <v>0.96099999999999997</v>
      </c>
      <c r="J18" s="269"/>
    </row>
    <row r="19" spans="3:10" x14ac:dyDescent="0.2">
      <c r="C19" s="2" t="s">
        <v>246</v>
      </c>
      <c r="D19" s="2" t="s">
        <v>444</v>
      </c>
      <c r="E19" s="35" t="s">
        <v>266</v>
      </c>
      <c r="F19" s="63">
        <v>0.52</v>
      </c>
      <c r="G19" s="236">
        <v>0.54581278562545776</v>
      </c>
      <c r="H19" s="363">
        <v>0.55574268102645874</v>
      </c>
      <c r="I19" s="239">
        <v>0.91</v>
      </c>
      <c r="J19" s="269"/>
    </row>
    <row r="20" spans="3:10" x14ac:dyDescent="0.2">
      <c r="C20" s="2" t="s">
        <v>246</v>
      </c>
      <c r="D20" s="2" t="s">
        <v>444</v>
      </c>
      <c r="E20" s="35" t="s">
        <v>121</v>
      </c>
      <c r="F20" s="59">
        <v>10</v>
      </c>
      <c r="G20" s="222">
        <v>9.9410839080810547</v>
      </c>
      <c r="H20" s="302">
        <v>12.437638282775881</v>
      </c>
      <c r="I20" s="148">
        <v>0.26900000000000002</v>
      </c>
      <c r="J20" s="269"/>
    </row>
    <row r="21" spans="3:10" x14ac:dyDescent="0.2">
      <c r="C21" s="2" t="s">
        <v>246</v>
      </c>
      <c r="D21" s="2" t="s">
        <v>444</v>
      </c>
      <c r="E21" s="2" t="s">
        <v>82</v>
      </c>
      <c r="F21" s="18">
        <v>109</v>
      </c>
      <c r="G21" s="205">
        <v>70</v>
      </c>
      <c r="H21" s="300">
        <v>61</v>
      </c>
      <c r="I21" s="148"/>
      <c r="J21" s="269"/>
    </row>
    <row r="22" spans="3:10" x14ac:dyDescent="0.2">
      <c r="F22" s="18"/>
      <c r="G22" s="205"/>
      <c r="H22" s="300"/>
      <c r="I22" s="148"/>
      <c r="J22" s="269"/>
    </row>
    <row r="23" spans="3:10" x14ac:dyDescent="0.2">
      <c r="C23" s="2" t="s">
        <v>246</v>
      </c>
      <c r="D23" s="2" t="s">
        <v>77</v>
      </c>
      <c r="E23" s="35" t="s">
        <v>261</v>
      </c>
      <c r="F23" s="63">
        <v>0.06</v>
      </c>
      <c r="G23" s="236">
        <v>9.3143768608570099E-2</v>
      </c>
      <c r="H23" s="364">
        <v>6.511843204498291E-2</v>
      </c>
      <c r="I23" s="240">
        <v>4.9000000000000002E-2</v>
      </c>
      <c r="J23" s="269"/>
    </row>
    <row r="24" spans="3:10" x14ac:dyDescent="0.2">
      <c r="C24" s="2" t="s">
        <v>246</v>
      </c>
      <c r="D24" s="2" t="s">
        <v>77</v>
      </c>
      <c r="E24" s="35" t="s">
        <v>263</v>
      </c>
      <c r="F24" s="63">
        <v>0.1</v>
      </c>
      <c r="G24" s="236">
        <v>0.11233462393283844</v>
      </c>
      <c r="H24" s="364">
        <v>0.1100382134318352</v>
      </c>
      <c r="I24" s="240">
        <v>0.89200000000000002</v>
      </c>
      <c r="J24" s="269"/>
    </row>
    <row r="25" spans="3:10" x14ac:dyDescent="0.2">
      <c r="C25" s="2" t="s">
        <v>246</v>
      </c>
      <c r="D25" s="2" t="s">
        <v>77</v>
      </c>
      <c r="E25" s="35" t="s">
        <v>264</v>
      </c>
      <c r="F25" s="63">
        <v>0.17</v>
      </c>
      <c r="G25" s="236">
        <v>0.18556065857410431</v>
      </c>
      <c r="H25" s="364">
        <v>0.1734277009963989</v>
      </c>
      <c r="I25" s="240">
        <v>0.53300000000000003</v>
      </c>
      <c r="J25" s="269"/>
    </row>
    <row r="26" spans="3:10" x14ac:dyDescent="0.2">
      <c r="C26" s="2" t="s">
        <v>246</v>
      </c>
      <c r="D26" s="2" t="s">
        <v>77</v>
      </c>
      <c r="E26" s="35" t="s">
        <v>265</v>
      </c>
      <c r="F26" s="63">
        <v>0.33</v>
      </c>
      <c r="G26" s="236">
        <v>0.30353406071662903</v>
      </c>
      <c r="H26" s="364">
        <v>0.3372473418712616</v>
      </c>
      <c r="I26" s="240">
        <v>0.151</v>
      </c>
      <c r="J26" s="269"/>
    </row>
    <row r="27" spans="3:10" x14ac:dyDescent="0.2">
      <c r="C27" s="2" t="s">
        <v>246</v>
      </c>
      <c r="D27" s="2" t="s">
        <v>77</v>
      </c>
      <c r="E27" s="35" t="s">
        <v>266</v>
      </c>
      <c r="F27" s="63">
        <v>0.34</v>
      </c>
      <c r="G27" s="236">
        <v>0.30542689561843872</v>
      </c>
      <c r="H27" s="364">
        <v>0.3141683042049408</v>
      </c>
      <c r="I27" s="240">
        <v>0.69400000000000006</v>
      </c>
      <c r="J27" s="269"/>
    </row>
    <row r="28" spans="3:10" x14ac:dyDescent="0.2">
      <c r="C28" s="2" t="s">
        <v>246</v>
      </c>
      <c r="D28" s="2" t="s">
        <v>77</v>
      </c>
      <c r="E28" s="35" t="s">
        <v>121</v>
      </c>
      <c r="F28" s="59">
        <v>9</v>
      </c>
      <c r="G28" s="222">
        <v>8.2750177383422852</v>
      </c>
      <c r="H28" s="302">
        <v>8.430363655090332</v>
      </c>
      <c r="I28" s="148">
        <v>0.432</v>
      </c>
      <c r="J28" s="269"/>
    </row>
    <row r="29" spans="3:10" x14ac:dyDescent="0.2">
      <c r="C29" s="2" t="s">
        <v>246</v>
      </c>
      <c r="D29" s="2" t="s">
        <v>77</v>
      </c>
      <c r="E29" s="2" t="s">
        <v>82</v>
      </c>
      <c r="F29" s="18">
        <v>1172</v>
      </c>
      <c r="G29" s="205">
        <v>976</v>
      </c>
      <c r="H29" s="300">
        <v>832</v>
      </c>
      <c r="I29" s="148"/>
      <c r="J29" s="269"/>
    </row>
    <row r="30" spans="3:10" x14ac:dyDescent="0.2">
      <c r="F30" s="18"/>
      <c r="G30" s="205"/>
      <c r="H30" s="300"/>
      <c r="I30" s="148"/>
      <c r="J30" s="269"/>
    </row>
    <row r="31" spans="3:10" x14ac:dyDescent="0.2">
      <c r="C31" s="2" t="s">
        <v>247</v>
      </c>
      <c r="D31" s="2" t="s">
        <v>396</v>
      </c>
      <c r="E31" s="35" t="s">
        <v>261</v>
      </c>
      <c r="F31" s="63">
        <v>0.06</v>
      </c>
      <c r="G31" s="236">
        <v>6.2502950429916382E-2</v>
      </c>
      <c r="H31" s="365">
        <v>3.4667827188968658E-2</v>
      </c>
      <c r="I31" s="241">
        <v>0</v>
      </c>
      <c r="J31" s="269"/>
    </row>
    <row r="32" spans="3:10" x14ac:dyDescent="0.2">
      <c r="C32" s="2" t="s">
        <v>247</v>
      </c>
      <c r="D32" s="2" t="s">
        <v>396</v>
      </c>
      <c r="E32" s="35" t="s">
        <v>263</v>
      </c>
      <c r="F32" s="63">
        <v>0.14000000000000001</v>
      </c>
      <c r="G32" s="236">
        <v>0.10907091200351715</v>
      </c>
      <c r="H32" s="365">
        <v>9.7202777862548828E-2</v>
      </c>
      <c r="I32" s="241">
        <v>0.255</v>
      </c>
      <c r="J32" s="269"/>
    </row>
    <row r="33" spans="3:10" x14ac:dyDescent="0.2">
      <c r="C33" s="2" t="s">
        <v>247</v>
      </c>
      <c r="D33" s="2" t="s">
        <v>396</v>
      </c>
      <c r="E33" s="35" t="s">
        <v>264</v>
      </c>
      <c r="F33" s="63">
        <v>0.15</v>
      </c>
      <c r="G33" s="236">
        <v>0.12188223004341125</v>
      </c>
      <c r="H33" s="365">
        <v>0.1173045262694359</v>
      </c>
      <c r="I33" s="241">
        <v>0.67900000000000005</v>
      </c>
      <c r="J33" s="269"/>
    </row>
    <row r="34" spans="3:10" x14ac:dyDescent="0.2">
      <c r="C34" s="2" t="s">
        <v>247</v>
      </c>
      <c r="D34" s="2" t="s">
        <v>396</v>
      </c>
      <c r="E34" s="35" t="s">
        <v>265</v>
      </c>
      <c r="F34" s="63">
        <v>0.64</v>
      </c>
      <c r="G34" s="236">
        <v>0.69156080484390259</v>
      </c>
      <c r="H34" s="365">
        <v>0.73609066009521484</v>
      </c>
      <c r="I34" s="241">
        <v>4.0000000000000001E-3</v>
      </c>
      <c r="J34" s="269"/>
    </row>
    <row r="35" spans="3:10" x14ac:dyDescent="0.2">
      <c r="C35" s="2" t="s">
        <v>247</v>
      </c>
      <c r="D35" s="2" t="s">
        <v>396</v>
      </c>
      <c r="E35" s="35" t="s">
        <v>266</v>
      </c>
      <c r="F35" s="63">
        <v>0.02</v>
      </c>
      <c r="G35" s="236">
        <v>1.4983090572059155E-2</v>
      </c>
      <c r="H35" s="365">
        <v>1.473422534763813E-2</v>
      </c>
      <c r="I35" s="241">
        <v>0.95100000000000007</v>
      </c>
      <c r="J35" s="269"/>
    </row>
    <row r="36" spans="3:10" x14ac:dyDescent="0.2">
      <c r="C36" s="2" t="s">
        <v>247</v>
      </c>
      <c r="D36" s="2" t="s">
        <v>396</v>
      </c>
      <c r="E36" s="35" t="s">
        <v>121</v>
      </c>
      <c r="F36" s="59">
        <v>7</v>
      </c>
      <c r="G36" s="222">
        <v>7.1619744300842285</v>
      </c>
      <c r="H36" s="302">
        <v>7.3566727638244629</v>
      </c>
      <c r="I36" s="148">
        <v>4.0000000000000001E-3</v>
      </c>
      <c r="J36" s="269"/>
    </row>
    <row r="37" spans="3:10" x14ac:dyDescent="0.2">
      <c r="C37" s="2" t="s">
        <v>247</v>
      </c>
      <c r="D37" s="2" t="s">
        <v>396</v>
      </c>
      <c r="E37" s="2" t="s">
        <v>82</v>
      </c>
      <c r="F37" s="18">
        <v>1947</v>
      </c>
      <c r="G37" s="205">
        <v>1881</v>
      </c>
      <c r="H37" s="300">
        <v>1757</v>
      </c>
      <c r="I37" s="148"/>
      <c r="J37" s="269"/>
    </row>
    <row r="38" spans="3:10" x14ac:dyDescent="0.2">
      <c r="F38" s="18"/>
      <c r="G38" s="205"/>
      <c r="H38" s="300"/>
      <c r="I38" s="148"/>
      <c r="J38" s="269"/>
    </row>
    <row r="39" spans="3:10" x14ac:dyDescent="0.2">
      <c r="C39" s="2" t="s">
        <v>247</v>
      </c>
      <c r="D39" s="2" t="s">
        <v>397</v>
      </c>
      <c r="E39" s="35" t="s">
        <v>261</v>
      </c>
      <c r="F39" s="63">
        <v>0.08</v>
      </c>
      <c r="G39" s="236">
        <v>8.5439547896385193E-2</v>
      </c>
      <c r="H39" s="366">
        <v>4.1635915637016303E-2</v>
      </c>
      <c r="I39" s="242">
        <v>0</v>
      </c>
      <c r="J39" s="269"/>
    </row>
    <row r="40" spans="3:10" x14ac:dyDescent="0.2">
      <c r="C40" s="2" t="s">
        <v>247</v>
      </c>
      <c r="D40" s="2" t="s">
        <v>397</v>
      </c>
      <c r="E40" s="35" t="s">
        <v>263</v>
      </c>
      <c r="F40" s="63">
        <v>0.19</v>
      </c>
      <c r="G40" s="236">
        <v>0.18830054998397827</v>
      </c>
      <c r="H40" s="366">
        <v>0.17527265846729281</v>
      </c>
      <c r="I40" s="242">
        <v>0.48599999999999999</v>
      </c>
      <c r="J40" s="269"/>
    </row>
    <row r="41" spans="3:10" x14ac:dyDescent="0.2">
      <c r="C41" s="2" t="s">
        <v>247</v>
      </c>
      <c r="D41" s="2" t="s">
        <v>397</v>
      </c>
      <c r="E41" s="35" t="s">
        <v>264</v>
      </c>
      <c r="F41" s="63">
        <v>0.22</v>
      </c>
      <c r="G41" s="236">
        <v>0.19741217792034149</v>
      </c>
      <c r="H41" s="366">
        <v>0.19692683219909671</v>
      </c>
      <c r="I41" s="242">
        <v>0.98</v>
      </c>
      <c r="J41" s="269"/>
    </row>
    <row r="42" spans="3:10" x14ac:dyDescent="0.2">
      <c r="C42" s="2" t="s">
        <v>247</v>
      </c>
      <c r="D42" s="2" t="s">
        <v>397</v>
      </c>
      <c r="E42" s="35" t="s">
        <v>265</v>
      </c>
      <c r="F42" s="63">
        <v>0.5</v>
      </c>
      <c r="G42" s="236">
        <v>0.51496315002441406</v>
      </c>
      <c r="H42" s="366">
        <v>0.57174134254455566</v>
      </c>
      <c r="I42" s="242">
        <v>1.9E-2</v>
      </c>
      <c r="J42" s="269"/>
    </row>
    <row r="43" spans="3:10" x14ac:dyDescent="0.2">
      <c r="C43" s="2" t="s">
        <v>247</v>
      </c>
      <c r="D43" s="2" t="s">
        <v>397</v>
      </c>
      <c r="E43" s="35" t="s">
        <v>266</v>
      </c>
      <c r="F43" s="63">
        <v>0.01</v>
      </c>
      <c r="G43" s="236">
        <v>1.3884564861655235E-2</v>
      </c>
      <c r="H43" s="366">
        <v>1.4423234388232229E-2</v>
      </c>
      <c r="I43" s="242">
        <v>0.92400000000000004</v>
      </c>
      <c r="J43" s="269"/>
    </row>
    <row r="44" spans="3:10" x14ac:dyDescent="0.2">
      <c r="C44" s="2" t="s">
        <v>247</v>
      </c>
      <c r="D44" s="2" t="s">
        <v>397</v>
      </c>
      <c r="E44" s="35" t="s">
        <v>121</v>
      </c>
      <c r="F44" s="59">
        <v>7</v>
      </c>
      <c r="G44" s="222">
        <v>6.6104192733764648</v>
      </c>
      <c r="H44" s="302">
        <v>6.9299201965332031</v>
      </c>
      <c r="I44" s="148">
        <v>3.0000000000000001E-3</v>
      </c>
      <c r="J44" s="269"/>
    </row>
    <row r="45" spans="3:10" x14ac:dyDescent="0.2">
      <c r="C45" s="2" t="s">
        <v>247</v>
      </c>
      <c r="D45" s="2" t="s">
        <v>397</v>
      </c>
      <c r="E45" s="2" t="s">
        <v>82</v>
      </c>
      <c r="F45" s="18">
        <v>1134</v>
      </c>
      <c r="G45" s="205">
        <v>945</v>
      </c>
      <c r="H45" s="300">
        <v>793</v>
      </c>
      <c r="I45" s="148"/>
      <c r="J45" s="269"/>
    </row>
    <row r="46" spans="3:10" x14ac:dyDescent="0.2">
      <c r="F46" s="18"/>
      <c r="G46" s="205"/>
      <c r="H46" s="300"/>
      <c r="I46" s="148"/>
      <c r="J46" s="269"/>
    </row>
    <row r="47" spans="3:10" x14ac:dyDescent="0.2">
      <c r="C47" s="2" t="s">
        <v>247</v>
      </c>
      <c r="D47" s="2" t="s">
        <v>78</v>
      </c>
      <c r="E47" s="35" t="s">
        <v>261</v>
      </c>
      <c r="F47" s="63">
        <v>0.06</v>
      </c>
      <c r="G47" s="236">
        <v>6.8484887480735779E-2</v>
      </c>
      <c r="H47" s="367">
        <v>3.7226829677820213E-2</v>
      </c>
      <c r="I47" s="243">
        <v>0</v>
      </c>
      <c r="J47" s="269"/>
    </row>
    <row r="48" spans="3:10" x14ac:dyDescent="0.2">
      <c r="C48" s="2" t="s">
        <v>247</v>
      </c>
      <c r="D48" s="2" t="s">
        <v>78</v>
      </c>
      <c r="E48" s="35" t="s">
        <v>263</v>
      </c>
      <c r="F48" s="63">
        <v>0.16</v>
      </c>
      <c r="G48" s="236">
        <v>0.13249321281909943</v>
      </c>
      <c r="H48" s="367">
        <v>0.11996085196733471</v>
      </c>
      <c r="I48" s="243">
        <v>0.16400000000000001</v>
      </c>
      <c r="J48" s="269"/>
    </row>
    <row r="49" spans="3:10" x14ac:dyDescent="0.2">
      <c r="C49" s="2" t="s">
        <v>247</v>
      </c>
      <c r="D49" s="2" t="s">
        <v>78</v>
      </c>
      <c r="E49" s="35" t="s">
        <v>264</v>
      </c>
      <c r="F49" s="63">
        <v>0.17</v>
      </c>
      <c r="G49" s="236">
        <v>0.14563284814357758</v>
      </c>
      <c r="H49" s="367">
        <v>0.1412703990936279</v>
      </c>
      <c r="I49" s="243">
        <v>0.64500000000000002</v>
      </c>
      <c r="J49" s="269"/>
    </row>
    <row r="50" spans="3:10" x14ac:dyDescent="0.2">
      <c r="C50" s="2" t="s">
        <v>247</v>
      </c>
      <c r="D50" s="2" t="s">
        <v>78</v>
      </c>
      <c r="E50" s="35" t="s">
        <v>265</v>
      </c>
      <c r="F50" s="63">
        <v>0.59</v>
      </c>
      <c r="G50" s="236">
        <v>0.63712811470031738</v>
      </c>
      <c r="H50" s="367">
        <v>0.68573582172393799</v>
      </c>
      <c r="I50" s="243">
        <v>0</v>
      </c>
      <c r="J50" s="269"/>
    </row>
    <row r="51" spans="3:10" x14ac:dyDescent="0.2">
      <c r="C51" s="2" t="s">
        <v>247</v>
      </c>
      <c r="D51" s="2" t="s">
        <v>78</v>
      </c>
      <c r="E51" s="35" t="s">
        <v>266</v>
      </c>
      <c r="F51" s="63">
        <v>0.02</v>
      </c>
      <c r="G51" s="236">
        <v>1.6260938718914986E-2</v>
      </c>
      <c r="H51" s="367">
        <v>1.5806084498763081E-2</v>
      </c>
      <c r="I51" s="243">
        <v>0.89200000000000002</v>
      </c>
      <c r="J51" s="269"/>
    </row>
    <row r="52" spans="3:10" x14ac:dyDescent="0.2">
      <c r="C52" s="2" t="s">
        <v>247</v>
      </c>
      <c r="D52" s="2" t="s">
        <v>78</v>
      </c>
      <c r="E52" s="35" t="s">
        <v>121</v>
      </c>
      <c r="F52" s="59">
        <v>7</v>
      </c>
      <c r="G52" s="222">
        <v>7.0025558471679688</v>
      </c>
      <c r="H52" s="302">
        <v>7.236536979675293</v>
      </c>
      <c r="I52" s="148">
        <v>0</v>
      </c>
      <c r="J52" s="269"/>
    </row>
    <row r="53" spans="3:10" x14ac:dyDescent="0.2">
      <c r="C53" s="2" t="s">
        <v>247</v>
      </c>
      <c r="D53" s="2" t="s">
        <v>78</v>
      </c>
      <c r="E53" s="2" t="s">
        <v>82</v>
      </c>
      <c r="F53" s="18">
        <v>3184</v>
      </c>
      <c r="G53" s="205">
        <v>2975</v>
      </c>
      <c r="H53" s="300">
        <v>2688</v>
      </c>
      <c r="I53" s="223"/>
      <c r="J53" s="269"/>
    </row>
    <row r="54" spans="3:10" x14ac:dyDescent="0.2">
      <c r="F54" s="22"/>
      <c r="G54" s="22"/>
      <c r="H54" s="309"/>
      <c r="I54" s="309"/>
    </row>
    <row r="56" spans="3:10" x14ac:dyDescent="0.2">
      <c r="C56" s="87" t="s">
        <v>267</v>
      </c>
    </row>
    <row r="57" spans="3:10" x14ac:dyDescent="0.2">
      <c r="C57" s="85" t="s">
        <v>268</v>
      </c>
    </row>
    <row r="59" spans="3:10" x14ac:dyDescent="0.2">
      <c r="C59" s="2" t="s">
        <v>83</v>
      </c>
    </row>
    <row r="60" spans="3:10" x14ac:dyDescent="0.2">
      <c r="C60" s="2" t="s">
        <v>269</v>
      </c>
    </row>
    <row r="61" spans="3:10" x14ac:dyDescent="0.2">
      <c r="C61" s="2" t="s">
        <v>628</v>
      </c>
    </row>
  </sheetData>
  <mergeCells count="1">
    <mergeCell ref="F5:H5"/>
  </mergeCells>
  <conditionalFormatting sqref="I7:J53">
    <cfRule type="cellIs" dxfId="7" priority="3" operator="between">
      <formula>0</formula>
      <formula>0.05</formula>
    </cfRule>
  </conditionalFormatting>
  <hyperlinks>
    <hyperlink ref="A1" location="Contents!A1" display="Contents" xr:uid="{00000000-0004-0000-3600-000000000000}"/>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ADD77-C804-4BC5-9887-84E0C34EC4C9}">
  <dimension ref="A1:L18"/>
  <sheetViews>
    <sheetView workbookViewId="0"/>
  </sheetViews>
  <sheetFormatPr defaultColWidth="9.140625" defaultRowHeight="12.75" x14ac:dyDescent="0.2"/>
  <cols>
    <col min="1" max="2" width="9.140625" style="2"/>
    <col min="3" max="3" width="21.42578125" style="2" customWidth="1"/>
    <col min="4" max="4" width="32.42578125" style="2" bestFit="1" customWidth="1"/>
    <col min="5" max="9" width="17.5703125" style="2" customWidth="1"/>
    <col min="10" max="13" width="14.85546875" style="2" customWidth="1"/>
    <col min="14" max="16384" width="9.140625" style="2"/>
  </cols>
  <sheetData>
    <row r="1" spans="1:12" x14ac:dyDescent="0.2">
      <c r="A1" s="3" t="s">
        <v>75</v>
      </c>
    </row>
    <row r="2" spans="1:12" x14ac:dyDescent="0.2">
      <c r="B2" s="4" t="s">
        <v>462</v>
      </c>
    </row>
    <row r="3" spans="1:12" x14ac:dyDescent="0.2">
      <c r="B3" s="2" t="s">
        <v>76</v>
      </c>
    </row>
    <row r="4" spans="1:12" x14ac:dyDescent="0.2">
      <c r="E4" s="21"/>
      <c r="F4" s="175"/>
      <c r="G4" s="175"/>
      <c r="H4" s="175"/>
    </row>
    <row r="5" spans="1:12" ht="51" x14ac:dyDescent="0.2">
      <c r="C5" s="5"/>
      <c r="D5" s="5"/>
      <c r="E5" s="14" t="s">
        <v>270</v>
      </c>
      <c r="F5" s="11" t="s">
        <v>271</v>
      </c>
      <c r="G5" s="11" t="s">
        <v>272</v>
      </c>
      <c r="H5" s="13" t="s">
        <v>273</v>
      </c>
      <c r="I5" s="11" t="s">
        <v>82</v>
      </c>
      <c r="J5" s="7"/>
      <c r="K5" s="9"/>
      <c r="L5" s="9"/>
    </row>
    <row r="6" spans="1:12" x14ac:dyDescent="0.2">
      <c r="C6" s="2" t="s">
        <v>246</v>
      </c>
      <c r="D6" s="2" t="s">
        <v>358</v>
      </c>
      <c r="E6" s="368">
        <v>5.9736162424087517E-2</v>
      </c>
      <c r="F6" s="369">
        <v>0.53641307353973389</v>
      </c>
      <c r="G6" s="369">
        <v>5.5018354207277298E-2</v>
      </c>
      <c r="H6" s="369">
        <v>0.34883242845535278</v>
      </c>
      <c r="I6" s="39">
        <v>821</v>
      </c>
    </row>
    <row r="7" spans="1:12" x14ac:dyDescent="0.2">
      <c r="C7" s="2" t="s">
        <v>246</v>
      </c>
      <c r="D7" s="2" t="s">
        <v>444</v>
      </c>
      <c r="E7" s="579" t="s">
        <v>100</v>
      </c>
      <c r="F7" s="369">
        <v>0.66923701763153076</v>
      </c>
      <c r="G7" s="580" t="s">
        <v>100</v>
      </c>
      <c r="H7" s="369">
        <v>0.2471552491188049</v>
      </c>
      <c r="I7" s="39">
        <v>63</v>
      </c>
    </row>
    <row r="8" spans="1:12" x14ac:dyDescent="0.2">
      <c r="C8" s="2" t="s">
        <v>246</v>
      </c>
      <c r="D8" s="2" t="s">
        <v>77</v>
      </c>
      <c r="E8" s="370">
        <v>5.9423461556434631E-2</v>
      </c>
      <c r="F8" s="369">
        <v>0.54181605577468872</v>
      </c>
      <c r="G8" s="369">
        <v>5.4064076393842697E-2</v>
      </c>
      <c r="H8" s="369">
        <v>0.34469640254974371</v>
      </c>
      <c r="I8" s="39">
        <v>884</v>
      </c>
    </row>
    <row r="9" spans="1:12" x14ac:dyDescent="0.2">
      <c r="C9" s="2" t="s">
        <v>247</v>
      </c>
      <c r="D9" s="2" t="s">
        <v>396</v>
      </c>
      <c r="E9" s="370">
        <v>8.4406666457653046E-2</v>
      </c>
      <c r="F9" s="369">
        <v>0.65715652704238892</v>
      </c>
      <c r="G9" s="369">
        <v>4.5938234776258469E-2</v>
      </c>
      <c r="H9" s="369">
        <v>0.21249854564666751</v>
      </c>
      <c r="I9" s="39">
        <v>1807</v>
      </c>
    </row>
    <row r="10" spans="1:12" x14ac:dyDescent="0.2">
      <c r="C10" s="2" t="s">
        <v>247</v>
      </c>
      <c r="D10" s="2" t="s">
        <v>397</v>
      </c>
      <c r="E10" s="370">
        <v>5.3949221968650818E-2</v>
      </c>
      <c r="F10" s="369">
        <v>0.69395309686660767</v>
      </c>
      <c r="G10" s="581">
        <v>2.795326337218285E-2</v>
      </c>
      <c r="H10" s="369">
        <v>0.22414444386959079</v>
      </c>
      <c r="I10" s="39">
        <v>820</v>
      </c>
    </row>
    <row r="11" spans="1:12" x14ac:dyDescent="0.2">
      <c r="C11" s="2" t="s">
        <v>247</v>
      </c>
      <c r="D11" s="2" t="s">
        <v>78</v>
      </c>
      <c r="E11" s="370">
        <v>7.4987784028053284E-2</v>
      </c>
      <c r="F11" s="369">
        <v>0.66502785682678223</v>
      </c>
      <c r="G11" s="369">
        <v>4.154636338353157E-2</v>
      </c>
      <c r="H11" s="369">
        <v>0.21843799948692319</v>
      </c>
      <c r="I11" s="39">
        <v>2767</v>
      </c>
    </row>
    <row r="12" spans="1:12" x14ac:dyDescent="0.2">
      <c r="E12" s="22"/>
      <c r="F12" s="22"/>
      <c r="G12" s="22"/>
      <c r="H12" s="22"/>
      <c r="I12" s="22"/>
    </row>
    <row r="14" spans="1:12" x14ac:dyDescent="0.2">
      <c r="C14" s="87" t="s">
        <v>274</v>
      </c>
    </row>
    <row r="15" spans="1:12" x14ac:dyDescent="0.2">
      <c r="C15" s="90" t="s">
        <v>275</v>
      </c>
    </row>
    <row r="17" spans="3:3" x14ac:dyDescent="0.2">
      <c r="C17" s="2" t="s">
        <v>414</v>
      </c>
    </row>
    <row r="18" spans="3:3" x14ac:dyDescent="0.2">
      <c r="C18" s="2" t="s">
        <v>627</v>
      </c>
    </row>
  </sheetData>
  <hyperlinks>
    <hyperlink ref="A1" location="Contents!A1" display="Contents" xr:uid="{00000000-0004-0000-3800-000000000000}"/>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31523-B71B-41A0-91D4-7B9CC795C8F4}">
  <dimension ref="A1:P25"/>
  <sheetViews>
    <sheetView workbookViewId="0"/>
  </sheetViews>
  <sheetFormatPr defaultColWidth="9.140625" defaultRowHeight="12.75" x14ac:dyDescent="0.2"/>
  <cols>
    <col min="1" max="2" width="9.140625" style="2"/>
    <col min="3" max="3" width="21.42578125" style="2" customWidth="1"/>
    <col min="4" max="4" width="32.42578125" style="2" bestFit="1" customWidth="1"/>
    <col min="5" max="7" width="11" style="22" customWidth="1"/>
    <col min="8" max="8" width="13.140625" style="22" customWidth="1"/>
    <col min="9" max="14" width="11" style="22" customWidth="1"/>
    <col min="15" max="16384" width="9.140625" style="2"/>
  </cols>
  <sheetData>
    <row r="1" spans="1:16" x14ac:dyDescent="0.2">
      <c r="A1" s="3" t="s">
        <v>75</v>
      </c>
    </row>
    <row r="2" spans="1:16" x14ac:dyDescent="0.2">
      <c r="B2" s="4" t="s">
        <v>385</v>
      </c>
    </row>
    <row r="3" spans="1:16" x14ac:dyDescent="0.2">
      <c r="B3" s="2" t="s">
        <v>76</v>
      </c>
    </row>
    <row r="4" spans="1:16" ht="47.25" customHeight="1" x14ac:dyDescent="0.2">
      <c r="C4" s="5"/>
      <c r="D4" s="5"/>
      <c r="E4" s="27" t="s">
        <v>463</v>
      </c>
      <c r="F4" s="27" t="s">
        <v>276</v>
      </c>
      <c r="G4" s="27" t="s">
        <v>465</v>
      </c>
      <c r="H4" s="27" t="s">
        <v>464</v>
      </c>
      <c r="I4" s="27" t="s">
        <v>466</v>
      </c>
      <c r="J4" s="27" t="s">
        <v>467</v>
      </c>
      <c r="K4" s="27" t="s">
        <v>386</v>
      </c>
      <c r="L4" s="27" t="s">
        <v>468</v>
      </c>
      <c r="M4" s="27" t="s">
        <v>469</v>
      </c>
      <c r="N4" s="11" t="s">
        <v>82</v>
      </c>
      <c r="O4" s="182"/>
    </row>
    <row r="5" spans="1:16" x14ac:dyDescent="0.2">
      <c r="C5" s="2" t="s">
        <v>246</v>
      </c>
      <c r="D5" s="2" t="s">
        <v>358</v>
      </c>
      <c r="E5" s="614">
        <v>0.8507416844367981</v>
      </c>
      <c r="F5" s="615">
        <v>1.577689498662949E-2</v>
      </c>
      <c r="G5" s="616">
        <v>1.574281603097916E-2</v>
      </c>
      <c r="H5" s="617">
        <v>4.3149653822183609E-2</v>
      </c>
      <c r="I5" s="618">
        <v>1.376684755086899E-2</v>
      </c>
      <c r="J5" s="619" t="s">
        <v>395</v>
      </c>
      <c r="K5" s="620" t="s">
        <v>395</v>
      </c>
      <c r="L5" s="621">
        <v>5.1015042699873447E-3</v>
      </c>
      <c r="M5" s="622">
        <v>5.5720590054988861E-2</v>
      </c>
      <c r="N5" s="563">
        <v>396</v>
      </c>
      <c r="P5" s="40"/>
    </row>
    <row r="6" spans="1:16" x14ac:dyDescent="0.2">
      <c r="C6" s="2" t="s">
        <v>246</v>
      </c>
      <c r="D6" s="2" t="s">
        <v>444</v>
      </c>
      <c r="E6" s="614">
        <v>0.81327283382415771</v>
      </c>
      <c r="F6" s="615">
        <v>2.443169429898262E-2</v>
      </c>
      <c r="G6" s="616">
        <v>9.2902453616261482E-3</v>
      </c>
      <c r="H6" s="617">
        <v>2.4216284975409511E-2</v>
      </c>
      <c r="I6" s="618">
        <v>8.3233397454023361E-3</v>
      </c>
      <c r="J6" s="619" t="s">
        <v>395</v>
      </c>
      <c r="K6" s="620" t="s">
        <v>395</v>
      </c>
      <c r="L6" s="621">
        <v>5.4647983051836491E-3</v>
      </c>
      <c r="M6" s="622">
        <v>0.11500077694654461</v>
      </c>
      <c r="N6" s="563">
        <v>50</v>
      </c>
      <c r="P6" s="40"/>
    </row>
    <row r="7" spans="1:16" x14ac:dyDescent="0.2">
      <c r="C7" s="2" t="s">
        <v>246</v>
      </c>
      <c r="D7" s="2" t="s">
        <v>77</v>
      </c>
      <c r="E7" s="614">
        <v>0.84752976894378662</v>
      </c>
      <c r="F7" s="615">
        <v>1.651880145072937E-2</v>
      </c>
      <c r="G7" s="616">
        <v>1.5189689584076399E-2</v>
      </c>
      <c r="H7" s="617">
        <v>4.152664914727211E-2</v>
      </c>
      <c r="I7" s="618">
        <v>1.33002195507288E-2</v>
      </c>
      <c r="J7" s="619" t="s">
        <v>395</v>
      </c>
      <c r="K7" s="620" t="s">
        <v>395</v>
      </c>
      <c r="L7" s="621">
        <v>5.1326462998986244E-3</v>
      </c>
      <c r="M7" s="622">
        <v>6.0802198946475983E-2</v>
      </c>
      <c r="N7" s="563">
        <v>446</v>
      </c>
      <c r="P7" s="40"/>
    </row>
    <row r="8" spans="1:16" x14ac:dyDescent="0.2">
      <c r="E8" s="614"/>
      <c r="F8" s="615"/>
      <c r="G8" s="616"/>
      <c r="H8" s="617"/>
      <c r="I8" s="618"/>
      <c r="J8" s="623"/>
      <c r="K8" s="624"/>
      <c r="L8" s="621"/>
      <c r="M8" s="622"/>
      <c r="N8" s="545"/>
      <c r="P8" s="40"/>
    </row>
    <row r="9" spans="1:16" x14ac:dyDescent="0.2">
      <c r="C9" s="2" t="s">
        <v>247</v>
      </c>
      <c r="D9" s="2" t="s">
        <v>396</v>
      </c>
      <c r="E9" s="614">
        <v>0.72234296798706055</v>
      </c>
      <c r="F9" s="615">
        <v>9.4856441020965576E-2</v>
      </c>
      <c r="G9" s="616">
        <v>4.7078590840101242E-2</v>
      </c>
      <c r="H9" s="617">
        <v>3.0560638755559921E-2</v>
      </c>
      <c r="I9" s="618">
        <v>1.333682611584663E-2</v>
      </c>
      <c r="J9" s="623">
        <v>1.6273589804768559E-2</v>
      </c>
      <c r="K9" s="624">
        <v>2.1043373271822929E-2</v>
      </c>
      <c r="L9" s="621">
        <v>7.2695892304182053E-3</v>
      </c>
      <c r="M9" s="622">
        <v>4.7237984836101532E-2</v>
      </c>
      <c r="N9" s="563">
        <v>593</v>
      </c>
      <c r="P9" s="40"/>
    </row>
    <row r="10" spans="1:16" x14ac:dyDescent="0.2">
      <c r="C10" s="2" t="s">
        <v>247</v>
      </c>
      <c r="D10" s="2" t="s">
        <v>397</v>
      </c>
      <c r="E10" s="614">
        <v>0.79412168264389038</v>
      </c>
      <c r="F10" s="615">
        <v>6.6519841551780701E-2</v>
      </c>
      <c r="G10" s="616">
        <v>2.2921482101082798E-2</v>
      </c>
      <c r="H10" s="617">
        <v>3.2142642885446548E-2</v>
      </c>
      <c r="I10" s="618">
        <v>9.5578134059906006E-3</v>
      </c>
      <c r="J10" s="623">
        <v>3.3075108658522372E-3</v>
      </c>
      <c r="K10" s="624">
        <v>1.514891441911459E-2</v>
      </c>
      <c r="L10" s="621">
        <v>1.7717550508677959E-3</v>
      </c>
      <c r="M10" s="622">
        <v>5.4508376866579063E-2</v>
      </c>
      <c r="N10" s="563">
        <v>366</v>
      </c>
      <c r="P10" s="40"/>
    </row>
    <row r="11" spans="1:16" x14ac:dyDescent="0.2">
      <c r="C11" s="2" t="s">
        <v>247</v>
      </c>
      <c r="D11" s="2" t="s">
        <v>78</v>
      </c>
      <c r="E11" s="614">
        <v>0.7480502724647522</v>
      </c>
      <c r="F11" s="615">
        <v>8.2279443740844727E-2</v>
      </c>
      <c r="G11" s="616">
        <v>4.0149595588445663E-2</v>
      </c>
      <c r="H11" s="617">
        <v>3.2380670309066772E-2</v>
      </c>
      <c r="I11" s="618">
        <v>1.2164236046373841E-2</v>
      </c>
      <c r="J11" s="623">
        <v>1.147327665239573E-2</v>
      </c>
      <c r="K11" s="624">
        <v>1.8946658819913861E-2</v>
      </c>
      <c r="L11" s="621">
        <v>5.3390269167721272E-3</v>
      </c>
      <c r="M11" s="622">
        <v>4.9216847866773612E-2</v>
      </c>
      <c r="N11" s="563">
        <v>1002</v>
      </c>
      <c r="P11" s="40"/>
    </row>
    <row r="12" spans="1:16" x14ac:dyDescent="0.2">
      <c r="E12" s="614"/>
      <c r="F12" s="615"/>
      <c r="G12" s="616"/>
      <c r="H12" s="617"/>
      <c r="I12" s="618"/>
      <c r="J12" s="623"/>
      <c r="K12" s="624"/>
      <c r="L12" s="621"/>
      <c r="M12" s="622"/>
      <c r="N12" s="545"/>
      <c r="P12" s="40"/>
    </row>
    <row r="13" spans="1:16" x14ac:dyDescent="0.2">
      <c r="C13" s="2" t="s">
        <v>80</v>
      </c>
      <c r="D13" s="2" t="s">
        <v>80</v>
      </c>
      <c r="E13" s="614">
        <v>0.73908960819244385</v>
      </c>
      <c r="F13" s="619" t="s">
        <v>395</v>
      </c>
      <c r="G13" s="616">
        <v>0.105648510158062</v>
      </c>
      <c r="H13" s="617">
        <v>6.1502844095230103E-2</v>
      </c>
      <c r="I13" s="618">
        <v>2.1120026707649231E-2</v>
      </c>
      <c r="J13" s="619" t="s">
        <v>395</v>
      </c>
      <c r="K13" s="619" t="s">
        <v>395</v>
      </c>
      <c r="L13" s="621">
        <v>2.3698126897215839E-3</v>
      </c>
      <c r="M13" s="622">
        <v>7.0269212126731873E-2</v>
      </c>
      <c r="N13" s="563">
        <v>343</v>
      </c>
      <c r="P13" s="40"/>
    </row>
    <row r="14" spans="1:16" x14ac:dyDescent="0.2">
      <c r="P14" s="40"/>
    </row>
    <row r="15" spans="1:16" x14ac:dyDescent="0.2">
      <c r="E15" s="613"/>
      <c r="P15" s="40"/>
    </row>
    <row r="16" spans="1:16" x14ac:dyDescent="0.2">
      <c r="C16" s="85" t="s">
        <v>277</v>
      </c>
    </row>
    <row r="17" spans="3:3" x14ac:dyDescent="0.2">
      <c r="C17" s="85" t="s">
        <v>278</v>
      </c>
    </row>
    <row r="18" spans="3:3" x14ac:dyDescent="0.2">
      <c r="C18" s="85"/>
    </row>
    <row r="19" spans="3:3" x14ac:dyDescent="0.2">
      <c r="C19" s="2" t="s">
        <v>83</v>
      </c>
    </row>
    <row r="20" spans="3:3" x14ac:dyDescent="0.2">
      <c r="C20" s="2" t="s">
        <v>481</v>
      </c>
    </row>
    <row r="21" spans="3:3" x14ac:dyDescent="0.2">
      <c r="C21" s="2" t="s">
        <v>470</v>
      </c>
    </row>
    <row r="22" spans="3:3" x14ac:dyDescent="0.2">
      <c r="C22" s="2" t="s">
        <v>482</v>
      </c>
    </row>
    <row r="23" spans="3:3" x14ac:dyDescent="0.2">
      <c r="C23" s="2" t="s">
        <v>526</v>
      </c>
    </row>
    <row r="24" spans="3:3" x14ac:dyDescent="0.2">
      <c r="C24" s="2" t="s">
        <v>527</v>
      </c>
    </row>
    <row r="25" spans="3:3" x14ac:dyDescent="0.2">
      <c r="C25" s="2" t="s">
        <v>632</v>
      </c>
    </row>
  </sheetData>
  <hyperlinks>
    <hyperlink ref="A1" location="Contents!A1" display="Contents" xr:uid="{00000000-0004-0000-3900-000000000000}"/>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E80A6-6C2D-4F8A-A89F-F6FB485FEABA}">
  <dimension ref="A1:E21"/>
  <sheetViews>
    <sheetView workbookViewId="0"/>
  </sheetViews>
  <sheetFormatPr defaultColWidth="9.140625" defaultRowHeight="12.75" x14ac:dyDescent="0.2"/>
  <cols>
    <col min="1" max="2" width="9.140625" style="2"/>
    <col min="3" max="3" width="32.42578125" style="2" bestFit="1" customWidth="1"/>
    <col min="4" max="4" width="12.42578125" style="2" customWidth="1"/>
    <col min="5" max="5" width="14.42578125" style="2" bestFit="1" customWidth="1"/>
    <col min="6" max="16384" width="9.140625" style="2"/>
  </cols>
  <sheetData>
    <row r="1" spans="1:5" x14ac:dyDescent="0.2">
      <c r="A1" s="3" t="s">
        <v>75</v>
      </c>
    </row>
    <row r="2" spans="1:5" x14ac:dyDescent="0.2">
      <c r="B2" s="4" t="s">
        <v>473</v>
      </c>
    </row>
    <row r="3" spans="1:5" x14ac:dyDescent="0.2">
      <c r="B3" s="2" t="s">
        <v>76</v>
      </c>
    </row>
    <row r="4" spans="1:5" x14ac:dyDescent="0.2">
      <c r="D4" s="23"/>
      <c r="E4" s="599"/>
    </row>
    <row r="5" spans="1:5" x14ac:dyDescent="0.2">
      <c r="C5" s="5"/>
      <c r="D5" s="12" t="s">
        <v>114</v>
      </c>
      <c r="E5" s="174" t="s">
        <v>82</v>
      </c>
    </row>
    <row r="6" spans="1:5" x14ac:dyDescent="0.2">
      <c r="C6" s="2" t="s">
        <v>358</v>
      </c>
      <c r="D6" s="594">
        <v>5.252360925078392E-2</v>
      </c>
      <c r="E6" s="74">
        <v>1374</v>
      </c>
    </row>
    <row r="7" spans="1:5" x14ac:dyDescent="0.2">
      <c r="C7" s="2" t="s">
        <v>102</v>
      </c>
      <c r="D7" s="595">
        <v>2.5300422683358189E-2</v>
      </c>
      <c r="E7" s="176">
        <v>219</v>
      </c>
    </row>
    <row r="8" spans="1:5" x14ac:dyDescent="0.2">
      <c r="C8" s="2" t="s">
        <v>77</v>
      </c>
      <c r="D8" s="595">
        <v>4.7646567225456238E-2</v>
      </c>
      <c r="E8" s="176">
        <v>1593</v>
      </c>
    </row>
    <row r="9" spans="1:5" x14ac:dyDescent="0.2">
      <c r="C9" s="2" t="s">
        <v>103</v>
      </c>
      <c r="D9" s="596">
        <v>9.6395403146743774E-2</v>
      </c>
      <c r="E9" s="176">
        <v>3398</v>
      </c>
    </row>
    <row r="10" spans="1:5" x14ac:dyDescent="0.2">
      <c r="C10" s="2" t="s">
        <v>104</v>
      </c>
      <c r="D10" s="596">
        <v>0.15114699304103851</v>
      </c>
      <c r="E10" s="176">
        <v>1888</v>
      </c>
    </row>
    <row r="11" spans="1:5" x14ac:dyDescent="0.2">
      <c r="C11" s="2" t="s">
        <v>105</v>
      </c>
      <c r="D11" s="596">
        <v>0.1129202917218208</v>
      </c>
      <c r="E11" s="176">
        <v>5550</v>
      </c>
    </row>
    <row r="13" spans="1:5" x14ac:dyDescent="0.2">
      <c r="C13" s="2" t="s">
        <v>253</v>
      </c>
    </row>
    <row r="14" spans="1:5" x14ac:dyDescent="0.2">
      <c r="C14" s="2" t="s">
        <v>254</v>
      </c>
    </row>
    <row r="16" spans="1:5" x14ac:dyDescent="0.2">
      <c r="C16" s="2" t="s">
        <v>83</v>
      </c>
    </row>
    <row r="17" spans="3:3" x14ac:dyDescent="0.2">
      <c r="C17" s="2" t="s">
        <v>586</v>
      </c>
    </row>
    <row r="18" spans="3:3" x14ac:dyDescent="0.2">
      <c r="C18" s="2" t="s">
        <v>474</v>
      </c>
    </row>
    <row r="19" spans="3:3" x14ac:dyDescent="0.2">
      <c r="C19" s="2" t="s">
        <v>525</v>
      </c>
    </row>
    <row r="20" spans="3:3" x14ac:dyDescent="0.2">
      <c r="C20" s="2" t="s">
        <v>475</v>
      </c>
    </row>
    <row r="21" spans="3:3" x14ac:dyDescent="0.2">
      <c r="C21" s="2" t="s">
        <v>630</v>
      </c>
    </row>
  </sheetData>
  <hyperlinks>
    <hyperlink ref="A1" location="Contents!A1" display="Contents" xr:uid="{00000000-0004-0000-3A00-000000000000}"/>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6A993-9B88-4458-9403-4E08B17473FE}">
  <dimension ref="A1:H34"/>
  <sheetViews>
    <sheetView workbookViewId="0"/>
  </sheetViews>
  <sheetFormatPr defaultColWidth="9.140625" defaultRowHeight="12.75" x14ac:dyDescent="0.2"/>
  <cols>
    <col min="1" max="2" width="9.140625" style="2"/>
    <col min="3" max="3" width="32.42578125" style="2" bestFit="1" customWidth="1"/>
    <col min="4" max="4" width="14.42578125" style="2" customWidth="1"/>
    <col min="5" max="8" width="14.7109375" style="2" customWidth="1"/>
    <col min="9" max="16384" width="9.140625" style="2"/>
  </cols>
  <sheetData>
    <row r="1" spans="1:8" x14ac:dyDescent="0.2">
      <c r="A1" s="3" t="s">
        <v>75</v>
      </c>
    </row>
    <row r="2" spans="1:8" x14ac:dyDescent="0.2">
      <c r="B2" s="4" t="s">
        <v>476</v>
      </c>
    </row>
    <row r="3" spans="1:8" x14ac:dyDescent="0.2">
      <c r="B3" s="2" t="s">
        <v>76</v>
      </c>
    </row>
    <row r="4" spans="1:8" x14ac:dyDescent="0.2">
      <c r="G4" s="21" t="s">
        <v>114</v>
      </c>
      <c r="H4" s="268"/>
    </row>
    <row r="5" spans="1:8" ht="38.25" x14ac:dyDescent="0.2">
      <c r="C5" s="5"/>
      <c r="D5" s="30" t="s">
        <v>113</v>
      </c>
      <c r="E5" s="60" t="s">
        <v>114</v>
      </c>
      <c r="F5" s="11" t="s">
        <v>82</v>
      </c>
      <c r="G5" s="14" t="s">
        <v>360</v>
      </c>
      <c r="H5" s="250"/>
    </row>
    <row r="6" spans="1:8" x14ac:dyDescent="0.2">
      <c r="C6" s="2" t="s">
        <v>358</v>
      </c>
      <c r="D6" s="22">
        <v>2021</v>
      </c>
      <c r="E6" s="629">
        <v>0.80423420667648315</v>
      </c>
      <c r="F6" s="39">
        <v>590</v>
      </c>
      <c r="G6" s="39"/>
      <c r="H6" s="269"/>
    </row>
    <row r="7" spans="1:8" x14ac:dyDescent="0.2">
      <c r="C7" s="2" t="s">
        <v>358</v>
      </c>
      <c r="D7" s="22">
        <v>2022</v>
      </c>
      <c r="E7" s="629">
        <v>0.74463194608688354</v>
      </c>
      <c r="F7" s="39">
        <v>618</v>
      </c>
      <c r="G7" s="39"/>
      <c r="H7" s="269"/>
    </row>
    <row r="8" spans="1:8" x14ac:dyDescent="0.2">
      <c r="C8" s="2" t="s">
        <v>358</v>
      </c>
      <c r="D8" s="22">
        <v>2023</v>
      </c>
      <c r="E8" s="629">
        <v>0.77375501394271851</v>
      </c>
      <c r="F8" s="39">
        <v>617</v>
      </c>
      <c r="G8" s="148">
        <v>0.25</v>
      </c>
      <c r="H8" s="269"/>
    </row>
    <row r="9" spans="1:8" x14ac:dyDescent="0.2">
      <c r="C9" s="2" t="s">
        <v>444</v>
      </c>
      <c r="D9" s="22">
        <v>2021</v>
      </c>
      <c r="E9" s="629">
        <v>0.97353023290634155</v>
      </c>
      <c r="F9" s="39">
        <v>185</v>
      </c>
      <c r="G9" s="148"/>
      <c r="H9" s="269"/>
    </row>
    <row r="10" spans="1:8" x14ac:dyDescent="0.2">
      <c r="C10" s="2" t="s">
        <v>444</v>
      </c>
      <c r="D10" s="22">
        <v>2022</v>
      </c>
      <c r="E10" s="629">
        <v>0.98021155595779419</v>
      </c>
      <c r="F10" s="39">
        <v>146</v>
      </c>
      <c r="G10" s="148"/>
      <c r="H10" s="269"/>
    </row>
    <row r="11" spans="1:8" x14ac:dyDescent="0.2">
      <c r="C11" s="2" t="s">
        <v>444</v>
      </c>
      <c r="D11" s="22">
        <v>2023</v>
      </c>
      <c r="E11" s="629">
        <v>0.95773816108703613</v>
      </c>
      <c r="F11" s="39">
        <v>121</v>
      </c>
      <c r="G11" s="148">
        <v>0.30399999999999999</v>
      </c>
      <c r="H11" s="269"/>
    </row>
    <row r="12" spans="1:8" x14ac:dyDescent="0.2">
      <c r="C12" s="2" t="s">
        <v>77</v>
      </c>
      <c r="D12" s="22">
        <v>2021</v>
      </c>
      <c r="E12" s="629">
        <v>0.82532405853271484</v>
      </c>
      <c r="F12" s="39">
        <v>775</v>
      </c>
      <c r="G12" s="148"/>
      <c r="H12" s="269"/>
    </row>
    <row r="13" spans="1:8" x14ac:dyDescent="0.2">
      <c r="C13" s="2" t="s">
        <v>77</v>
      </c>
      <c r="D13" s="22">
        <v>2022</v>
      </c>
      <c r="E13" s="629">
        <v>0.77752363681793213</v>
      </c>
      <c r="F13" s="39">
        <v>764</v>
      </c>
      <c r="G13" s="148"/>
      <c r="H13" s="269"/>
    </row>
    <row r="14" spans="1:8" x14ac:dyDescent="0.2">
      <c r="C14" s="2" t="s">
        <v>77</v>
      </c>
      <c r="D14" s="22">
        <v>2023</v>
      </c>
      <c r="E14" s="629">
        <v>0.79680246114730835</v>
      </c>
      <c r="F14" s="39">
        <v>738</v>
      </c>
      <c r="G14" s="148">
        <v>0.39</v>
      </c>
      <c r="H14" s="269"/>
    </row>
    <row r="15" spans="1:8" x14ac:dyDescent="0.2">
      <c r="C15" s="2" t="s">
        <v>396</v>
      </c>
      <c r="D15" s="22">
        <v>2021</v>
      </c>
      <c r="E15" s="629">
        <v>0.84588128328323364</v>
      </c>
      <c r="F15" s="39">
        <v>3483</v>
      </c>
      <c r="G15" s="148"/>
      <c r="H15" s="269"/>
    </row>
    <row r="16" spans="1:8" x14ac:dyDescent="0.2">
      <c r="C16" s="2" t="s">
        <v>396</v>
      </c>
      <c r="D16" s="22">
        <v>2022</v>
      </c>
      <c r="E16" s="629">
        <v>0.84789496660232544</v>
      </c>
      <c r="F16" s="39">
        <v>4425</v>
      </c>
      <c r="G16" s="148"/>
      <c r="H16" s="269"/>
    </row>
    <row r="17" spans="3:8" x14ac:dyDescent="0.2">
      <c r="C17" s="2" t="s">
        <v>396</v>
      </c>
      <c r="D17" s="22">
        <v>2023</v>
      </c>
      <c r="E17" s="629">
        <v>0.83638292551040649</v>
      </c>
      <c r="F17" s="39">
        <v>4040</v>
      </c>
      <c r="G17" s="148">
        <v>0.155</v>
      </c>
      <c r="H17" s="269"/>
    </row>
    <row r="18" spans="3:8" x14ac:dyDescent="0.2">
      <c r="C18" s="2" t="s">
        <v>397</v>
      </c>
      <c r="D18" s="22">
        <v>2021</v>
      </c>
      <c r="E18" s="629">
        <v>0.85952746868133545</v>
      </c>
      <c r="F18" s="39">
        <v>1762</v>
      </c>
      <c r="G18" s="148"/>
      <c r="H18" s="269"/>
    </row>
    <row r="19" spans="3:8" x14ac:dyDescent="0.2">
      <c r="C19" s="2" t="s">
        <v>397</v>
      </c>
      <c r="D19" s="22">
        <v>2022</v>
      </c>
      <c r="E19" s="629">
        <v>0.86397606134414673</v>
      </c>
      <c r="F19" s="39">
        <v>2303</v>
      </c>
      <c r="G19" s="148"/>
      <c r="H19" s="269"/>
    </row>
    <row r="20" spans="3:8" x14ac:dyDescent="0.2">
      <c r="C20" s="2" t="s">
        <v>397</v>
      </c>
      <c r="D20" s="22">
        <v>2023</v>
      </c>
      <c r="E20" s="629">
        <v>0.86705023050308228</v>
      </c>
      <c r="F20" s="39">
        <v>1986</v>
      </c>
      <c r="G20" s="148">
        <v>0.76900000000000002</v>
      </c>
      <c r="H20" s="269"/>
    </row>
    <row r="21" spans="3:8" x14ac:dyDescent="0.2">
      <c r="C21" s="2" t="s">
        <v>78</v>
      </c>
      <c r="D21" s="22">
        <v>2021</v>
      </c>
      <c r="E21" s="629">
        <v>0.85351192951202393</v>
      </c>
      <c r="F21" s="39">
        <v>5564</v>
      </c>
      <c r="G21" s="148"/>
      <c r="H21" s="269"/>
    </row>
    <row r="22" spans="3:8" x14ac:dyDescent="0.2">
      <c r="C22" s="2" t="s">
        <v>78</v>
      </c>
      <c r="D22" s="22">
        <v>2022</v>
      </c>
      <c r="E22" s="629">
        <v>0.8549923300743103</v>
      </c>
      <c r="F22" s="39">
        <v>7097</v>
      </c>
      <c r="G22" s="148"/>
      <c r="H22" s="269"/>
    </row>
    <row r="23" spans="3:8" x14ac:dyDescent="0.2">
      <c r="C23" s="2" t="s">
        <v>78</v>
      </c>
      <c r="D23" s="22">
        <v>2023</v>
      </c>
      <c r="E23" s="629">
        <v>0.84666234254837036</v>
      </c>
      <c r="F23" s="39">
        <v>6361</v>
      </c>
      <c r="G23" s="148">
        <v>0.184</v>
      </c>
      <c r="H23" s="269"/>
    </row>
    <row r="24" spans="3:8" x14ac:dyDescent="0.2">
      <c r="C24" s="2" t="s">
        <v>80</v>
      </c>
      <c r="D24" s="22">
        <v>2021</v>
      </c>
      <c r="E24" s="629">
        <v>0.26442021131515503</v>
      </c>
      <c r="F24" s="39">
        <v>1163</v>
      </c>
      <c r="G24" s="148"/>
      <c r="H24" s="269"/>
    </row>
    <row r="25" spans="3:8" x14ac:dyDescent="0.2">
      <c r="C25" s="2" t="s">
        <v>80</v>
      </c>
      <c r="D25" s="22">
        <v>2022</v>
      </c>
      <c r="E25" s="629">
        <v>0.25334003567695618</v>
      </c>
      <c r="F25" s="39">
        <v>4115</v>
      </c>
      <c r="G25" s="148"/>
      <c r="H25" s="269"/>
    </row>
    <row r="26" spans="3:8" x14ac:dyDescent="0.2">
      <c r="C26" s="2" t="s">
        <v>80</v>
      </c>
      <c r="D26" s="22">
        <v>2023</v>
      </c>
      <c r="E26" s="629">
        <v>0.23522372543811801</v>
      </c>
      <c r="F26" s="39">
        <v>4025</v>
      </c>
      <c r="G26" s="148">
        <v>7.2000000000000008E-2</v>
      </c>
      <c r="H26" s="269"/>
    </row>
    <row r="28" spans="3:8" x14ac:dyDescent="0.2">
      <c r="C28" s="2" t="s">
        <v>403</v>
      </c>
    </row>
    <row r="29" spans="3:8" x14ac:dyDescent="0.2">
      <c r="C29" s="2" t="s">
        <v>404</v>
      </c>
    </row>
    <row r="31" spans="3:8" x14ac:dyDescent="0.2">
      <c r="C31" s="2" t="s">
        <v>83</v>
      </c>
    </row>
    <row r="32" spans="3:8" x14ac:dyDescent="0.2">
      <c r="C32" s="2" t="s">
        <v>480</v>
      </c>
    </row>
    <row r="33" spans="3:3" x14ac:dyDescent="0.2">
      <c r="C33" s="2" t="s">
        <v>587</v>
      </c>
    </row>
    <row r="34" spans="3:3" x14ac:dyDescent="0.2">
      <c r="C34" s="2" t="s">
        <v>630</v>
      </c>
    </row>
  </sheetData>
  <conditionalFormatting sqref="G6:H26">
    <cfRule type="cellIs" dxfId="6" priority="3" operator="between">
      <formula>0</formula>
      <formula>0.05</formula>
    </cfRule>
  </conditionalFormatting>
  <hyperlinks>
    <hyperlink ref="A1" location="Contents!A1" display="Contents" xr:uid="{00000000-0004-0000-3C00-000000000000}"/>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9B77E-F21D-4617-891E-6E0C3B01BD60}">
  <dimension ref="A1:AD31"/>
  <sheetViews>
    <sheetView showGridLines="0" workbookViewId="0"/>
  </sheetViews>
  <sheetFormatPr defaultColWidth="9.140625" defaultRowHeight="12.75" x14ac:dyDescent="0.2"/>
  <cols>
    <col min="1" max="2" width="9.140625" style="443"/>
    <col min="3" max="3" width="32.42578125" style="443" bestFit="1" customWidth="1"/>
    <col min="4" max="18" width="10.7109375" style="443" customWidth="1"/>
    <col min="19" max="19" width="35.28515625" style="443" customWidth="1"/>
    <col min="20" max="16384" width="9.140625" style="443"/>
  </cols>
  <sheetData>
    <row r="1" spans="1:30" x14ac:dyDescent="0.2">
      <c r="A1" s="452" t="s">
        <v>75</v>
      </c>
    </row>
    <row r="2" spans="1:30" x14ac:dyDescent="0.2">
      <c r="B2" s="453" t="s">
        <v>528</v>
      </c>
    </row>
    <row r="3" spans="1:30" x14ac:dyDescent="0.2">
      <c r="B3" s="443" t="s">
        <v>76</v>
      </c>
    </row>
    <row r="5" spans="1:30" ht="63.75" x14ac:dyDescent="0.2">
      <c r="C5" s="444"/>
      <c r="D5" s="445" t="s">
        <v>279</v>
      </c>
      <c r="E5" s="445" t="s">
        <v>280</v>
      </c>
      <c r="F5" s="445" t="s">
        <v>281</v>
      </c>
      <c r="G5" s="445" t="s">
        <v>282</v>
      </c>
      <c r="H5" s="445" t="s">
        <v>283</v>
      </c>
      <c r="I5" s="445" t="s">
        <v>328</v>
      </c>
      <c r="J5" s="451" t="s">
        <v>417</v>
      </c>
      <c r="K5" s="446" t="s">
        <v>82</v>
      </c>
    </row>
    <row r="6" spans="1:30" x14ac:dyDescent="0.2">
      <c r="C6" s="447" t="s">
        <v>77</v>
      </c>
      <c r="D6" s="582" t="s">
        <v>100</v>
      </c>
      <c r="E6" s="582" t="s">
        <v>100</v>
      </c>
      <c r="F6" s="582" t="s">
        <v>100</v>
      </c>
      <c r="G6" s="583">
        <v>0.54061341285705566</v>
      </c>
      <c r="H6" s="583">
        <v>0.41230332851409912</v>
      </c>
      <c r="I6" s="582" t="s">
        <v>100</v>
      </c>
      <c r="J6" s="583">
        <v>0.37132701277732849</v>
      </c>
      <c r="K6" s="39">
        <v>36</v>
      </c>
      <c r="S6" s="454"/>
    </row>
    <row r="7" spans="1:30" x14ac:dyDescent="0.2">
      <c r="C7" s="447" t="s">
        <v>78</v>
      </c>
      <c r="D7" s="520">
        <v>0.31315445899963379</v>
      </c>
      <c r="E7" s="583">
        <v>9.632592648267746E-2</v>
      </c>
      <c r="F7" s="520">
        <v>0.2350248396396637</v>
      </c>
      <c r="G7" s="520">
        <v>0.43978986144065862</v>
      </c>
      <c r="H7" s="520">
        <v>0.22185926139354711</v>
      </c>
      <c r="I7" s="583">
        <v>0.16371674835681921</v>
      </c>
      <c r="J7" s="520">
        <v>0.23952203989028931</v>
      </c>
      <c r="K7" s="39">
        <v>164</v>
      </c>
      <c r="S7" s="454"/>
      <c r="X7" s="450"/>
      <c r="Y7" s="450"/>
      <c r="Z7" s="450"/>
      <c r="AA7" s="450"/>
      <c r="AB7" s="450"/>
      <c r="AC7" s="450"/>
      <c r="AD7" s="450"/>
    </row>
    <row r="8" spans="1:30" x14ac:dyDescent="0.2">
      <c r="C8" s="447" t="s">
        <v>80</v>
      </c>
      <c r="D8" s="520">
        <v>0.48061233758926392</v>
      </c>
      <c r="E8" s="520">
        <v>0.21986620128154749</v>
      </c>
      <c r="F8" s="582" t="s">
        <v>100</v>
      </c>
      <c r="G8" s="520">
        <v>0.44266194105148321</v>
      </c>
      <c r="H8" s="520">
        <v>0.33580487966537481</v>
      </c>
      <c r="I8" s="582" t="s">
        <v>100</v>
      </c>
      <c r="J8" s="520">
        <v>0.15675936639308929</v>
      </c>
      <c r="K8" s="39">
        <v>229</v>
      </c>
      <c r="S8" s="454"/>
      <c r="X8" s="450"/>
      <c r="Y8" s="450"/>
      <c r="Z8" s="450"/>
      <c r="AA8" s="450"/>
      <c r="AB8" s="450"/>
      <c r="AC8" s="450"/>
      <c r="AD8" s="450"/>
    </row>
    <row r="9" spans="1:30" ht="15" x14ac:dyDescent="0.25">
      <c r="C9" s="442"/>
      <c r="D9" s="449"/>
      <c r="E9" s="449"/>
      <c r="F9" s="449"/>
      <c r="G9" s="449"/>
      <c r="H9" s="449"/>
      <c r="I9" s="449"/>
      <c r="J9" s="450"/>
      <c r="K9" s="450"/>
      <c r="X9" s="450"/>
      <c r="Y9" s="450"/>
      <c r="Z9" s="450"/>
      <c r="AA9" s="450"/>
      <c r="AB9" s="450"/>
      <c r="AC9" s="450"/>
      <c r="AD9" s="450"/>
    </row>
    <row r="10" spans="1:30" ht="15" x14ac:dyDescent="0.25">
      <c r="C10" s="443" t="s">
        <v>284</v>
      </c>
      <c r="D10" s="442"/>
      <c r="E10" s="442"/>
      <c r="F10" s="442"/>
      <c r="G10" s="442"/>
      <c r="H10" s="442"/>
      <c r="I10" s="442"/>
      <c r="J10" s="442"/>
      <c r="K10" s="442"/>
      <c r="X10" s="450"/>
      <c r="Y10" s="450"/>
      <c r="Z10" s="450"/>
      <c r="AA10" s="450"/>
      <c r="AB10" s="450"/>
      <c r="AC10" s="450"/>
      <c r="AD10" s="450"/>
    </row>
    <row r="11" spans="1:30" ht="15" x14ac:dyDescent="0.25">
      <c r="C11" s="443" t="s">
        <v>285</v>
      </c>
      <c r="D11" s="442"/>
      <c r="E11" s="442"/>
      <c r="F11" s="442"/>
      <c r="G11" s="442"/>
      <c r="H11" s="442"/>
      <c r="I11" s="442"/>
      <c r="J11" s="442"/>
      <c r="K11" s="442"/>
    </row>
    <row r="12" spans="1:30" ht="15" x14ac:dyDescent="0.25">
      <c r="C12" s="442"/>
      <c r="D12" s="450"/>
      <c r="E12" s="450"/>
      <c r="F12" s="450"/>
      <c r="G12" s="450"/>
      <c r="H12" s="450"/>
      <c r="I12" s="450"/>
      <c r="J12" s="442"/>
      <c r="K12" s="442"/>
    </row>
    <row r="13" spans="1:30" ht="15" x14ac:dyDescent="0.25">
      <c r="C13" s="443" t="s">
        <v>83</v>
      </c>
      <c r="D13" s="450"/>
      <c r="E13" s="450"/>
      <c r="F13" s="450"/>
      <c r="G13" s="450"/>
      <c r="H13" s="450"/>
      <c r="I13" s="450"/>
      <c r="J13" s="442"/>
      <c r="K13" s="442"/>
      <c r="L13" s="450"/>
      <c r="M13" s="450"/>
      <c r="N13" s="450"/>
      <c r="O13" s="450"/>
      <c r="P13" s="450"/>
      <c r="Q13" s="450"/>
      <c r="R13" s="450"/>
      <c r="S13" s="450"/>
    </row>
    <row r="14" spans="1:30" ht="15" x14ac:dyDescent="0.25">
      <c r="C14" s="2" t="s">
        <v>480</v>
      </c>
      <c r="D14" s="450"/>
      <c r="E14" s="450"/>
      <c r="F14" s="450"/>
      <c r="G14" s="450"/>
      <c r="H14" s="450"/>
      <c r="I14" s="450"/>
      <c r="J14" s="442"/>
      <c r="K14" s="442"/>
      <c r="L14" s="450"/>
      <c r="M14" s="450"/>
      <c r="N14" s="450"/>
      <c r="O14" s="450"/>
      <c r="P14" s="450"/>
      <c r="Q14" s="450"/>
      <c r="R14" s="450"/>
      <c r="S14" s="450"/>
    </row>
    <row r="15" spans="1:30" ht="15" x14ac:dyDescent="0.25">
      <c r="C15" s="443" t="s">
        <v>589</v>
      </c>
      <c r="D15" s="450"/>
      <c r="E15" s="450"/>
      <c r="F15" s="450"/>
      <c r="G15" s="450"/>
      <c r="H15" s="450"/>
      <c r="I15" s="450"/>
      <c r="J15" s="442"/>
      <c r="K15" s="442"/>
    </row>
    <row r="16" spans="1:30" ht="15" x14ac:dyDescent="0.25">
      <c r="C16" s="443" t="s">
        <v>590</v>
      </c>
      <c r="D16" s="450"/>
      <c r="E16" s="450"/>
      <c r="F16" s="450"/>
      <c r="G16" s="450"/>
      <c r="H16" s="450"/>
      <c r="I16" s="450"/>
      <c r="J16" s="442"/>
      <c r="K16" s="442"/>
    </row>
    <row r="17" spans="3:19" x14ac:dyDescent="0.2">
      <c r="C17" s="443" t="s">
        <v>591</v>
      </c>
      <c r="S17" s="455"/>
    </row>
    <row r="18" spans="3:19" x14ac:dyDescent="0.2">
      <c r="C18" s="2" t="s">
        <v>592</v>
      </c>
    </row>
    <row r="19" spans="3:19" x14ac:dyDescent="0.2">
      <c r="C19" s="2" t="s">
        <v>634</v>
      </c>
    </row>
    <row r="23" spans="3:19" x14ac:dyDescent="0.2">
      <c r="N23" s="456"/>
    </row>
    <row r="24" spans="3:19" x14ac:dyDescent="0.2">
      <c r="N24" s="456"/>
    </row>
    <row r="25" spans="3:19" x14ac:dyDescent="0.2">
      <c r="N25" s="456"/>
    </row>
    <row r="26" spans="3:19" x14ac:dyDescent="0.2">
      <c r="N26" s="456"/>
    </row>
    <row r="27" spans="3:19" x14ac:dyDescent="0.2">
      <c r="N27" s="456"/>
    </row>
    <row r="28" spans="3:19" x14ac:dyDescent="0.2">
      <c r="N28" s="456"/>
    </row>
    <row r="29" spans="3:19" x14ac:dyDescent="0.2">
      <c r="N29" s="456"/>
    </row>
    <row r="30" spans="3:19" x14ac:dyDescent="0.2">
      <c r="N30" s="456"/>
    </row>
    <row r="31" spans="3:19" x14ac:dyDescent="0.2">
      <c r="N31" s="456"/>
    </row>
  </sheetData>
  <hyperlinks>
    <hyperlink ref="A1" location="Contents!A1" display="Contents" xr:uid="{00000000-0004-0000-3D00-000000000000}"/>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F966A-BD49-42F7-AD84-EA027AB0020D}">
  <dimension ref="A1:H34"/>
  <sheetViews>
    <sheetView workbookViewId="0"/>
  </sheetViews>
  <sheetFormatPr defaultColWidth="9.140625" defaultRowHeight="12.75" x14ac:dyDescent="0.2"/>
  <cols>
    <col min="1" max="2" width="9.140625" style="2"/>
    <col min="3" max="3" width="32.42578125" style="2" bestFit="1" customWidth="1"/>
    <col min="4" max="4" width="12.140625" style="2" customWidth="1"/>
    <col min="5" max="8" width="14.7109375" style="2" customWidth="1"/>
    <col min="9" max="16384" width="9.140625" style="2"/>
  </cols>
  <sheetData>
    <row r="1" spans="1:8" x14ac:dyDescent="0.2">
      <c r="A1" s="3" t="s">
        <v>75</v>
      </c>
    </row>
    <row r="2" spans="1:8" x14ac:dyDescent="0.2">
      <c r="B2" s="4" t="s">
        <v>477</v>
      </c>
    </row>
    <row r="3" spans="1:8" x14ac:dyDescent="0.2">
      <c r="B3" s="2" t="s">
        <v>76</v>
      </c>
    </row>
    <row r="4" spans="1:8" x14ac:dyDescent="0.2">
      <c r="G4" s="21" t="s">
        <v>114</v>
      </c>
      <c r="H4" s="268"/>
    </row>
    <row r="5" spans="1:8" ht="38.25" x14ac:dyDescent="0.2">
      <c r="C5" s="5"/>
      <c r="D5" s="30" t="s">
        <v>113</v>
      </c>
      <c r="E5" s="60" t="s">
        <v>114</v>
      </c>
      <c r="F5" s="11" t="s">
        <v>82</v>
      </c>
      <c r="G5" s="14" t="s">
        <v>360</v>
      </c>
      <c r="H5" s="250"/>
    </row>
    <row r="6" spans="1:8" x14ac:dyDescent="0.2">
      <c r="C6" s="2" t="s">
        <v>358</v>
      </c>
      <c r="D6" s="22">
        <v>2021</v>
      </c>
      <c r="E6" s="630">
        <v>0.9130440354347229</v>
      </c>
      <c r="F6" s="39">
        <v>2340</v>
      </c>
      <c r="G6" s="39"/>
      <c r="H6" s="269"/>
    </row>
    <row r="7" spans="1:8" x14ac:dyDescent="0.2">
      <c r="C7" s="2" t="s">
        <v>358</v>
      </c>
      <c r="D7" s="22">
        <v>2022</v>
      </c>
      <c r="E7" s="630">
        <v>0.91230648756027222</v>
      </c>
      <c r="F7" s="39">
        <v>2665</v>
      </c>
      <c r="G7" s="39"/>
      <c r="H7" s="269"/>
    </row>
    <row r="8" spans="1:8" x14ac:dyDescent="0.2">
      <c r="C8" s="2" t="s">
        <v>358</v>
      </c>
      <c r="D8" s="22">
        <v>2023</v>
      </c>
      <c r="E8" s="630">
        <v>0.93061453104019165</v>
      </c>
      <c r="F8" s="39">
        <v>2484</v>
      </c>
      <c r="G8" s="148">
        <v>0.02</v>
      </c>
      <c r="H8" s="269"/>
    </row>
    <row r="9" spans="1:8" x14ac:dyDescent="0.2">
      <c r="C9" s="2" t="s">
        <v>444</v>
      </c>
      <c r="D9" s="22">
        <v>2021</v>
      </c>
      <c r="E9" s="630">
        <v>0.99528980255126953</v>
      </c>
      <c r="F9" s="39">
        <v>226</v>
      </c>
      <c r="G9" s="148"/>
      <c r="H9" s="269"/>
    </row>
    <row r="10" spans="1:8" x14ac:dyDescent="0.2">
      <c r="C10" s="2" t="s">
        <v>444</v>
      </c>
      <c r="D10" s="22">
        <v>2022</v>
      </c>
      <c r="E10" s="630">
        <v>0.99487322568893433</v>
      </c>
      <c r="F10" s="39">
        <v>173</v>
      </c>
      <c r="G10" s="148"/>
      <c r="H10" s="269"/>
    </row>
    <row r="11" spans="1:8" x14ac:dyDescent="0.2">
      <c r="C11" s="2" t="s">
        <v>444</v>
      </c>
      <c r="D11" s="22">
        <v>2023</v>
      </c>
      <c r="E11" s="630">
        <v>0.97729712724685669</v>
      </c>
      <c r="F11" s="39">
        <v>139</v>
      </c>
      <c r="G11" s="148">
        <v>0.21</v>
      </c>
      <c r="H11" s="269"/>
    </row>
    <row r="12" spans="1:8" x14ac:dyDescent="0.2">
      <c r="C12" s="2" t="s">
        <v>77</v>
      </c>
      <c r="D12" s="22">
        <v>2021</v>
      </c>
      <c r="E12" s="630">
        <v>0.91641443967819214</v>
      </c>
      <c r="F12" s="39">
        <v>2566</v>
      </c>
      <c r="G12" s="148"/>
      <c r="H12" s="269"/>
    </row>
    <row r="13" spans="1:8" x14ac:dyDescent="0.2">
      <c r="C13" s="2" t="s">
        <v>77</v>
      </c>
      <c r="D13" s="22">
        <v>2022</v>
      </c>
      <c r="E13" s="630">
        <v>0.91564607620239258</v>
      </c>
      <c r="F13" s="39">
        <v>2838</v>
      </c>
      <c r="G13" s="148"/>
      <c r="H13" s="269"/>
    </row>
    <row r="14" spans="1:8" x14ac:dyDescent="0.2">
      <c r="C14" s="2" t="s">
        <v>77</v>
      </c>
      <c r="D14" s="22">
        <v>2023</v>
      </c>
      <c r="E14" s="630">
        <v>0.93245863914489746</v>
      </c>
      <c r="F14" s="39">
        <v>2623</v>
      </c>
      <c r="G14" s="148">
        <v>2.7E-2</v>
      </c>
      <c r="H14" s="269"/>
    </row>
    <row r="15" spans="1:8" x14ac:dyDescent="0.2">
      <c r="C15" s="2" t="s">
        <v>396</v>
      </c>
      <c r="D15" s="22">
        <v>2021</v>
      </c>
      <c r="E15" s="630">
        <v>0.95177692174911499</v>
      </c>
      <c r="F15" s="39">
        <v>3640</v>
      </c>
      <c r="G15" s="148"/>
      <c r="H15" s="269"/>
    </row>
    <row r="16" spans="1:8" x14ac:dyDescent="0.2">
      <c r="C16" s="2" t="s">
        <v>396</v>
      </c>
      <c r="D16" s="22">
        <v>2022</v>
      </c>
      <c r="E16" s="630">
        <v>0.95631474256515503</v>
      </c>
      <c r="F16" s="39">
        <v>4612</v>
      </c>
      <c r="G16" s="148"/>
      <c r="H16" s="269"/>
    </row>
    <row r="17" spans="3:8" x14ac:dyDescent="0.2">
      <c r="C17" s="2" t="s">
        <v>396</v>
      </c>
      <c r="D17" s="22">
        <v>2023</v>
      </c>
      <c r="E17" s="630">
        <v>0.95208138227462769</v>
      </c>
      <c r="F17" s="39">
        <v>4195</v>
      </c>
      <c r="G17" s="148">
        <v>0.35499999999999998</v>
      </c>
      <c r="H17" s="269"/>
    </row>
    <row r="18" spans="3:8" x14ac:dyDescent="0.2">
      <c r="C18" s="2" t="s">
        <v>397</v>
      </c>
      <c r="D18" s="22">
        <v>2021</v>
      </c>
      <c r="E18" s="630">
        <v>0.96144950389862061</v>
      </c>
      <c r="F18" s="39">
        <v>1922</v>
      </c>
      <c r="G18" s="148"/>
      <c r="H18" s="269"/>
    </row>
    <row r="19" spans="3:8" x14ac:dyDescent="0.2">
      <c r="C19" s="2" t="s">
        <v>397</v>
      </c>
      <c r="D19" s="22">
        <v>2022</v>
      </c>
      <c r="E19" s="630">
        <v>0.9724234938621521</v>
      </c>
      <c r="F19" s="39">
        <v>2478</v>
      </c>
      <c r="G19" s="148"/>
      <c r="H19" s="269"/>
    </row>
    <row r="20" spans="3:8" x14ac:dyDescent="0.2">
      <c r="C20" s="2" t="s">
        <v>397</v>
      </c>
      <c r="D20" s="22">
        <v>2023</v>
      </c>
      <c r="E20" s="630">
        <v>0.97279262542724609</v>
      </c>
      <c r="F20" s="39">
        <v>2134</v>
      </c>
      <c r="G20" s="148">
        <v>0.94100000000000006</v>
      </c>
      <c r="H20" s="269"/>
    </row>
    <row r="21" spans="3:8" x14ac:dyDescent="0.2">
      <c r="C21" s="2" t="s">
        <v>78</v>
      </c>
      <c r="D21" s="22">
        <v>2021</v>
      </c>
      <c r="E21" s="630">
        <v>0.95434415340423584</v>
      </c>
      <c r="F21" s="39">
        <v>5911</v>
      </c>
      <c r="G21" s="148"/>
      <c r="H21" s="269"/>
    </row>
    <row r="22" spans="3:8" x14ac:dyDescent="0.2">
      <c r="C22" s="2" t="s">
        <v>78</v>
      </c>
      <c r="D22" s="22">
        <v>2022</v>
      </c>
      <c r="E22" s="630">
        <v>0.96082955598831177</v>
      </c>
      <c r="F22" s="39">
        <v>7486</v>
      </c>
      <c r="G22" s="148"/>
      <c r="H22" s="269"/>
    </row>
    <row r="23" spans="3:8" x14ac:dyDescent="0.2">
      <c r="C23" s="2" t="s">
        <v>78</v>
      </c>
      <c r="D23" s="22">
        <v>2023</v>
      </c>
      <c r="E23" s="630">
        <v>0.95793122053146362</v>
      </c>
      <c r="F23" s="39">
        <v>6680</v>
      </c>
      <c r="G23" s="148">
        <v>0.39700000000000002</v>
      </c>
      <c r="H23" s="269"/>
    </row>
    <row r="24" spans="3:8" x14ac:dyDescent="0.2">
      <c r="C24" s="2" t="s">
        <v>80</v>
      </c>
      <c r="D24" s="22">
        <v>2021</v>
      </c>
      <c r="E24" s="630">
        <v>0.59391409158706665</v>
      </c>
      <c r="F24" s="39">
        <v>1295</v>
      </c>
      <c r="G24" s="148"/>
      <c r="H24" s="269"/>
    </row>
    <row r="25" spans="3:8" x14ac:dyDescent="0.2">
      <c r="C25" s="2" t="s">
        <v>80</v>
      </c>
      <c r="D25" s="22">
        <v>2022</v>
      </c>
      <c r="E25" s="630">
        <v>0.5968928337097168</v>
      </c>
      <c r="F25" s="39">
        <v>4292</v>
      </c>
      <c r="G25" s="148"/>
      <c r="H25" s="269"/>
    </row>
    <row r="26" spans="3:8" x14ac:dyDescent="0.2">
      <c r="C26" s="2" t="s">
        <v>80</v>
      </c>
      <c r="D26" s="22">
        <v>2023</v>
      </c>
      <c r="E26" s="630">
        <v>0.62111157178878784</v>
      </c>
      <c r="F26" s="39">
        <v>4204</v>
      </c>
      <c r="G26" s="148">
        <v>3.3000000000000002E-2</v>
      </c>
      <c r="H26" s="269"/>
    </row>
    <row r="28" spans="3:8" x14ac:dyDescent="0.2">
      <c r="C28" s="2" t="s">
        <v>286</v>
      </c>
    </row>
    <row r="29" spans="3:8" x14ac:dyDescent="0.2">
      <c r="C29" s="2" t="s">
        <v>287</v>
      </c>
    </row>
    <row r="31" spans="3:8" x14ac:dyDescent="0.2">
      <c r="C31" s="2" t="s">
        <v>83</v>
      </c>
    </row>
    <row r="32" spans="3:8" x14ac:dyDescent="0.2">
      <c r="C32" s="2" t="s">
        <v>479</v>
      </c>
    </row>
    <row r="33" spans="3:3" x14ac:dyDescent="0.2">
      <c r="C33" s="2" t="s">
        <v>587</v>
      </c>
    </row>
    <row r="34" spans="3:3" x14ac:dyDescent="0.2">
      <c r="C34" s="2" t="s">
        <v>630</v>
      </c>
    </row>
  </sheetData>
  <conditionalFormatting sqref="G6:H26">
    <cfRule type="cellIs" dxfId="5" priority="3" operator="between">
      <formula>0</formula>
      <formula>0.05</formula>
    </cfRule>
  </conditionalFormatting>
  <hyperlinks>
    <hyperlink ref="A1" location="Contents!A1" display="Contents" xr:uid="{00000000-0004-0000-3E00-000000000000}"/>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35184-A6BF-480F-B0C2-17FE0519ADFA}">
  <dimension ref="A1:S26"/>
  <sheetViews>
    <sheetView workbookViewId="0"/>
  </sheetViews>
  <sheetFormatPr defaultColWidth="9.140625" defaultRowHeight="12.75" x14ac:dyDescent="0.2"/>
  <cols>
    <col min="1" max="2" width="9.140625" style="2"/>
    <col min="3" max="3" width="32.42578125" style="2" bestFit="1" customWidth="1"/>
    <col min="4" max="19" width="10.7109375" style="2" customWidth="1"/>
    <col min="20" max="16384" width="9.140625" style="2"/>
  </cols>
  <sheetData>
    <row r="1" spans="1:19" x14ac:dyDescent="0.2">
      <c r="A1" s="3" t="s">
        <v>75</v>
      </c>
      <c r="B1" s="499"/>
      <c r="C1" s="499"/>
      <c r="D1" s="499"/>
      <c r="E1" s="499"/>
      <c r="F1" s="499"/>
      <c r="G1" s="499"/>
      <c r="H1" s="499"/>
      <c r="I1" s="499"/>
      <c r="J1" s="499"/>
      <c r="K1" s="499"/>
      <c r="L1" s="499"/>
      <c r="M1" s="499"/>
      <c r="N1" s="499"/>
      <c r="O1" s="499"/>
    </row>
    <row r="2" spans="1:19" x14ac:dyDescent="0.2">
      <c r="B2" s="89" t="s">
        <v>588</v>
      </c>
    </row>
    <row r="3" spans="1:19" x14ac:dyDescent="0.2">
      <c r="B3" s="2" t="s">
        <v>76</v>
      </c>
    </row>
    <row r="5" spans="1:19" ht="63.75" x14ac:dyDescent="0.2">
      <c r="C5" s="29"/>
      <c r="D5" s="102" t="s">
        <v>279</v>
      </c>
      <c r="E5" s="102" t="s">
        <v>280</v>
      </c>
      <c r="F5" s="102" t="s">
        <v>281</v>
      </c>
      <c r="G5" s="102" t="s">
        <v>282</v>
      </c>
      <c r="H5" s="102" t="s">
        <v>283</v>
      </c>
      <c r="I5" s="102" t="s">
        <v>328</v>
      </c>
      <c r="J5" s="102" t="s">
        <v>329</v>
      </c>
      <c r="K5" s="102" t="s">
        <v>330</v>
      </c>
      <c r="L5" s="102" t="s">
        <v>417</v>
      </c>
      <c r="M5" s="121" t="s">
        <v>82</v>
      </c>
    </row>
    <row r="6" spans="1:19" x14ac:dyDescent="0.2">
      <c r="C6" s="6" t="s">
        <v>77</v>
      </c>
      <c r="D6" s="584" t="s">
        <v>100</v>
      </c>
      <c r="E6" s="584" t="s">
        <v>100</v>
      </c>
      <c r="F6" s="584" t="s">
        <v>100</v>
      </c>
      <c r="G6" s="584" t="s">
        <v>100</v>
      </c>
      <c r="H6" s="584" t="s">
        <v>100</v>
      </c>
      <c r="I6" s="584" t="s">
        <v>100</v>
      </c>
      <c r="J6" s="585">
        <v>0.27386093139648438</v>
      </c>
      <c r="K6" s="584" t="s">
        <v>100</v>
      </c>
      <c r="L6" s="585">
        <v>0.37878119945526117</v>
      </c>
      <c r="M6" s="39">
        <v>48</v>
      </c>
      <c r="N6" s="502"/>
      <c r="O6" s="502"/>
      <c r="P6" s="502"/>
      <c r="Q6" s="502"/>
      <c r="R6" s="502"/>
      <c r="S6" s="499"/>
    </row>
    <row r="7" spans="1:19" x14ac:dyDescent="0.2">
      <c r="C7" s="6" t="s">
        <v>105</v>
      </c>
      <c r="D7" s="585">
        <v>0.29352736473083502</v>
      </c>
      <c r="E7" s="585">
        <v>0.1014483794569969</v>
      </c>
      <c r="F7" s="585">
        <v>0.14459353685379031</v>
      </c>
      <c r="G7" s="585">
        <v>0.1417491286993027</v>
      </c>
      <c r="H7" s="585">
        <v>0.14610624313354489</v>
      </c>
      <c r="I7" s="585">
        <v>0.18710193037986761</v>
      </c>
      <c r="J7" s="584" t="s">
        <v>100</v>
      </c>
      <c r="K7" s="585">
        <v>0.2540612518787384</v>
      </c>
      <c r="L7" s="585">
        <v>0.2331521809101105</v>
      </c>
      <c r="M7" s="39">
        <v>100</v>
      </c>
      <c r="N7" s="502"/>
      <c r="O7" s="502"/>
      <c r="P7" s="502"/>
      <c r="Q7" s="502"/>
      <c r="R7" s="502"/>
      <c r="S7" s="499"/>
    </row>
    <row r="8" spans="1:19" x14ac:dyDescent="0.2">
      <c r="C8" s="6" t="s">
        <v>126</v>
      </c>
      <c r="D8" s="521">
        <v>0.27370363473892212</v>
      </c>
      <c r="E8" s="521">
        <v>0.2923378050327301</v>
      </c>
      <c r="F8" s="584" t="s">
        <v>100</v>
      </c>
      <c r="G8" s="521">
        <v>0.51071625947952271</v>
      </c>
      <c r="H8" s="521">
        <v>0.28900736570358282</v>
      </c>
      <c r="I8" s="584" t="s">
        <v>100</v>
      </c>
      <c r="J8" s="584" t="s">
        <v>100</v>
      </c>
      <c r="K8" s="584" t="s">
        <v>100</v>
      </c>
      <c r="L8" s="585">
        <v>0.128355458378792</v>
      </c>
      <c r="M8" s="39">
        <v>131</v>
      </c>
      <c r="N8" s="502"/>
      <c r="O8" s="502"/>
      <c r="P8" s="502"/>
      <c r="Q8" s="502"/>
      <c r="R8" s="502"/>
      <c r="S8" s="499"/>
    </row>
    <row r="9" spans="1:19" x14ac:dyDescent="0.2">
      <c r="D9" s="503"/>
      <c r="E9" s="503"/>
      <c r="F9" s="503"/>
      <c r="G9" s="503"/>
      <c r="H9" s="503"/>
      <c r="I9" s="503"/>
      <c r="J9" s="503"/>
      <c r="K9" s="503"/>
      <c r="L9" s="503"/>
      <c r="M9" s="503"/>
      <c r="N9" s="500"/>
      <c r="O9" s="500"/>
      <c r="P9" s="500"/>
      <c r="Q9" s="500"/>
      <c r="R9" s="500"/>
      <c r="S9" s="499"/>
    </row>
    <row r="10" spans="1:19" x14ac:dyDescent="0.2">
      <c r="C10" s="2" t="s">
        <v>288</v>
      </c>
      <c r="D10" s="498"/>
      <c r="E10" s="498"/>
      <c r="F10" s="498"/>
      <c r="G10" s="498"/>
      <c r="H10" s="498"/>
      <c r="I10" s="498"/>
      <c r="J10" s="498"/>
      <c r="K10" s="498"/>
      <c r="L10" s="498"/>
      <c r="M10" s="498"/>
      <c r="N10" s="500"/>
      <c r="O10" s="500"/>
      <c r="P10" s="500"/>
      <c r="Q10" s="500"/>
      <c r="R10" s="500"/>
      <c r="S10" s="499"/>
    </row>
    <row r="11" spans="1:19" x14ac:dyDescent="0.2">
      <c r="C11" s="2" t="s">
        <v>289</v>
      </c>
      <c r="D11" s="498"/>
      <c r="E11" s="498"/>
      <c r="F11" s="498"/>
      <c r="G11" s="498"/>
      <c r="H11" s="498"/>
      <c r="I11" s="498"/>
      <c r="J11" s="498"/>
      <c r="K11" s="498"/>
      <c r="L11" s="498"/>
      <c r="M11" s="498"/>
      <c r="N11" s="500"/>
      <c r="O11" s="500"/>
      <c r="P11" s="500"/>
      <c r="Q11" s="500"/>
      <c r="R11" s="500"/>
      <c r="S11" s="499"/>
    </row>
    <row r="12" spans="1:19" x14ac:dyDescent="0.2">
      <c r="D12" s="498"/>
      <c r="E12" s="498"/>
      <c r="F12" s="498"/>
      <c r="G12" s="498"/>
      <c r="H12" s="498"/>
      <c r="I12" s="498"/>
      <c r="J12" s="498"/>
      <c r="K12" s="498"/>
      <c r="L12" s="498"/>
      <c r="M12" s="498"/>
      <c r="N12" s="500"/>
      <c r="O12" s="500"/>
      <c r="P12" s="500"/>
      <c r="Q12" s="500"/>
      <c r="R12" s="500"/>
      <c r="S12" s="499"/>
    </row>
    <row r="13" spans="1:19" x14ac:dyDescent="0.2">
      <c r="C13" s="2" t="s">
        <v>83</v>
      </c>
      <c r="D13" s="22"/>
      <c r="E13" s="22"/>
      <c r="F13" s="22"/>
      <c r="G13" s="22"/>
      <c r="H13" s="22"/>
      <c r="N13" s="501"/>
      <c r="O13" s="501"/>
      <c r="P13" s="501"/>
      <c r="Q13" s="501"/>
      <c r="R13" s="501"/>
      <c r="S13" s="501"/>
    </row>
    <row r="14" spans="1:19" x14ac:dyDescent="0.2">
      <c r="C14" s="2" t="s">
        <v>479</v>
      </c>
      <c r="D14" s="22"/>
      <c r="E14" s="22"/>
      <c r="F14" s="22"/>
      <c r="G14" s="22"/>
      <c r="H14" s="22"/>
      <c r="N14" s="591"/>
      <c r="O14" s="591"/>
      <c r="P14" s="591"/>
      <c r="Q14" s="591"/>
      <c r="R14" s="591"/>
      <c r="S14" s="591"/>
    </row>
    <row r="15" spans="1:19" x14ac:dyDescent="0.2">
      <c r="C15" s="443" t="s">
        <v>589</v>
      </c>
      <c r="D15" s="22"/>
      <c r="E15" s="22"/>
      <c r="F15" s="22"/>
      <c r="G15" s="22"/>
      <c r="H15" s="22"/>
      <c r="N15" s="266"/>
      <c r="O15" s="266"/>
      <c r="P15" s="266"/>
      <c r="Q15" s="266"/>
      <c r="R15" s="266"/>
      <c r="S15" s="266"/>
    </row>
    <row r="16" spans="1:19" x14ac:dyDescent="0.2">
      <c r="C16" s="443" t="s">
        <v>590</v>
      </c>
      <c r="D16" s="22"/>
      <c r="E16" s="22"/>
      <c r="F16" s="22"/>
      <c r="G16" s="22"/>
      <c r="H16" s="22"/>
    </row>
    <row r="17" spans="3:14" x14ac:dyDescent="0.2">
      <c r="C17" s="2" t="s">
        <v>593</v>
      </c>
      <c r="D17" s="22"/>
      <c r="E17" s="22"/>
      <c r="F17" s="22"/>
      <c r="G17" s="22"/>
      <c r="H17" s="22"/>
    </row>
    <row r="18" spans="3:14" x14ac:dyDescent="0.2">
      <c r="C18" s="2" t="s">
        <v>592</v>
      </c>
      <c r="D18" s="22"/>
      <c r="E18" s="22"/>
      <c r="F18" s="22"/>
      <c r="G18" s="22"/>
      <c r="H18" s="22"/>
      <c r="I18" s="22"/>
    </row>
    <row r="19" spans="3:14" x14ac:dyDescent="0.2">
      <c r="C19" s="2" t="s">
        <v>634</v>
      </c>
      <c r="D19" s="22"/>
      <c r="E19" s="22"/>
      <c r="F19" s="22"/>
      <c r="G19" s="22"/>
      <c r="H19" s="22"/>
      <c r="I19" s="22"/>
      <c r="J19" s="22"/>
      <c r="K19" s="22"/>
    </row>
    <row r="20" spans="3:14" x14ac:dyDescent="0.2">
      <c r="M20" s="40"/>
    </row>
    <row r="22" spans="3:14" x14ac:dyDescent="0.2">
      <c r="C22" s="518"/>
    </row>
    <row r="26" spans="3:14" x14ac:dyDescent="0.2">
      <c r="N26" s="2" t="s">
        <v>421</v>
      </c>
    </row>
  </sheetData>
  <hyperlinks>
    <hyperlink ref="A1" location="Contents!A1" display="Contents" xr:uid="{F7893923-D29F-4578-81B4-CADB943EB041}"/>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74A4C-83E2-40F0-8888-48F8069B7B1A}">
  <dimension ref="A1:N13"/>
  <sheetViews>
    <sheetView workbookViewId="0"/>
  </sheetViews>
  <sheetFormatPr defaultColWidth="9.140625" defaultRowHeight="12.75" x14ac:dyDescent="0.2"/>
  <cols>
    <col min="1" max="2" width="9.140625" style="2"/>
    <col min="3" max="3" width="32.42578125" style="2" bestFit="1" customWidth="1"/>
    <col min="4" max="4" width="9.5703125" style="2" customWidth="1"/>
    <col min="5" max="10" width="23.5703125" style="2" customWidth="1"/>
    <col min="11" max="11" width="14.42578125" style="2" customWidth="1"/>
    <col min="12" max="16384" width="9.140625" style="2"/>
  </cols>
  <sheetData>
    <row r="1" spans="1:14" x14ac:dyDescent="0.2">
      <c r="A1" s="3" t="s">
        <v>75</v>
      </c>
    </row>
    <row r="2" spans="1:14" x14ac:dyDescent="0.2">
      <c r="B2" s="4" t="s">
        <v>533</v>
      </c>
    </row>
    <row r="3" spans="1:14" x14ac:dyDescent="0.2">
      <c r="B3" s="2" t="s">
        <v>76</v>
      </c>
    </row>
    <row r="4" spans="1:14" x14ac:dyDescent="0.2">
      <c r="C4" s="438"/>
      <c r="D4" s="127"/>
      <c r="E4" s="79"/>
      <c r="F4" s="79"/>
      <c r="G4" s="79"/>
      <c r="H4" s="79"/>
      <c r="I4" s="79"/>
      <c r="J4" s="79"/>
      <c r="K4" s="79"/>
      <c r="L4" s="79"/>
      <c r="M4" s="79"/>
      <c r="N4" s="79"/>
    </row>
    <row r="5" spans="1:14" ht="51" x14ac:dyDescent="0.2">
      <c r="C5" s="79"/>
      <c r="D5" s="128" t="s">
        <v>113</v>
      </c>
      <c r="E5" s="56" t="s">
        <v>106</v>
      </c>
      <c r="F5" s="82" t="s">
        <v>107</v>
      </c>
      <c r="G5" s="82" t="s">
        <v>108</v>
      </c>
      <c r="H5" s="82" t="s">
        <v>109</v>
      </c>
      <c r="I5" s="82" t="s">
        <v>110</v>
      </c>
      <c r="J5" s="57" t="s">
        <v>111</v>
      </c>
      <c r="K5" s="81" t="s">
        <v>82</v>
      </c>
      <c r="L5" s="79"/>
      <c r="M5" s="79"/>
      <c r="N5" s="79"/>
    </row>
    <row r="6" spans="1:14" x14ac:dyDescent="0.2">
      <c r="C6" s="17" t="s">
        <v>358</v>
      </c>
      <c r="D6" s="38">
        <v>2022</v>
      </c>
      <c r="E6" s="107">
        <v>9123.9229829311371</v>
      </c>
      <c r="F6" s="74">
        <v>50.357841014862061</v>
      </c>
      <c r="G6" s="74">
        <v>51.564558744430542</v>
      </c>
      <c r="H6" s="74">
        <v>9.2479617595672607</v>
      </c>
      <c r="I6" s="74">
        <v>0</v>
      </c>
      <c r="J6" s="139">
        <v>13.171376943588257</v>
      </c>
      <c r="K6" s="107">
        <v>2262</v>
      </c>
      <c r="M6" s="79"/>
      <c r="N6" s="79"/>
    </row>
    <row r="7" spans="1:14" x14ac:dyDescent="0.2">
      <c r="C7" s="127" t="s">
        <v>358</v>
      </c>
      <c r="D7" s="203">
        <v>2023</v>
      </c>
      <c r="E7" s="39">
        <v>9190.6148402690887</v>
      </c>
      <c r="F7" s="285">
        <v>64.416481018066406</v>
      </c>
      <c r="G7" s="285">
        <v>46.862450122833252</v>
      </c>
      <c r="H7" s="285">
        <v>18.103070259094238</v>
      </c>
      <c r="I7" s="285">
        <v>0</v>
      </c>
      <c r="J7" s="285">
        <v>37.724690198898323</v>
      </c>
      <c r="K7" s="39">
        <v>1896</v>
      </c>
      <c r="M7" s="127"/>
      <c r="N7" s="127"/>
    </row>
    <row r="8" spans="1:14" x14ac:dyDescent="0.2">
      <c r="C8" s="79"/>
      <c r="D8" s="127"/>
      <c r="E8" s="97"/>
      <c r="F8" s="79"/>
      <c r="G8" s="79"/>
      <c r="H8" s="79"/>
      <c r="I8" s="79"/>
      <c r="J8" s="79"/>
      <c r="K8" s="79"/>
      <c r="L8" s="79"/>
      <c r="M8" s="79"/>
      <c r="N8" s="79"/>
    </row>
    <row r="9" spans="1:14" x14ac:dyDescent="0.2">
      <c r="C9" s="86" t="s">
        <v>112</v>
      </c>
      <c r="D9" s="127"/>
      <c r="E9" s="79"/>
      <c r="F9" s="79"/>
      <c r="G9" s="79"/>
      <c r="H9" s="79"/>
      <c r="I9" s="79"/>
      <c r="J9" s="79"/>
      <c r="K9" s="79"/>
      <c r="L9" s="79"/>
      <c r="M9" s="79"/>
      <c r="N9" s="79"/>
    </row>
    <row r="10" spans="1:14" x14ac:dyDescent="0.2">
      <c r="C10" s="86" t="s">
        <v>437</v>
      </c>
    </row>
    <row r="12" spans="1:14" x14ac:dyDescent="0.2">
      <c r="C12" s="591" t="s">
        <v>414</v>
      </c>
    </row>
    <row r="13" spans="1:14" x14ac:dyDescent="0.2">
      <c r="C13" s="2" t="s">
        <v>627</v>
      </c>
    </row>
  </sheetData>
  <hyperlinks>
    <hyperlink ref="A1" location="Contents!A1" display="Contents" xr:uid="{00000000-0004-0000-0500-000000000000}"/>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8554D-FE87-4347-B00D-B10F0E53F542}">
  <dimension ref="A1:H35"/>
  <sheetViews>
    <sheetView workbookViewId="0"/>
  </sheetViews>
  <sheetFormatPr defaultColWidth="9.140625" defaultRowHeight="12.75" x14ac:dyDescent="0.2"/>
  <cols>
    <col min="1" max="1" width="9" style="2" customWidth="1"/>
    <col min="2" max="2" width="9.140625" style="2"/>
    <col min="3" max="3" width="32.42578125" style="2" bestFit="1" customWidth="1"/>
    <col min="4" max="4" width="12.85546875" style="2" customWidth="1"/>
    <col min="5" max="8" width="14.7109375" style="2" customWidth="1"/>
    <col min="9" max="16384" width="9.140625" style="2"/>
  </cols>
  <sheetData>
    <row r="1" spans="1:8" x14ac:dyDescent="0.2">
      <c r="A1" s="3" t="s">
        <v>75</v>
      </c>
    </row>
    <row r="2" spans="1:8" x14ac:dyDescent="0.2">
      <c r="B2" s="4" t="s">
        <v>478</v>
      </c>
    </row>
    <row r="3" spans="1:8" x14ac:dyDescent="0.2">
      <c r="B3" s="2" t="s">
        <v>76</v>
      </c>
    </row>
    <row r="4" spans="1:8" x14ac:dyDescent="0.2">
      <c r="G4" s="182"/>
      <c r="H4" s="268"/>
    </row>
    <row r="5" spans="1:8" ht="38.25" x14ac:dyDescent="0.2">
      <c r="C5" s="5"/>
      <c r="D5" s="30" t="s">
        <v>113</v>
      </c>
      <c r="E5" s="60" t="s">
        <v>114</v>
      </c>
      <c r="F5" s="11" t="s">
        <v>82</v>
      </c>
      <c r="G5" s="14" t="s">
        <v>360</v>
      </c>
      <c r="H5" s="250"/>
    </row>
    <row r="6" spans="1:8" x14ac:dyDescent="0.2">
      <c r="C6" s="2" t="s">
        <v>358</v>
      </c>
      <c r="D6" s="22">
        <v>2021</v>
      </c>
      <c r="E6" s="631">
        <v>0.72263056039810181</v>
      </c>
      <c r="F6" s="39">
        <v>2335</v>
      </c>
      <c r="G6" s="39"/>
      <c r="H6" s="269"/>
    </row>
    <row r="7" spans="1:8" x14ac:dyDescent="0.2">
      <c r="C7" s="2" t="s">
        <v>358</v>
      </c>
      <c r="D7" s="22">
        <v>2022</v>
      </c>
      <c r="E7" s="631">
        <v>0.7340884804725647</v>
      </c>
      <c r="F7" s="39">
        <v>2666</v>
      </c>
      <c r="G7" s="39"/>
      <c r="H7" s="269"/>
    </row>
    <row r="8" spans="1:8" x14ac:dyDescent="0.2">
      <c r="C8" s="2" t="s">
        <v>358</v>
      </c>
      <c r="D8" s="22">
        <v>2023</v>
      </c>
      <c r="E8" s="631">
        <v>0.78666388988494873</v>
      </c>
      <c r="F8" s="39">
        <v>2473</v>
      </c>
      <c r="G8" s="148">
        <v>0</v>
      </c>
      <c r="H8" s="269"/>
    </row>
    <row r="9" spans="1:8" x14ac:dyDescent="0.2">
      <c r="C9" s="2" t="s">
        <v>444</v>
      </c>
      <c r="D9" s="22">
        <v>2021</v>
      </c>
      <c r="E9" s="631">
        <v>0.98125523328781128</v>
      </c>
      <c r="F9" s="39">
        <v>226</v>
      </c>
      <c r="G9" s="148"/>
      <c r="H9" s="269"/>
    </row>
    <row r="10" spans="1:8" x14ac:dyDescent="0.2">
      <c r="C10" s="2" t="s">
        <v>444</v>
      </c>
      <c r="D10" s="22">
        <v>2022</v>
      </c>
      <c r="E10" s="631">
        <v>0.98357844352722168</v>
      </c>
      <c r="F10" s="39">
        <v>173</v>
      </c>
      <c r="G10" s="148"/>
      <c r="H10" s="269"/>
    </row>
    <row r="11" spans="1:8" x14ac:dyDescent="0.2">
      <c r="C11" s="2" t="s">
        <v>444</v>
      </c>
      <c r="D11" s="22">
        <v>2023</v>
      </c>
      <c r="E11" s="631">
        <v>0.97182667255401611</v>
      </c>
      <c r="F11" s="39">
        <v>140</v>
      </c>
      <c r="G11" s="148">
        <v>0.48799999999999999</v>
      </c>
      <c r="H11" s="269"/>
    </row>
    <row r="12" spans="1:8" x14ac:dyDescent="0.2">
      <c r="C12" s="2" t="s">
        <v>77</v>
      </c>
      <c r="D12" s="22">
        <v>2021</v>
      </c>
      <c r="E12" s="631">
        <v>0.73324626684188843</v>
      </c>
      <c r="F12" s="39">
        <v>2561</v>
      </c>
      <c r="G12" s="148"/>
      <c r="H12" s="269"/>
    </row>
    <row r="13" spans="1:8" x14ac:dyDescent="0.2">
      <c r="C13" s="2" t="s">
        <v>77</v>
      </c>
      <c r="D13" s="22">
        <v>2022</v>
      </c>
      <c r="E13" s="631">
        <v>0.74417012929916382</v>
      </c>
      <c r="F13" s="39">
        <v>2839</v>
      </c>
      <c r="G13" s="148"/>
      <c r="H13" s="269"/>
    </row>
    <row r="14" spans="1:8" x14ac:dyDescent="0.2">
      <c r="C14" s="2" t="s">
        <v>77</v>
      </c>
      <c r="D14" s="22">
        <v>2023</v>
      </c>
      <c r="E14" s="631">
        <v>0.79405701160430908</v>
      </c>
      <c r="F14" s="39">
        <v>2613</v>
      </c>
      <c r="G14" s="148">
        <v>0</v>
      </c>
      <c r="H14" s="269"/>
    </row>
    <row r="15" spans="1:8" x14ac:dyDescent="0.2">
      <c r="C15" s="2" t="s">
        <v>396</v>
      </c>
      <c r="D15" s="22">
        <v>2021</v>
      </c>
      <c r="E15" s="631">
        <v>0.91042327880859375</v>
      </c>
      <c r="F15" s="39">
        <v>3641</v>
      </c>
      <c r="G15" s="148"/>
      <c r="H15" s="269"/>
    </row>
    <row r="16" spans="1:8" x14ac:dyDescent="0.2">
      <c r="C16" s="2" t="s">
        <v>396</v>
      </c>
      <c r="D16" s="22">
        <v>2022</v>
      </c>
      <c r="E16" s="631">
        <v>0.92944777011871338</v>
      </c>
      <c r="F16" s="39">
        <v>4604</v>
      </c>
      <c r="G16" s="148"/>
      <c r="H16" s="269"/>
    </row>
    <row r="17" spans="3:8" x14ac:dyDescent="0.2">
      <c r="C17" s="2" t="s">
        <v>396</v>
      </c>
      <c r="D17" s="22">
        <v>2023</v>
      </c>
      <c r="E17" s="631">
        <v>0.93374592065811157</v>
      </c>
      <c r="F17" s="39">
        <v>4187</v>
      </c>
      <c r="G17" s="148">
        <v>0.439</v>
      </c>
      <c r="H17" s="269"/>
    </row>
    <row r="18" spans="3:8" x14ac:dyDescent="0.2">
      <c r="C18" s="2" t="s">
        <v>397</v>
      </c>
      <c r="D18" s="22">
        <v>2021</v>
      </c>
      <c r="E18" s="631">
        <v>0.88152652978897095</v>
      </c>
      <c r="F18" s="39">
        <v>1920</v>
      </c>
      <c r="G18" s="148"/>
      <c r="H18" s="269"/>
    </row>
    <row r="19" spans="3:8" x14ac:dyDescent="0.2">
      <c r="C19" s="2" t="s">
        <v>397</v>
      </c>
      <c r="D19" s="22">
        <v>2022</v>
      </c>
      <c r="E19" s="631">
        <v>0.9151146411895752</v>
      </c>
      <c r="F19" s="39">
        <v>2477</v>
      </c>
      <c r="G19" s="148"/>
      <c r="H19" s="269"/>
    </row>
    <row r="20" spans="3:8" x14ac:dyDescent="0.2">
      <c r="C20" s="2" t="s">
        <v>397</v>
      </c>
      <c r="D20" s="22">
        <v>2023</v>
      </c>
      <c r="E20" s="631">
        <v>0.93042945861816406</v>
      </c>
      <c r="F20" s="39">
        <v>2133</v>
      </c>
      <c r="G20" s="148">
        <v>5.7000000000000002E-2</v>
      </c>
      <c r="H20" s="269"/>
    </row>
    <row r="21" spans="3:8" x14ac:dyDescent="0.2">
      <c r="C21" s="2" t="s">
        <v>78</v>
      </c>
      <c r="D21" s="22">
        <v>2021</v>
      </c>
      <c r="E21" s="631">
        <v>0.90111678838729858</v>
      </c>
      <c r="F21" s="39">
        <v>5908</v>
      </c>
      <c r="G21" s="148"/>
      <c r="H21" s="269"/>
    </row>
    <row r="22" spans="3:8" x14ac:dyDescent="0.2">
      <c r="C22" s="2" t="s">
        <v>78</v>
      </c>
      <c r="D22" s="22">
        <v>2022</v>
      </c>
      <c r="E22" s="631">
        <v>0.92203694581985474</v>
      </c>
      <c r="F22" s="39">
        <v>7476</v>
      </c>
      <c r="G22" s="148"/>
      <c r="H22" s="269"/>
    </row>
    <row r="23" spans="3:8" x14ac:dyDescent="0.2">
      <c r="C23" s="2" t="s">
        <v>78</v>
      </c>
      <c r="D23" s="22">
        <v>2023</v>
      </c>
      <c r="E23" s="631">
        <v>0.92976462841033936</v>
      </c>
      <c r="F23" s="39">
        <v>6672</v>
      </c>
      <c r="G23" s="148">
        <v>8.7999999999999995E-2</v>
      </c>
      <c r="H23" s="269"/>
    </row>
    <row r="24" spans="3:8" x14ac:dyDescent="0.2">
      <c r="C24" s="2" t="s">
        <v>80</v>
      </c>
      <c r="D24" s="22">
        <v>2021</v>
      </c>
      <c r="E24" s="631">
        <v>0.69309169054031372</v>
      </c>
      <c r="F24" s="39">
        <v>1294</v>
      </c>
      <c r="G24" s="148"/>
      <c r="H24" s="269"/>
    </row>
    <row r="25" spans="3:8" x14ac:dyDescent="0.2">
      <c r="C25" s="2" t="s">
        <v>80</v>
      </c>
      <c r="D25" s="22">
        <v>2022</v>
      </c>
      <c r="E25" s="631">
        <v>0.69833731651306152</v>
      </c>
      <c r="F25" s="39">
        <v>4309</v>
      </c>
      <c r="G25" s="148"/>
      <c r="H25" s="269"/>
    </row>
    <row r="26" spans="3:8" x14ac:dyDescent="0.2">
      <c r="C26" s="2" t="s">
        <v>80</v>
      </c>
      <c r="D26" s="22">
        <v>2023</v>
      </c>
      <c r="E26" s="631">
        <v>0.71759945154190063</v>
      </c>
      <c r="F26" s="39">
        <v>4234</v>
      </c>
      <c r="G26" s="148">
        <v>7.0000000000000007E-2</v>
      </c>
      <c r="H26" s="269"/>
    </row>
    <row r="29" spans="3:8" x14ac:dyDescent="0.2">
      <c r="C29" s="2" t="s">
        <v>290</v>
      </c>
    </row>
    <row r="30" spans="3:8" x14ac:dyDescent="0.2">
      <c r="C30" s="2" t="s">
        <v>287</v>
      </c>
    </row>
    <row r="32" spans="3:8" x14ac:dyDescent="0.2">
      <c r="C32" s="2" t="s">
        <v>83</v>
      </c>
    </row>
    <row r="33" spans="3:3" x14ac:dyDescent="0.2">
      <c r="C33" s="2" t="s">
        <v>479</v>
      </c>
    </row>
    <row r="34" spans="3:3" x14ac:dyDescent="0.2">
      <c r="C34" s="2" t="s">
        <v>587</v>
      </c>
    </row>
    <row r="35" spans="3:3" x14ac:dyDescent="0.2">
      <c r="C35" s="2" t="s">
        <v>630</v>
      </c>
    </row>
  </sheetData>
  <conditionalFormatting sqref="G6:H26">
    <cfRule type="cellIs" dxfId="4" priority="3" operator="between">
      <formula>0</formula>
      <formula>0.05</formula>
    </cfRule>
  </conditionalFormatting>
  <hyperlinks>
    <hyperlink ref="A1" location="Contents!A1" display="Contents" xr:uid="{00000000-0004-0000-4000-000000000000}"/>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1C9DE-8B7A-4ADE-A2B5-FA455DBEDDD8}">
  <dimension ref="A1:Q19"/>
  <sheetViews>
    <sheetView zoomScaleNormal="100" workbookViewId="0"/>
  </sheetViews>
  <sheetFormatPr defaultColWidth="9.140625" defaultRowHeight="12.75" x14ac:dyDescent="0.2"/>
  <cols>
    <col min="1" max="2" width="9.140625" style="510"/>
    <col min="3" max="3" width="32.42578125" style="510" bestFit="1" customWidth="1"/>
    <col min="4" max="18" width="10.7109375" style="510" customWidth="1"/>
    <col min="19" max="19" width="10.140625" style="510" customWidth="1"/>
    <col min="20" max="16384" width="9.140625" style="510"/>
  </cols>
  <sheetData>
    <row r="1" spans="1:17" x14ac:dyDescent="0.2">
      <c r="A1" s="3" t="s">
        <v>75</v>
      </c>
    </row>
    <row r="2" spans="1:17" x14ac:dyDescent="0.2">
      <c r="B2" s="89" t="s">
        <v>594</v>
      </c>
    </row>
    <row r="3" spans="1:17" x14ac:dyDescent="0.2">
      <c r="B3" s="510" t="s">
        <v>76</v>
      </c>
    </row>
    <row r="5" spans="1:17" ht="63.75" x14ac:dyDescent="0.2">
      <c r="C5" s="511"/>
      <c r="D5" s="512" t="s">
        <v>279</v>
      </c>
      <c r="E5" s="512" t="s">
        <v>280</v>
      </c>
      <c r="F5" s="512" t="s">
        <v>281</v>
      </c>
      <c r="G5" s="512" t="s">
        <v>282</v>
      </c>
      <c r="H5" s="512" t="s">
        <v>283</v>
      </c>
      <c r="I5" s="512" t="s">
        <v>327</v>
      </c>
      <c r="J5" s="512" t="s">
        <v>328</v>
      </c>
      <c r="K5" s="512" t="s">
        <v>329</v>
      </c>
      <c r="L5" s="512" t="s">
        <v>330</v>
      </c>
      <c r="M5" s="513" t="s">
        <v>417</v>
      </c>
      <c r="N5" s="512" t="s">
        <v>82</v>
      </c>
    </row>
    <row r="6" spans="1:17" x14ac:dyDescent="0.2">
      <c r="C6" s="514" t="s">
        <v>77</v>
      </c>
      <c r="D6" s="522">
        <v>0.29752108454704279</v>
      </c>
      <c r="E6" s="587">
        <v>3.6902349442243583E-2</v>
      </c>
      <c r="F6" s="522">
        <v>0.25420212745666498</v>
      </c>
      <c r="G6" s="522">
        <v>0.33732599020004272</v>
      </c>
      <c r="H6" s="522">
        <v>0.10763368010520941</v>
      </c>
      <c r="I6" s="587">
        <v>7.1412347257137299E-2</v>
      </c>
      <c r="J6" s="587">
        <v>4.0219806134700782E-2</v>
      </c>
      <c r="K6" s="587">
        <v>6.5696969628334045E-2</v>
      </c>
      <c r="L6" s="586" t="s">
        <v>100</v>
      </c>
      <c r="M6" s="522">
        <v>0.28591245412826538</v>
      </c>
      <c r="N6" s="39">
        <v>304</v>
      </c>
      <c r="O6" s="515"/>
      <c r="P6" s="515"/>
      <c r="Q6" s="515"/>
    </row>
    <row r="7" spans="1:17" x14ac:dyDescent="0.2">
      <c r="C7" s="514" t="s">
        <v>105</v>
      </c>
      <c r="D7" s="522">
        <v>0.26348549127578741</v>
      </c>
      <c r="E7" s="587">
        <v>7.4654452502727509E-2</v>
      </c>
      <c r="F7" s="522">
        <v>0.13059619069099429</v>
      </c>
      <c r="G7" s="522">
        <v>0.32080674171447748</v>
      </c>
      <c r="H7" s="522">
        <v>0.12510001659393311</v>
      </c>
      <c r="I7" s="522">
        <v>0.23319119215011599</v>
      </c>
      <c r="J7" s="587">
        <v>0.1012501269578934</v>
      </c>
      <c r="K7" s="586" t="s">
        <v>100</v>
      </c>
      <c r="L7" s="587">
        <v>8.628217875957489E-2</v>
      </c>
      <c r="M7" s="522">
        <v>0.15264365077018741</v>
      </c>
      <c r="N7" s="39">
        <v>236</v>
      </c>
      <c r="O7" s="515"/>
      <c r="P7" s="515"/>
      <c r="Q7" s="515"/>
    </row>
    <row r="8" spans="1:17" x14ac:dyDescent="0.2">
      <c r="C8" s="514" t="s">
        <v>126</v>
      </c>
      <c r="D8" s="522">
        <v>0.31668224930763239</v>
      </c>
      <c r="E8" s="522">
        <v>0.28844550251960749</v>
      </c>
      <c r="F8" s="586" t="s">
        <v>100</v>
      </c>
      <c r="G8" s="522">
        <v>0.50022107362747192</v>
      </c>
      <c r="H8" s="522">
        <v>0.31712427735328669</v>
      </c>
      <c r="I8" s="586" t="s">
        <v>100</v>
      </c>
      <c r="J8" s="586" t="s">
        <v>100</v>
      </c>
      <c r="K8" s="586" t="s">
        <v>100</v>
      </c>
      <c r="L8" s="586" t="s">
        <v>100</v>
      </c>
      <c r="M8" s="587">
        <v>9.984627366065979E-2</v>
      </c>
      <c r="N8" s="39">
        <v>132</v>
      </c>
      <c r="O8" s="515"/>
      <c r="P8" s="515"/>
      <c r="Q8" s="515"/>
    </row>
    <row r="9" spans="1:17" x14ac:dyDescent="0.2">
      <c r="D9" s="516"/>
      <c r="E9" s="516"/>
      <c r="F9" s="516"/>
      <c r="G9" s="516"/>
      <c r="H9" s="516"/>
      <c r="I9" s="516"/>
      <c r="J9" s="517"/>
    </row>
    <row r="10" spans="1:17" x14ac:dyDescent="0.2">
      <c r="C10" s="510" t="s">
        <v>291</v>
      </c>
    </row>
    <row r="11" spans="1:17" ht="12.95" customHeight="1" x14ac:dyDescent="0.2">
      <c r="C11" s="510" t="s">
        <v>292</v>
      </c>
    </row>
    <row r="12" spans="1:17" x14ac:dyDescent="0.2">
      <c r="D12" s="517"/>
      <c r="E12" s="517"/>
      <c r="F12" s="517"/>
      <c r="G12" s="517"/>
      <c r="H12" s="517"/>
      <c r="I12" s="517"/>
    </row>
    <row r="13" spans="1:17" x14ac:dyDescent="0.2">
      <c r="C13" s="510" t="s">
        <v>83</v>
      </c>
      <c r="D13" s="517"/>
      <c r="E13" s="517"/>
      <c r="F13" s="517"/>
      <c r="G13" s="517"/>
      <c r="H13" s="517"/>
      <c r="I13" s="517"/>
    </row>
    <row r="14" spans="1:17" x14ac:dyDescent="0.2">
      <c r="C14" s="2" t="s">
        <v>479</v>
      </c>
      <c r="D14" s="517"/>
      <c r="E14" s="517"/>
      <c r="F14" s="517"/>
      <c r="G14" s="517"/>
      <c r="H14" s="517"/>
      <c r="I14" s="517"/>
    </row>
    <row r="15" spans="1:17" x14ac:dyDescent="0.2">
      <c r="C15" s="443" t="s">
        <v>589</v>
      </c>
      <c r="D15" s="517"/>
      <c r="E15" s="517"/>
      <c r="F15" s="517"/>
      <c r="G15" s="517"/>
      <c r="H15" s="517"/>
      <c r="I15" s="517"/>
    </row>
    <row r="16" spans="1:17" x14ac:dyDescent="0.2">
      <c r="C16" s="443" t="s">
        <v>590</v>
      </c>
      <c r="D16" s="517"/>
      <c r="E16" s="517"/>
      <c r="F16" s="517"/>
      <c r="G16" s="517"/>
      <c r="H16" s="517"/>
      <c r="I16" s="517"/>
    </row>
    <row r="17" spans="3:3" x14ac:dyDescent="0.2">
      <c r="C17" s="510" t="s">
        <v>595</v>
      </c>
    </row>
    <row r="18" spans="3:3" x14ac:dyDescent="0.2">
      <c r="C18" s="2" t="s">
        <v>592</v>
      </c>
    </row>
    <row r="19" spans="3:3" x14ac:dyDescent="0.2">
      <c r="C19" s="2" t="s">
        <v>634</v>
      </c>
    </row>
  </sheetData>
  <hyperlinks>
    <hyperlink ref="A1" location="Contents!A1" display="Contents" xr:uid="{00000000-0004-0000-4100-000000000000}"/>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C07E8-047F-411B-A460-AF030F05EE27}">
  <dimension ref="A1:IR121"/>
  <sheetViews>
    <sheetView workbookViewId="0"/>
  </sheetViews>
  <sheetFormatPr defaultColWidth="9.140625" defaultRowHeight="12.75" x14ac:dyDescent="0.2"/>
  <cols>
    <col min="1" max="2" width="9.140625" style="2"/>
    <col min="3" max="3" width="32.42578125" style="2" bestFit="1" customWidth="1"/>
    <col min="4" max="12" width="14.7109375" style="2" customWidth="1"/>
    <col min="13" max="16384" width="9.140625" style="2"/>
  </cols>
  <sheetData>
    <row r="1" spans="1:251" x14ac:dyDescent="0.2">
      <c r="A1" s="3" t="s">
        <v>75</v>
      </c>
    </row>
    <row r="2" spans="1:251" x14ac:dyDescent="0.2">
      <c r="B2" s="4" t="s">
        <v>332</v>
      </c>
    </row>
    <row r="3" spans="1:251" x14ac:dyDescent="0.2">
      <c r="B3" s="2" t="s">
        <v>76</v>
      </c>
    </row>
    <row r="4" spans="1:251" x14ac:dyDescent="0.2">
      <c r="D4" s="649" t="s">
        <v>293</v>
      </c>
      <c r="E4" s="684"/>
      <c r="F4" s="684"/>
      <c r="G4" s="649" t="s">
        <v>294</v>
      </c>
      <c r="H4" s="684"/>
      <c r="I4" s="684"/>
      <c r="J4" s="649" t="s">
        <v>295</v>
      </c>
      <c r="K4" s="684"/>
      <c r="L4" s="684"/>
    </row>
    <row r="5" spans="1:251" ht="63.75" x14ac:dyDescent="0.2">
      <c r="C5" s="5"/>
      <c r="D5" s="16" t="s">
        <v>296</v>
      </c>
      <c r="E5" s="162" t="s">
        <v>297</v>
      </c>
      <c r="F5" s="163" t="s">
        <v>82</v>
      </c>
      <c r="G5" s="16" t="s">
        <v>296</v>
      </c>
      <c r="H5" s="162" t="s">
        <v>297</v>
      </c>
      <c r="I5" s="163" t="s">
        <v>82</v>
      </c>
      <c r="J5" s="16" t="s">
        <v>296</v>
      </c>
      <c r="K5" s="162" t="s">
        <v>297</v>
      </c>
      <c r="L5" s="163" t="s">
        <v>82</v>
      </c>
      <c r="M5" s="214"/>
    </row>
    <row r="6" spans="1:251" ht="15" x14ac:dyDescent="0.25">
      <c r="C6" s="2" t="s">
        <v>358</v>
      </c>
      <c r="D6" s="374">
        <v>0.1079549714922905</v>
      </c>
      <c r="E6" s="375">
        <v>0.89204502105712891</v>
      </c>
      <c r="F6" s="74">
        <v>174</v>
      </c>
      <c r="G6" s="376">
        <v>4.2994320392608643E-2</v>
      </c>
      <c r="H6" s="377">
        <v>0.95700567960739136</v>
      </c>
      <c r="I6" s="74">
        <v>1794</v>
      </c>
      <c r="J6" s="378">
        <v>4.7689273953437812E-2</v>
      </c>
      <c r="K6" s="379">
        <v>0.95174247026443481</v>
      </c>
      <c r="L6" s="74">
        <v>1523</v>
      </c>
      <c r="M6" s="643"/>
      <c r="N6" s="277"/>
      <c r="O6" s="325"/>
      <c r="AM6" s="1"/>
      <c r="AO6" s="1"/>
      <c r="AQ6" s="1"/>
      <c r="BB6" s="1"/>
      <c r="BN6" s="1"/>
      <c r="CB6" s="1"/>
      <c r="CD6" s="1"/>
      <c r="CF6" s="1"/>
      <c r="CH6" s="1"/>
      <c r="CJ6" s="1"/>
      <c r="CL6" s="1"/>
      <c r="CU6" s="1"/>
      <c r="DD6" s="1"/>
      <c r="DO6" s="1"/>
      <c r="DX6" s="1"/>
      <c r="DZ6" s="1"/>
      <c r="EB6" s="1"/>
      <c r="EC6" s="1"/>
      <c r="ED6" s="1"/>
      <c r="EE6" s="1"/>
      <c r="EF6" s="1"/>
      <c r="EL6" s="1"/>
      <c r="EM6" s="1"/>
      <c r="EN6" s="1"/>
      <c r="EO6" s="1"/>
      <c r="EP6" s="1"/>
      <c r="EY6" s="1"/>
      <c r="FA6" s="1"/>
      <c r="FC6" s="1"/>
      <c r="FD6" s="1"/>
      <c r="FF6" s="1"/>
      <c r="FH6" s="1"/>
      <c r="FI6" s="1"/>
      <c r="FK6" s="1"/>
      <c r="FM6" s="1"/>
      <c r="FN6" s="1"/>
      <c r="FP6" s="1"/>
      <c r="FR6" s="1"/>
      <c r="FT6" s="1"/>
      <c r="FU6" s="1"/>
      <c r="FW6" s="1"/>
      <c r="FY6" s="1"/>
      <c r="GA6" s="1"/>
      <c r="GB6" s="1"/>
      <c r="GD6" s="1"/>
      <c r="GF6" s="1"/>
      <c r="GI6" s="1"/>
      <c r="GK6" s="1"/>
      <c r="GM6" s="1"/>
      <c r="GO6" s="1"/>
      <c r="GW6" s="1"/>
      <c r="GY6" s="1"/>
      <c r="IQ6" s="1"/>
    </row>
    <row r="7" spans="1:251" ht="15" x14ac:dyDescent="0.25">
      <c r="C7" s="2" t="s">
        <v>444</v>
      </c>
      <c r="D7" s="371">
        <v>3.9959661662578583E-2</v>
      </c>
      <c r="E7" s="588">
        <v>0.96004033088684082</v>
      </c>
      <c r="F7" s="563">
        <v>54</v>
      </c>
      <c r="G7" s="372">
        <v>5.1021382212638848E-2</v>
      </c>
      <c r="H7" s="589">
        <v>0.94897860288619995</v>
      </c>
      <c r="I7" s="563">
        <v>139</v>
      </c>
      <c r="J7" s="373">
        <v>6.5758943557739258E-2</v>
      </c>
      <c r="K7" s="590">
        <v>0.93424105644226074</v>
      </c>
      <c r="L7" s="563">
        <v>136</v>
      </c>
      <c r="M7" s="277"/>
      <c r="N7" s="277"/>
      <c r="O7" s="325"/>
      <c r="AM7" s="1"/>
      <c r="AO7" s="1"/>
      <c r="AQ7" s="1"/>
      <c r="BB7" s="1"/>
      <c r="BN7" s="1"/>
      <c r="CB7" s="1"/>
      <c r="CD7" s="1"/>
      <c r="CF7" s="1"/>
      <c r="CH7" s="1"/>
      <c r="CJ7" s="1"/>
      <c r="CL7" s="1"/>
      <c r="CU7" s="1"/>
      <c r="DD7" s="1"/>
      <c r="DO7" s="1"/>
      <c r="DX7" s="1"/>
      <c r="DZ7" s="1"/>
      <c r="EB7" s="1"/>
      <c r="EC7" s="1"/>
      <c r="ED7" s="1"/>
      <c r="EE7" s="1"/>
      <c r="EF7" s="1"/>
      <c r="EL7" s="1"/>
      <c r="EM7" s="1"/>
      <c r="EN7" s="1"/>
      <c r="EO7" s="1"/>
      <c r="EP7" s="1"/>
      <c r="EY7" s="1"/>
      <c r="FA7" s="1"/>
      <c r="FC7" s="1"/>
      <c r="FD7" s="1"/>
      <c r="FF7" s="1"/>
      <c r="FH7" s="1"/>
      <c r="FI7" s="1"/>
      <c r="FK7" s="1"/>
      <c r="FM7" s="1"/>
      <c r="FN7" s="1"/>
      <c r="FP7" s="1"/>
      <c r="FR7" s="1"/>
      <c r="FT7" s="1"/>
      <c r="FU7" s="1"/>
      <c r="FW7" s="1"/>
      <c r="FY7" s="1"/>
      <c r="GA7" s="1"/>
      <c r="GB7" s="1"/>
      <c r="GD7" s="1"/>
      <c r="GF7" s="1"/>
      <c r="GI7" s="1"/>
      <c r="GK7" s="1"/>
      <c r="GM7" s="1"/>
      <c r="GO7" s="1"/>
      <c r="GW7" s="1"/>
      <c r="GY7" s="1"/>
      <c r="IQ7" s="1"/>
    </row>
    <row r="8" spans="1:251" ht="15" x14ac:dyDescent="0.25">
      <c r="C8" s="2" t="s">
        <v>77</v>
      </c>
      <c r="D8" s="371">
        <v>9.812965989112854E-2</v>
      </c>
      <c r="E8" s="588">
        <v>0.90187036991119385</v>
      </c>
      <c r="F8" s="563">
        <v>228</v>
      </c>
      <c r="G8" s="372">
        <v>4.3325826525688171E-2</v>
      </c>
      <c r="H8" s="589">
        <v>0.95667415857315063</v>
      </c>
      <c r="I8" s="563">
        <v>1933</v>
      </c>
      <c r="J8" s="373">
        <v>4.8551969230175018E-2</v>
      </c>
      <c r="K8" s="590">
        <v>0.95090687274932861</v>
      </c>
      <c r="L8" s="563">
        <v>1659</v>
      </c>
      <c r="M8" s="277"/>
      <c r="N8" s="277"/>
      <c r="O8" s="325"/>
      <c r="AM8" s="1"/>
      <c r="AO8" s="1"/>
      <c r="AQ8" s="1"/>
      <c r="BB8" s="1"/>
      <c r="BN8" s="1"/>
      <c r="CB8" s="1"/>
      <c r="CD8" s="1"/>
      <c r="CF8" s="1"/>
      <c r="CH8" s="1"/>
      <c r="CJ8" s="1"/>
      <c r="CL8" s="1"/>
      <c r="CU8" s="1"/>
      <c r="DD8" s="1"/>
      <c r="DO8" s="1"/>
      <c r="DX8" s="1"/>
      <c r="DZ8" s="1"/>
      <c r="EB8" s="1"/>
      <c r="EC8" s="1"/>
      <c r="ED8" s="1"/>
      <c r="EE8" s="1"/>
      <c r="EF8" s="1"/>
      <c r="EL8" s="1"/>
      <c r="EM8" s="1"/>
      <c r="EN8" s="1"/>
      <c r="EO8" s="1"/>
      <c r="EP8" s="1"/>
      <c r="EY8" s="1"/>
      <c r="FA8" s="1"/>
      <c r="FC8" s="1"/>
      <c r="FD8" s="1"/>
      <c r="FF8" s="1"/>
      <c r="FH8" s="1"/>
      <c r="FI8" s="1"/>
      <c r="FK8" s="1"/>
      <c r="FM8" s="1"/>
      <c r="FN8" s="1"/>
      <c r="FP8" s="1"/>
      <c r="FR8" s="1"/>
      <c r="FT8" s="1"/>
      <c r="FU8" s="1"/>
      <c r="FW8" s="1"/>
      <c r="FY8" s="1"/>
      <c r="GA8" s="1"/>
      <c r="GB8" s="1"/>
      <c r="GD8" s="1"/>
      <c r="GF8" s="1"/>
      <c r="GI8" s="1"/>
      <c r="GK8" s="1"/>
      <c r="GM8" s="1"/>
      <c r="GO8" s="1"/>
      <c r="GW8" s="1"/>
      <c r="GY8" s="1"/>
      <c r="IQ8" s="1"/>
    </row>
    <row r="9" spans="1:251" ht="15" x14ac:dyDescent="0.25">
      <c r="C9" s="2" t="s">
        <v>396</v>
      </c>
      <c r="D9" s="371">
        <v>0.52758508920669556</v>
      </c>
      <c r="E9" s="588">
        <v>0.47241491079330439</v>
      </c>
      <c r="F9" s="563">
        <v>457</v>
      </c>
      <c r="G9" s="372">
        <v>0.58764189481735229</v>
      </c>
      <c r="H9" s="589">
        <v>0.4113692045211792</v>
      </c>
      <c r="I9" s="563">
        <v>3224</v>
      </c>
      <c r="J9" s="373">
        <v>0.66157913208007813</v>
      </c>
      <c r="K9" s="590">
        <v>0.33771279454231262</v>
      </c>
      <c r="L9" s="563">
        <v>3156</v>
      </c>
      <c r="M9" s="277"/>
      <c r="N9" s="277"/>
      <c r="O9" s="325"/>
      <c r="AM9" s="1"/>
      <c r="AO9" s="1"/>
      <c r="AQ9" s="1"/>
      <c r="BB9" s="1"/>
      <c r="BN9" s="1"/>
      <c r="CB9" s="1"/>
      <c r="CD9" s="1"/>
      <c r="CF9" s="1"/>
      <c r="CH9" s="1"/>
      <c r="CJ9" s="1"/>
      <c r="CL9" s="1"/>
      <c r="CU9" s="1"/>
      <c r="DD9" s="1"/>
      <c r="DO9" s="1"/>
      <c r="DX9" s="1"/>
      <c r="DZ9" s="1"/>
      <c r="EB9" s="1"/>
      <c r="EC9" s="1"/>
      <c r="ED9" s="1"/>
      <c r="EE9" s="1"/>
      <c r="EF9" s="1"/>
      <c r="EL9" s="1"/>
      <c r="EM9" s="1"/>
      <c r="EN9" s="1"/>
      <c r="EO9" s="1"/>
      <c r="EP9" s="1"/>
      <c r="EY9" s="1"/>
      <c r="FA9" s="1"/>
      <c r="FC9" s="1"/>
      <c r="FD9" s="1"/>
      <c r="FF9" s="1"/>
      <c r="FH9" s="1"/>
      <c r="FI9" s="1"/>
      <c r="FK9" s="1"/>
      <c r="FM9" s="1"/>
      <c r="FN9" s="1"/>
      <c r="FP9" s="1"/>
      <c r="FR9" s="1"/>
      <c r="FT9" s="1"/>
      <c r="FU9" s="1"/>
      <c r="FW9" s="1"/>
      <c r="FY9" s="1"/>
      <c r="GA9" s="1"/>
      <c r="GB9" s="1"/>
      <c r="GD9" s="1"/>
      <c r="GF9" s="1"/>
      <c r="GI9" s="1"/>
      <c r="GK9" s="1"/>
      <c r="GM9" s="1"/>
      <c r="GO9" s="1"/>
      <c r="GW9" s="1"/>
      <c r="GY9" s="1"/>
      <c r="IQ9" s="1"/>
    </row>
    <row r="10" spans="1:251" ht="15" x14ac:dyDescent="0.25">
      <c r="C10" s="2" t="s">
        <v>397</v>
      </c>
      <c r="D10" s="371">
        <v>0.18736191093921661</v>
      </c>
      <c r="E10" s="588">
        <v>0.81263810396194458</v>
      </c>
      <c r="F10" s="563">
        <v>209</v>
      </c>
      <c r="G10" s="372">
        <v>0.17471969127655029</v>
      </c>
      <c r="H10" s="589">
        <v>0.82528030872344971</v>
      </c>
      <c r="I10" s="563">
        <v>1477</v>
      </c>
      <c r="J10" s="373">
        <v>0.2004901319742203</v>
      </c>
      <c r="K10" s="590">
        <v>0.79950988292694092</v>
      </c>
      <c r="L10" s="563">
        <v>1417</v>
      </c>
      <c r="M10" s="277"/>
      <c r="N10" s="277"/>
      <c r="O10" s="325"/>
      <c r="AM10" s="1"/>
      <c r="AO10" s="1"/>
      <c r="AQ10" s="1"/>
      <c r="BB10" s="1"/>
      <c r="BN10" s="1"/>
      <c r="CB10" s="1"/>
      <c r="CD10" s="1"/>
      <c r="CF10" s="1"/>
      <c r="CH10" s="1"/>
      <c r="CJ10" s="1"/>
      <c r="CL10" s="1"/>
      <c r="CU10" s="1"/>
      <c r="DD10" s="1"/>
      <c r="DO10" s="1"/>
      <c r="DX10" s="1"/>
      <c r="DZ10" s="1"/>
      <c r="EB10" s="1"/>
      <c r="EC10" s="1"/>
      <c r="ED10" s="1"/>
      <c r="EE10" s="1"/>
      <c r="EF10" s="1"/>
      <c r="EL10" s="1"/>
      <c r="EM10" s="1"/>
      <c r="EN10" s="1"/>
      <c r="EO10" s="1"/>
      <c r="EP10" s="1"/>
      <c r="EY10" s="1"/>
      <c r="FA10" s="1"/>
      <c r="FC10" s="1"/>
      <c r="FD10" s="1"/>
      <c r="FF10" s="1"/>
      <c r="FH10" s="1"/>
      <c r="FI10" s="1"/>
      <c r="FK10" s="1"/>
      <c r="FM10" s="1"/>
      <c r="FN10" s="1"/>
      <c r="FP10" s="1"/>
      <c r="FR10" s="1"/>
      <c r="FT10" s="1"/>
      <c r="FU10" s="1"/>
      <c r="FW10" s="1"/>
      <c r="FY10" s="1"/>
      <c r="GA10" s="1"/>
      <c r="GB10" s="1"/>
      <c r="GD10" s="1"/>
      <c r="GF10" s="1"/>
      <c r="GI10" s="1"/>
      <c r="GK10" s="1"/>
      <c r="GM10" s="1"/>
      <c r="GO10" s="1"/>
      <c r="GW10" s="1"/>
      <c r="GY10" s="1"/>
      <c r="IQ10" s="1"/>
    </row>
    <row r="11" spans="1:251" ht="15" x14ac:dyDescent="0.25">
      <c r="C11" s="2" t="s">
        <v>78</v>
      </c>
      <c r="D11" s="371">
        <v>0.4226662814617157</v>
      </c>
      <c r="E11" s="588">
        <v>0.57733374834060669</v>
      </c>
      <c r="F11" s="563">
        <v>705</v>
      </c>
      <c r="G11" s="372">
        <v>0.46004986763000488</v>
      </c>
      <c r="H11" s="589">
        <v>0.53929144144058228</v>
      </c>
      <c r="I11" s="563">
        <v>4949</v>
      </c>
      <c r="J11" s="373">
        <v>0.5234905481338501</v>
      </c>
      <c r="K11" s="590">
        <v>0.47580885887146002</v>
      </c>
      <c r="L11" s="563">
        <v>4808</v>
      </c>
      <c r="M11" s="277"/>
      <c r="N11" s="277"/>
      <c r="O11" s="325"/>
      <c r="AM11" s="1"/>
      <c r="AO11" s="1"/>
      <c r="AQ11" s="1"/>
      <c r="BB11" s="1"/>
      <c r="BN11" s="1"/>
      <c r="CB11" s="1"/>
      <c r="CD11" s="1"/>
      <c r="CF11" s="1"/>
      <c r="CH11" s="1"/>
      <c r="CJ11" s="1"/>
      <c r="CL11" s="1"/>
      <c r="CU11" s="1"/>
      <c r="DD11" s="1"/>
      <c r="DO11" s="1"/>
      <c r="DX11" s="1"/>
      <c r="DZ11" s="1"/>
      <c r="EB11" s="1"/>
      <c r="EC11" s="1"/>
      <c r="ED11" s="1"/>
      <c r="EE11" s="1"/>
      <c r="EF11" s="1"/>
      <c r="EL11" s="1"/>
      <c r="EM11" s="1"/>
      <c r="EN11" s="1"/>
      <c r="EO11" s="1"/>
      <c r="EP11" s="1"/>
      <c r="EY11" s="1"/>
      <c r="FA11" s="1"/>
      <c r="FC11" s="1"/>
      <c r="FD11" s="1"/>
      <c r="FF11" s="1"/>
      <c r="FH11" s="1"/>
      <c r="FI11" s="1"/>
      <c r="FK11" s="1"/>
      <c r="FM11" s="1"/>
      <c r="FN11" s="1"/>
      <c r="FP11" s="1"/>
      <c r="FR11" s="1"/>
      <c r="FT11" s="1"/>
      <c r="FU11" s="1"/>
      <c r="FW11" s="1"/>
      <c r="FY11" s="1"/>
      <c r="GA11" s="1"/>
      <c r="GB11" s="1"/>
      <c r="GD11" s="1"/>
      <c r="GF11" s="1"/>
      <c r="GI11" s="1"/>
      <c r="GK11" s="1"/>
      <c r="GM11" s="1"/>
      <c r="GO11" s="1"/>
      <c r="GW11" s="1"/>
      <c r="GY11" s="1"/>
      <c r="IQ11" s="1"/>
    </row>
    <row r="12" spans="1:251" ht="15" x14ac:dyDescent="0.25">
      <c r="C12" s="2" t="s">
        <v>80</v>
      </c>
      <c r="D12" s="371">
        <v>0.46745064854621893</v>
      </c>
      <c r="E12" s="588">
        <v>0.53254938125610352</v>
      </c>
      <c r="F12" s="563">
        <v>145</v>
      </c>
      <c r="G12" s="372">
        <v>0.46437236666679382</v>
      </c>
      <c r="H12" s="589">
        <v>0.53562766313552856</v>
      </c>
      <c r="I12" s="563">
        <v>965</v>
      </c>
      <c r="J12" s="373">
        <v>0.50468826293945313</v>
      </c>
      <c r="K12" s="590">
        <v>0.49469435214996338</v>
      </c>
      <c r="L12" s="563">
        <v>966</v>
      </c>
      <c r="M12" s="277"/>
      <c r="N12" s="277"/>
      <c r="O12" s="325"/>
      <c r="AM12" s="1"/>
      <c r="AO12" s="1"/>
      <c r="AQ12" s="1"/>
      <c r="BB12" s="1"/>
      <c r="BN12" s="1"/>
      <c r="CB12" s="1"/>
      <c r="CD12" s="1"/>
      <c r="CF12" s="1"/>
      <c r="CH12" s="1"/>
      <c r="CJ12" s="1"/>
      <c r="CL12" s="1"/>
      <c r="CU12" s="1"/>
      <c r="DD12" s="1"/>
      <c r="DO12" s="1"/>
      <c r="DX12" s="1"/>
      <c r="DZ12" s="1"/>
      <c r="EB12" s="1"/>
      <c r="EC12" s="1"/>
      <c r="ED12" s="1"/>
      <c r="EE12" s="1"/>
      <c r="EF12" s="1"/>
      <c r="EL12" s="1"/>
      <c r="EM12" s="1"/>
      <c r="EN12" s="1"/>
      <c r="EO12" s="1"/>
      <c r="EP12" s="1"/>
      <c r="EY12" s="1"/>
      <c r="FA12" s="1"/>
      <c r="FC12" s="1"/>
      <c r="FD12" s="1"/>
      <c r="FF12" s="1"/>
      <c r="FH12" s="1"/>
      <c r="FI12" s="1"/>
      <c r="FK12" s="1"/>
      <c r="FM12" s="1"/>
      <c r="FN12" s="1"/>
      <c r="FP12" s="1"/>
      <c r="FR12" s="1"/>
      <c r="FT12" s="1"/>
      <c r="FU12" s="1"/>
      <c r="FW12" s="1"/>
      <c r="FY12" s="1"/>
      <c r="GA12" s="1"/>
      <c r="GB12" s="1"/>
      <c r="GD12" s="1"/>
      <c r="GF12" s="1"/>
      <c r="GI12" s="1"/>
      <c r="GK12" s="1"/>
      <c r="GM12" s="1"/>
      <c r="GO12" s="1"/>
      <c r="GW12" s="1"/>
      <c r="GY12" s="1"/>
      <c r="IQ12" s="1"/>
    </row>
    <row r="13" spans="1:251" ht="15" x14ac:dyDescent="0.25">
      <c r="D13" s="42"/>
      <c r="E13" s="205"/>
      <c r="F13" s="205"/>
      <c r="G13" s="205"/>
      <c r="H13" s="205"/>
      <c r="I13" s="205"/>
      <c r="J13" s="205"/>
      <c r="K13" s="205"/>
      <c r="L13" s="205"/>
      <c r="M13" s="1"/>
      <c r="N13" s="1"/>
      <c r="AM13" s="1"/>
      <c r="AO13" s="1"/>
      <c r="AQ13" s="1"/>
      <c r="BB13" s="1"/>
      <c r="BN13" s="1"/>
      <c r="CB13" s="1"/>
      <c r="CD13" s="1"/>
      <c r="CF13" s="1"/>
      <c r="CH13" s="1"/>
      <c r="CJ13" s="1"/>
      <c r="CL13" s="1"/>
      <c r="CU13" s="1"/>
      <c r="DD13" s="1"/>
      <c r="DO13" s="1"/>
      <c r="DX13" s="1"/>
      <c r="DZ13" s="1"/>
      <c r="EB13" s="1"/>
      <c r="EC13" s="1"/>
      <c r="ED13" s="1"/>
      <c r="EE13" s="1"/>
      <c r="EF13" s="1"/>
      <c r="EL13" s="1"/>
      <c r="EM13" s="1"/>
      <c r="EN13" s="1"/>
      <c r="EO13" s="1"/>
      <c r="EP13" s="1"/>
      <c r="EY13" s="1"/>
      <c r="FA13" s="1"/>
      <c r="FC13" s="1"/>
      <c r="FD13" s="1"/>
      <c r="FF13" s="1"/>
      <c r="FH13" s="1"/>
      <c r="FI13" s="1"/>
      <c r="FK13" s="1"/>
      <c r="FM13" s="1"/>
      <c r="FN13" s="1"/>
      <c r="FP13" s="1"/>
      <c r="FR13" s="1"/>
      <c r="FT13" s="1"/>
      <c r="FU13" s="1"/>
      <c r="FW13" s="1"/>
      <c r="FY13" s="1"/>
      <c r="GA13" s="1"/>
      <c r="GB13" s="1"/>
      <c r="GD13" s="1"/>
      <c r="GF13" s="1"/>
      <c r="GI13" s="1"/>
      <c r="GK13" s="1"/>
      <c r="GM13" s="1"/>
      <c r="GO13" s="1"/>
      <c r="GW13" s="1"/>
      <c r="GY13" s="1"/>
      <c r="IQ13" s="1"/>
    </row>
    <row r="14" spans="1:251" ht="15" x14ac:dyDescent="0.25">
      <c r="D14" s="644"/>
      <c r="E14" s="265"/>
      <c r="F14" s="265"/>
      <c r="G14" s="644"/>
      <c r="H14" s="265"/>
      <c r="I14" s="265"/>
      <c r="J14" s="644"/>
      <c r="K14" s="265"/>
      <c r="L14" s="265"/>
      <c r="M14" s="1"/>
      <c r="N14" s="1"/>
      <c r="AM14" s="1"/>
      <c r="AO14" s="1"/>
      <c r="AQ14" s="1"/>
      <c r="BB14" s="1"/>
      <c r="BN14" s="1"/>
      <c r="CB14" s="1"/>
      <c r="CD14" s="1"/>
      <c r="CF14" s="1"/>
      <c r="CH14" s="1"/>
      <c r="CJ14" s="1"/>
      <c r="CL14" s="1"/>
      <c r="CU14" s="1"/>
      <c r="DD14" s="1"/>
      <c r="DO14" s="1"/>
      <c r="DX14" s="1"/>
      <c r="DZ14" s="1"/>
      <c r="EB14" s="1"/>
      <c r="EC14" s="1"/>
      <c r="ED14" s="1"/>
      <c r="EE14" s="1"/>
      <c r="EF14" s="1"/>
      <c r="EL14" s="1"/>
      <c r="EM14" s="1"/>
      <c r="EN14" s="1"/>
      <c r="EO14" s="1"/>
      <c r="EP14" s="1"/>
      <c r="EY14" s="1"/>
      <c r="FA14" s="1"/>
      <c r="FC14" s="1"/>
      <c r="FD14" s="1"/>
      <c r="FF14" s="1"/>
      <c r="FH14" s="1"/>
      <c r="FI14" s="1"/>
      <c r="FK14" s="1"/>
      <c r="FM14" s="1"/>
      <c r="FN14" s="1"/>
      <c r="FP14" s="1"/>
      <c r="FR14" s="1"/>
      <c r="FT14" s="1"/>
      <c r="FU14" s="1"/>
      <c r="FW14" s="1"/>
      <c r="FY14" s="1"/>
      <c r="GA14" s="1"/>
      <c r="GB14" s="1"/>
      <c r="GD14" s="1"/>
      <c r="GF14" s="1"/>
      <c r="GI14" s="1"/>
      <c r="GK14" s="1"/>
      <c r="GM14" s="1"/>
      <c r="GO14" s="1"/>
      <c r="GW14" s="1"/>
      <c r="GY14" s="1"/>
      <c r="IQ14" s="1"/>
    </row>
    <row r="15" spans="1:251" x14ac:dyDescent="0.2">
      <c r="C15" s="2" t="s">
        <v>298</v>
      </c>
    </row>
    <row r="16" spans="1:251" x14ac:dyDescent="0.2">
      <c r="C16" s="2" t="s">
        <v>299</v>
      </c>
    </row>
    <row r="17" spans="3:251" ht="15" x14ac:dyDescent="0.25">
      <c r="D17" s="1"/>
      <c r="E17" s="1"/>
      <c r="M17" s="1"/>
      <c r="N17" s="1"/>
      <c r="AM17" s="1"/>
      <c r="AO17" s="1"/>
      <c r="AQ17" s="1"/>
      <c r="BB17" s="1"/>
      <c r="BN17" s="1"/>
      <c r="CB17" s="1"/>
      <c r="CD17" s="1"/>
      <c r="CF17" s="1"/>
      <c r="CH17" s="1"/>
      <c r="CJ17" s="1"/>
      <c r="CL17" s="1"/>
      <c r="CU17" s="1"/>
      <c r="DD17" s="1"/>
      <c r="DO17" s="1"/>
      <c r="DX17" s="1"/>
      <c r="DZ17" s="1"/>
      <c r="EB17" s="1"/>
      <c r="EC17" s="1"/>
      <c r="ED17" s="1"/>
      <c r="EE17" s="1"/>
      <c r="EF17" s="1"/>
      <c r="EL17" s="1"/>
      <c r="EM17" s="1"/>
      <c r="EN17" s="1"/>
      <c r="EO17" s="1"/>
      <c r="EP17" s="1"/>
      <c r="EY17" s="1"/>
      <c r="FA17" s="1"/>
      <c r="FC17" s="1"/>
      <c r="FD17" s="1"/>
      <c r="FF17" s="1"/>
      <c r="FH17" s="1"/>
      <c r="FI17" s="1"/>
      <c r="FK17" s="1"/>
      <c r="FM17" s="1"/>
      <c r="FN17" s="1"/>
      <c r="FP17" s="1"/>
      <c r="FR17" s="1"/>
      <c r="FT17" s="1"/>
      <c r="FU17" s="1"/>
      <c r="FW17" s="1"/>
      <c r="FY17" s="1"/>
      <c r="GA17" s="1"/>
      <c r="GB17" s="1"/>
      <c r="GD17" s="1"/>
      <c r="GF17" s="1"/>
      <c r="GI17" s="1"/>
      <c r="GK17" s="1"/>
      <c r="GM17" s="1"/>
      <c r="GO17" s="1"/>
      <c r="GW17" s="1"/>
      <c r="GY17" s="1"/>
      <c r="IQ17" s="1"/>
    </row>
    <row r="18" spans="3:251" ht="15" x14ac:dyDescent="0.25">
      <c r="C18" s="2" t="s">
        <v>414</v>
      </c>
      <c r="D18" s="1"/>
      <c r="E18" s="1"/>
      <c r="M18" s="1"/>
      <c r="N18" s="1"/>
      <c r="AM18" s="1"/>
      <c r="AO18" s="1"/>
      <c r="AQ18" s="1"/>
      <c r="BB18" s="1"/>
      <c r="BN18" s="1"/>
      <c r="CB18" s="1"/>
      <c r="CD18" s="1"/>
      <c r="CF18" s="1"/>
      <c r="CH18" s="1"/>
      <c r="CJ18" s="1"/>
      <c r="CL18" s="1"/>
      <c r="CU18" s="1"/>
      <c r="DD18" s="1"/>
      <c r="DO18" s="1"/>
      <c r="DX18" s="1"/>
      <c r="DZ18" s="1"/>
      <c r="EB18" s="1"/>
      <c r="EC18" s="1"/>
      <c r="ED18" s="1"/>
      <c r="EE18" s="1"/>
      <c r="EF18" s="1"/>
      <c r="EL18" s="1"/>
      <c r="EM18" s="1"/>
      <c r="EN18" s="1"/>
      <c r="EO18" s="1"/>
      <c r="EP18" s="1"/>
      <c r="EY18" s="1"/>
      <c r="FA18" s="1"/>
      <c r="FC18" s="1"/>
      <c r="FD18" s="1"/>
      <c r="FF18" s="1"/>
      <c r="FH18" s="1"/>
      <c r="FI18" s="1"/>
      <c r="FK18" s="1"/>
      <c r="FM18" s="1"/>
      <c r="FN18" s="1"/>
      <c r="FP18" s="1"/>
      <c r="FR18" s="1"/>
      <c r="FT18" s="1"/>
      <c r="FU18" s="1"/>
      <c r="FW18" s="1"/>
      <c r="FY18" s="1"/>
      <c r="GA18" s="1"/>
      <c r="GB18" s="1"/>
      <c r="GD18" s="1"/>
      <c r="GF18" s="1"/>
      <c r="GI18" s="1"/>
      <c r="GK18" s="1"/>
      <c r="GM18" s="1"/>
      <c r="GO18" s="1"/>
      <c r="GW18" s="1"/>
      <c r="GY18" s="1"/>
      <c r="IQ18" s="1"/>
    </row>
    <row r="19" spans="3:251" ht="15" x14ac:dyDescent="0.25">
      <c r="C19" s="2" t="s">
        <v>625</v>
      </c>
      <c r="D19" s="1"/>
      <c r="E19" s="1"/>
      <c r="M19" s="1"/>
      <c r="N19" s="1"/>
      <c r="AM19" s="1"/>
      <c r="AO19" s="1"/>
      <c r="AQ19" s="1"/>
      <c r="BB19" s="1"/>
      <c r="BN19" s="1"/>
      <c r="CB19" s="1"/>
      <c r="CD19" s="1"/>
      <c r="CF19" s="1"/>
      <c r="CH19" s="1"/>
      <c r="CJ19" s="1"/>
      <c r="CL19" s="1"/>
      <c r="CU19" s="1"/>
      <c r="DD19" s="1"/>
      <c r="DO19" s="1"/>
      <c r="DX19" s="1"/>
      <c r="DZ19" s="1"/>
      <c r="EB19" s="1"/>
      <c r="EC19" s="1"/>
      <c r="ED19" s="1"/>
      <c r="EE19" s="1"/>
      <c r="EF19" s="1"/>
      <c r="EL19" s="1"/>
      <c r="EM19" s="1"/>
      <c r="EN19" s="1"/>
      <c r="EO19" s="1"/>
      <c r="EP19" s="1"/>
      <c r="EY19" s="1"/>
      <c r="FA19" s="1"/>
      <c r="FC19" s="1"/>
      <c r="FD19" s="1"/>
      <c r="FF19" s="1"/>
      <c r="FH19" s="1"/>
      <c r="FI19" s="1"/>
      <c r="FK19" s="1"/>
      <c r="FM19" s="1"/>
      <c r="FN19" s="1"/>
      <c r="FP19" s="1"/>
      <c r="FR19" s="1"/>
      <c r="FT19" s="1"/>
      <c r="FU19" s="1"/>
      <c r="FW19" s="1"/>
      <c r="FY19" s="1"/>
      <c r="GA19" s="1"/>
      <c r="GB19" s="1"/>
      <c r="GD19" s="1"/>
      <c r="GF19" s="1"/>
      <c r="GI19" s="1"/>
      <c r="GK19" s="1"/>
      <c r="GM19" s="1"/>
      <c r="GO19" s="1"/>
      <c r="GW19" s="1"/>
      <c r="GY19" s="1"/>
      <c r="IQ19" s="1"/>
    </row>
    <row r="20" spans="3:251" ht="15" x14ac:dyDescent="0.25">
      <c r="C20" s="2" t="s">
        <v>587</v>
      </c>
      <c r="D20" s="1"/>
      <c r="E20" s="1"/>
      <c r="M20" s="1"/>
      <c r="N20" s="1"/>
      <c r="AM20" s="1"/>
      <c r="AO20" s="1"/>
      <c r="AQ20" s="1"/>
      <c r="BB20" s="1"/>
      <c r="BN20" s="1"/>
      <c r="CB20" s="1"/>
      <c r="CD20" s="1"/>
      <c r="CF20" s="1"/>
      <c r="CH20" s="1"/>
      <c r="CJ20" s="1"/>
      <c r="CL20" s="1"/>
      <c r="CU20" s="1"/>
      <c r="DD20" s="1"/>
      <c r="DO20" s="1"/>
      <c r="DX20" s="1"/>
      <c r="DZ20" s="1"/>
      <c r="EB20" s="1"/>
      <c r="EC20" s="1"/>
      <c r="ED20" s="1"/>
      <c r="EE20" s="1"/>
      <c r="EF20" s="1"/>
      <c r="EL20" s="1"/>
      <c r="EM20" s="1"/>
      <c r="EN20" s="1"/>
      <c r="EO20" s="1"/>
      <c r="EP20" s="1"/>
      <c r="EY20" s="1"/>
      <c r="FA20" s="1"/>
      <c r="FC20" s="1"/>
      <c r="FD20" s="1"/>
      <c r="FF20" s="1"/>
      <c r="FH20" s="1"/>
      <c r="FI20" s="1"/>
      <c r="FK20" s="1"/>
      <c r="FM20" s="1"/>
      <c r="FN20" s="1"/>
      <c r="FP20" s="1"/>
      <c r="FR20" s="1"/>
      <c r="FT20" s="1"/>
      <c r="FU20" s="1"/>
      <c r="FW20" s="1"/>
      <c r="FY20" s="1"/>
      <c r="GA20" s="1"/>
      <c r="GB20" s="1"/>
      <c r="GD20" s="1"/>
      <c r="GF20" s="1"/>
      <c r="GI20" s="1"/>
      <c r="GK20" s="1"/>
      <c r="GM20" s="1"/>
      <c r="GO20" s="1"/>
      <c r="GW20" s="1"/>
      <c r="GY20" s="1"/>
      <c r="IQ20" s="1"/>
    </row>
    <row r="21" spans="3:251" ht="15" x14ac:dyDescent="0.25">
      <c r="C21" s="2" t="s">
        <v>630</v>
      </c>
      <c r="D21" s="1"/>
      <c r="E21" s="1"/>
      <c r="M21" s="1"/>
      <c r="N21" s="1"/>
      <c r="AM21" s="1"/>
      <c r="AO21" s="1"/>
      <c r="AQ21" s="1"/>
      <c r="BB21" s="1"/>
      <c r="BN21" s="1"/>
      <c r="CB21" s="1"/>
      <c r="CD21" s="1"/>
      <c r="CF21" s="1"/>
      <c r="CH21" s="1"/>
      <c r="CJ21" s="1"/>
      <c r="CL21" s="1"/>
      <c r="CU21" s="1"/>
      <c r="DD21" s="1"/>
      <c r="DO21" s="1"/>
      <c r="DX21" s="1"/>
      <c r="DZ21" s="1"/>
      <c r="EB21" s="1"/>
      <c r="EC21" s="1"/>
      <c r="ED21" s="1"/>
      <c r="EE21" s="1"/>
      <c r="EF21" s="1"/>
      <c r="EL21" s="1"/>
      <c r="EM21" s="1"/>
      <c r="EN21" s="1"/>
      <c r="EO21" s="1"/>
      <c r="EP21" s="1"/>
      <c r="EY21" s="1"/>
      <c r="FA21" s="1"/>
      <c r="FC21" s="1"/>
      <c r="FD21" s="1"/>
      <c r="FF21" s="1"/>
      <c r="FH21" s="1"/>
      <c r="FI21" s="1"/>
      <c r="FK21" s="1"/>
      <c r="FM21" s="1"/>
      <c r="FN21" s="1"/>
      <c r="FP21" s="1"/>
      <c r="FR21" s="1"/>
      <c r="FT21" s="1"/>
      <c r="FU21" s="1"/>
      <c r="FW21" s="1"/>
      <c r="FY21" s="1"/>
      <c r="GA21" s="1"/>
      <c r="GB21" s="1"/>
      <c r="GD21" s="1"/>
      <c r="GF21" s="1"/>
      <c r="GI21" s="1"/>
      <c r="GK21" s="1"/>
      <c r="GM21" s="1"/>
      <c r="GO21" s="1"/>
      <c r="GW21" s="1"/>
      <c r="GY21" s="1"/>
      <c r="IQ21" s="1"/>
    </row>
    <row r="22" spans="3:251" ht="15" x14ac:dyDescent="0.25">
      <c r="D22" s="1"/>
      <c r="E22" s="1"/>
      <c r="M22" s="1"/>
      <c r="N22" s="1"/>
      <c r="AM22" s="1"/>
      <c r="AO22" s="1"/>
      <c r="AQ22" s="1"/>
      <c r="BB22" s="1"/>
      <c r="BN22" s="1"/>
      <c r="CB22" s="1"/>
      <c r="CD22" s="1"/>
      <c r="CF22" s="1"/>
      <c r="CH22" s="1"/>
      <c r="CJ22" s="1"/>
      <c r="CL22" s="1"/>
      <c r="CU22" s="1"/>
      <c r="DD22" s="1"/>
      <c r="DO22" s="1"/>
      <c r="DX22" s="1"/>
      <c r="DZ22" s="1"/>
      <c r="EB22" s="1"/>
      <c r="EC22" s="1"/>
      <c r="ED22" s="1"/>
      <c r="EE22" s="1"/>
      <c r="EF22" s="1"/>
      <c r="EL22" s="1"/>
      <c r="EM22" s="1"/>
      <c r="EN22" s="1"/>
      <c r="EO22" s="1"/>
      <c r="EP22" s="1"/>
      <c r="EY22" s="1"/>
      <c r="FA22" s="1"/>
      <c r="FC22" s="1"/>
      <c r="FD22" s="1"/>
      <c r="FF22" s="1"/>
      <c r="FH22" s="1"/>
      <c r="FI22" s="1"/>
      <c r="FK22" s="1"/>
      <c r="FM22" s="1"/>
      <c r="FN22" s="1"/>
      <c r="FP22" s="1"/>
      <c r="FR22" s="1"/>
      <c r="FT22" s="1"/>
      <c r="FU22" s="1"/>
      <c r="FW22" s="1"/>
      <c r="FY22" s="1"/>
      <c r="GA22" s="1"/>
      <c r="GB22" s="1"/>
      <c r="GD22" s="1"/>
      <c r="GF22" s="1"/>
      <c r="GI22" s="1"/>
      <c r="GK22" s="1"/>
      <c r="GM22" s="1"/>
      <c r="GO22" s="1"/>
      <c r="GW22" s="1"/>
      <c r="GY22" s="1"/>
      <c r="IQ22" s="1"/>
    </row>
    <row r="23" spans="3:251" ht="15" x14ac:dyDescent="0.25">
      <c r="D23" s="1"/>
      <c r="E23" s="1"/>
      <c r="M23" s="1"/>
      <c r="N23" s="1"/>
      <c r="AM23" s="1"/>
      <c r="AO23" s="1"/>
      <c r="AQ23" s="1"/>
      <c r="BB23" s="1"/>
      <c r="BN23" s="1"/>
      <c r="CB23" s="1"/>
      <c r="CD23" s="1"/>
      <c r="CF23" s="1"/>
      <c r="CH23" s="1"/>
      <c r="CJ23" s="1"/>
      <c r="CL23" s="1"/>
      <c r="CU23" s="1"/>
      <c r="DD23" s="1"/>
      <c r="DO23" s="1"/>
      <c r="DX23" s="1"/>
      <c r="DZ23" s="1"/>
      <c r="EB23" s="1"/>
      <c r="EC23" s="1"/>
      <c r="ED23" s="1"/>
      <c r="EE23" s="1"/>
      <c r="EF23" s="1"/>
      <c r="EL23" s="1"/>
      <c r="EM23" s="1"/>
      <c r="EN23" s="1"/>
      <c r="EO23" s="1"/>
      <c r="EP23" s="1"/>
      <c r="EY23" s="1"/>
      <c r="FA23" s="1"/>
      <c r="FC23" s="1"/>
      <c r="FD23" s="1"/>
      <c r="FF23" s="1"/>
      <c r="FH23" s="1"/>
      <c r="FI23" s="1"/>
      <c r="FK23" s="1"/>
      <c r="FM23" s="1"/>
      <c r="FN23" s="1"/>
      <c r="FP23" s="1"/>
      <c r="FR23" s="1"/>
      <c r="FT23" s="1"/>
      <c r="FU23" s="1"/>
      <c r="FW23" s="1"/>
      <c r="FY23" s="1"/>
      <c r="GA23" s="1"/>
      <c r="GB23" s="1"/>
      <c r="GD23" s="1"/>
      <c r="GF23" s="1"/>
      <c r="GI23" s="1"/>
      <c r="GK23" s="1"/>
      <c r="GM23" s="1"/>
      <c r="GO23" s="1"/>
      <c r="GW23" s="1"/>
      <c r="GY23" s="1"/>
      <c r="IQ23" s="1"/>
    </row>
    <row r="24" spans="3:251" ht="15" x14ac:dyDescent="0.25">
      <c r="D24" s="1"/>
      <c r="E24" s="1"/>
      <c r="M24" s="1"/>
      <c r="N24" s="1"/>
      <c r="AM24" s="1"/>
      <c r="AO24" s="1"/>
      <c r="AQ24" s="1"/>
      <c r="BB24" s="1"/>
      <c r="BN24" s="1"/>
      <c r="CB24" s="1"/>
      <c r="CD24" s="1"/>
      <c r="CF24" s="1"/>
      <c r="CH24" s="1"/>
      <c r="CJ24" s="1"/>
      <c r="CL24" s="1"/>
      <c r="CU24" s="1"/>
      <c r="DD24" s="1"/>
      <c r="DO24" s="1"/>
      <c r="DX24" s="1"/>
      <c r="DZ24" s="1"/>
      <c r="EB24" s="1"/>
      <c r="EC24" s="1"/>
      <c r="ED24" s="1"/>
      <c r="EE24" s="1"/>
      <c r="EF24" s="1"/>
      <c r="EL24" s="1"/>
      <c r="EM24" s="1"/>
      <c r="EN24" s="1"/>
      <c r="EO24" s="1"/>
      <c r="EP24" s="1"/>
      <c r="EY24" s="1"/>
      <c r="FA24" s="1"/>
      <c r="FC24" s="1"/>
      <c r="FD24" s="1"/>
      <c r="FF24" s="1"/>
      <c r="FH24" s="1"/>
      <c r="FI24" s="1"/>
      <c r="FK24" s="1"/>
      <c r="FM24" s="1"/>
      <c r="FN24" s="1"/>
      <c r="FP24" s="1"/>
      <c r="FR24" s="1"/>
      <c r="FT24" s="1"/>
      <c r="FU24" s="1"/>
      <c r="FW24" s="1"/>
      <c r="FY24" s="1"/>
      <c r="GA24" s="1"/>
      <c r="GB24" s="1"/>
      <c r="GD24" s="1"/>
      <c r="GF24" s="1"/>
      <c r="GI24" s="1"/>
      <c r="GK24" s="1"/>
      <c r="GM24" s="1"/>
      <c r="GO24" s="1"/>
      <c r="GW24" s="1"/>
      <c r="GY24" s="1"/>
      <c r="IQ24" s="1"/>
    </row>
    <row r="25" spans="3:251" ht="15" x14ac:dyDescent="0.25">
      <c r="D25" s="1"/>
      <c r="E25" s="1"/>
      <c r="M25" s="1"/>
      <c r="N25" s="1"/>
      <c r="AM25" s="1"/>
      <c r="AO25" s="1"/>
      <c r="AQ25" s="1"/>
      <c r="BB25" s="1"/>
      <c r="BN25" s="1"/>
      <c r="CB25" s="1"/>
      <c r="CD25" s="1"/>
      <c r="CF25" s="1"/>
      <c r="CH25" s="1"/>
      <c r="CJ25" s="1"/>
      <c r="CL25" s="1"/>
      <c r="CU25" s="1"/>
      <c r="DD25" s="1"/>
      <c r="DO25" s="1"/>
      <c r="DX25" s="1"/>
      <c r="DZ25" s="1"/>
      <c r="EB25" s="1"/>
      <c r="EC25" s="1"/>
      <c r="ED25" s="1"/>
      <c r="EE25" s="1"/>
      <c r="EF25" s="1"/>
      <c r="EL25" s="1"/>
      <c r="EM25" s="1"/>
      <c r="EN25" s="1"/>
      <c r="EO25" s="1"/>
      <c r="EP25" s="1"/>
      <c r="EY25" s="1"/>
      <c r="FA25" s="1"/>
      <c r="FC25" s="1"/>
      <c r="FD25" s="1"/>
      <c r="FF25" s="1"/>
      <c r="FH25" s="1"/>
      <c r="FI25" s="1"/>
      <c r="FK25" s="1"/>
      <c r="FM25" s="1"/>
      <c r="FN25" s="1"/>
      <c r="FP25" s="1"/>
      <c r="FR25" s="1"/>
      <c r="FT25" s="1"/>
      <c r="FU25" s="1"/>
      <c r="FW25" s="1"/>
      <c r="FY25" s="1"/>
      <c r="GA25" s="1"/>
      <c r="GB25" s="1"/>
      <c r="GD25" s="1"/>
      <c r="GF25" s="1"/>
      <c r="GI25" s="1"/>
      <c r="GK25" s="1"/>
      <c r="GM25" s="1"/>
      <c r="GO25" s="1"/>
      <c r="GW25" s="1"/>
      <c r="GY25" s="1"/>
      <c r="IQ25" s="1"/>
    </row>
    <row r="26" spans="3:251" ht="15" x14ac:dyDescent="0.25">
      <c r="D26" s="1"/>
      <c r="E26" s="1"/>
      <c r="M26" s="1"/>
      <c r="N26" s="1"/>
      <c r="AM26" s="1"/>
      <c r="AO26" s="1"/>
      <c r="AQ26" s="1"/>
      <c r="BB26" s="1"/>
      <c r="BN26" s="1"/>
      <c r="CB26" s="1"/>
      <c r="CD26" s="1"/>
      <c r="CF26" s="1"/>
      <c r="CH26" s="1"/>
      <c r="CJ26" s="1"/>
      <c r="CL26" s="1"/>
      <c r="CU26" s="1"/>
      <c r="DD26" s="1"/>
      <c r="DO26" s="1"/>
      <c r="DX26" s="1"/>
      <c r="DZ26" s="1"/>
      <c r="EB26" s="1"/>
      <c r="EC26" s="1"/>
      <c r="ED26" s="1"/>
      <c r="EE26" s="1"/>
      <c r="EF26" s="1"/>
      <c r="EL26" s="1"/>
      <c r="EM26" s="1"/>
      <c r="EN26" s="1"/>
      <c r="EO26" s="1"/>
      <c r="EP26" s="1"/>
      <c r="EY26" s="1"/>
      <c r="FA26" s="1"/>
      <c r="FC26" s="1"/>
      <c r="FD26" s="1"/>
      <c r="FF26" s="1"/>
      <c r="FH26" s="1"/>
      <c r="FI26" s="1"/>
      <c r="FK26" s="1"/>
      <c r="FM26" s="1"/>
      <c r="FN26" s="1"/>
      <c r="FP26" s="1"/>
      <c r="FR26" s="1"/>
      <c r="FT26" s="1"/>
      <c r="FU26" s="1"/>
      <c r="FW26" s="1"/>
      <c r="FY26" s="1"/>
      <c r="GA26" s="1"/>
      <c r="GB26" s="1"/>
      <c r="GD26" s="1"/>
      <c r="GF26" s="1"/>
      <c r="GI26" s="1"/>
      <c r="GK26" s="1"/>
      <c r="GM26" s="1"/>
      <c r="GO26" s="1"/>
      <c r="GW26" s="1"/>
      <c r="GY26" s="1"/>
      <c r="IQ26" s="1"/>
    </row>
    <row r="27" spans="3:251" ht="15" x14ac:dyDescent="0.25">
      <c r="D27" s="1"/>
      <c r="E27" s="1"/>
      <c r="M27" s="1"/>
      <c r="N27" s="1"/>
      <c r="AM27" s="1"/>
      <c r="AO27" s="1"/>
      <c r="AQ27" s="1"/>
      <c r="BB27" s="1"/>
      <c r="BN27" s="1"/>
      <c r="CB27" s="1"/>
      <c r="CD27" s="1"/>
      <c r="CF27" s="1"/>
      <c r="CH27" s="1"/>
      <c r="CJ27" s="1"/>
      <c r="CL27" s="1"/>
      <c r="CU27" s="1"/>
      <c r="DD27" s="1"/>
      <c r="DO27" s="1"/>
      <c r="DX27" s="1"/>
      <c r="DZ27" s="1"/>
      <c r="EB27" s="1"/>
      <c r="EC27" s="1"/>
      <c r="ED27" s="1"/>
      <c r="EE27" s="1"/>
      <c r="EF27" s="1"/>
      <c r="EL27" s="1"/>
      <c r="EM27" s="1"/>
      <c r="EN27" s="1"/>
      <c r="EO27" s="1"/>
      <c r="EP27" s="1"/>
      <c r="EY27" s="1"/>
      <c r="FA27" s="1"/>
      <c r="FC27" s="1"/>
      <c r="FD27" s="1"/>
      <c r="FF27" s="1"/>
      <c r="FH27" s="1"/>
      <c r="FI27" s="1"/>
      <c r="FK27" s="1"/>
      <c r="FM27" s="1"/>
      <c r="FN27" s="1"/>
      <c r="FP27" s="1"/>
      <c r="FR27" s="1"/>
      <c r="FT27" s="1"/>
      <c r="FU27" s="1"/>
      <c r="FW27" s="1"/>
      <c r="FY27" s="1"/>
      <c r="GA27" s="1"/>
      <c r="GB27" s="1"/>
      <c r="GD27" s="1"/>
      <c r="GF27" s="1"/>
      <c r="GI27" s="1"/>
      <c r="GK27" s="1"/>
      <c r="GM27" s="1"/>
      <c r="GO27" s="1"/>
      <c r="GW27" s="1"/>
      <c r="GY27" s="1"/>
      <c r="IQ27" s="1"/>
    </row>
    <row r="28" spans="3:251" ht="15" x14ac:dyDescent="0.25">
      <c r="D28" s="1"/>
      <c r="E28" s="1"/>
      <c r="M28" s="1"/>
      <c r="N28" s="1"/>
      <c r="AM28" s="1"/>
      <c r="AO28" s="1"/>
      <c r="AQ28" s="1"/>
      <c r="BB28" s="1"/>
      <c r="BN28" s="1"/>
      <c r="CB28" s="1"/>
      <c r="CD28" s="1"/>
      <c r="CF28" s="1"/>
      <c r="CH28" s="1"/>
      <c r="CJ28" s="1"/>
      <c r="CL28" s="1"/>
      <c r="CU28" s="1"/>
      <c r="DD28" s="1"/>
      <c r="DO28" s="1"/>
      <c r="DX28" s="1"/>
      <c r="DZ28" s="1"/>
      <c r="EB28" s="1"/>
      <c r="EC28" s="1"/>
      <c r="ED28" s="1"/>
      <c r="EE28" s="1"/>
      <c r="EF28" s="1"/>
      <c r="EL28" s="1"/>
      <c r="EM28" s="1"/>
      <c r="EN28" s="1"/>
      <c r="EO28" s="1"/>
      <c r="EP28" s="1"/>
      <c r="EY28" s="1"/>
      <c r="FA28" s="1"/>
      <c r="FC28" s="1"/>
      <c r="FD28" s="1"/>
      <c r="FF28" s="1"/>
      <c r="FH28" s="1"/>
      <c r="FI28" s="1"/>
      <c r="FK28" s="1"/>
      <c r="FM28" s="1"/>
      <c r="FN28" s="1"/>
      <c r="FP28" s="1"/>
      <c r="FR28" s="1"/>
      <c r="FT28" s="1"/>
      <c r="FU28" s="1"/>
      <c r="FW28" s="1"/>
      <c r="FY28" s="1"/>
      <c r="GA28" s="1"/>
      <c r="GB28" s="1"/>
      <c r="GD28" s="1"/>
      <c r="GF28" s="1"/>
      <c r="GI28" s="1"/>
      <c r="GK28" s="1"/>
      <c r="GM28" s="1"/>
      <c r="GO28" s="1"/>
      <c r="GW28" s="1"/>
      <c r="GY28" s="1"/>
      <c r="IQ28" s="1"/>
    </row>
    <row r="29" spans="3:251" ht="15" x14ac:dyDescent="0.25">
      <c r="D29" s="1"/>
      <c r="E29" s="1"/>
      <c r="M29" s="1"/>
      <c r="N29" s="1"/>
      <c r="AM29" s="1"/>
      <c r="AO29" s="1"/>
      <c r="AQ29" s="1"/>
      <c r="BB29" s="1"/>
      <c r="BN29" s="1"/>
      <c r="CB29" s="1"/>
      <c r="CD29" s="1"/>
      <c r="CF29" s="1"/>
      <c r="CH29" s="1"/>
      <c r="CJ29" s="1"/>
      <c r="CL29" s="1"/>
      <c r="CU29" s="1"/>
      <c r="DD29" s="1"/>
      <c r="DO29" s="1"/>
      <c r="DX29" s="1"/>
      <c r="DZ29" s="1"/>
      <c r="EB29" s="1"/>
      <c r="EC29" s="1"/>
      <c r="ED29" s="1"/>
      <c r="EE29" s="1"/>
      <c r="EF29" s="1"/>
      <c r="EL29" s="1"/>
      <c r="EM29" s="1"/>
      <c r="EN29" s="1"/>
      <c r="EO29" s="1"/>
      <c r="EP29" s="1"/>
      <c r="EY29" s="1"/>
      <c r="FA29" s="1"/>
      <c r="FC29" s="1"/>
      <c r="FD29" s="1"/>
      <c r="FF29" s="1"/>
      <c r="FH29" s="1"/>
      <c r="FI29" s="1"/>
      <c r="FK29" s="1"/>
      <c r="FM29" s="1"/>
      <c r="FN29" s="1"/>
      <c r="FP29" s="1"/>
      <c r="FR29" s="1"/>
      <c r="FT29" s="1"/>
      <c r="FU29" s="1"/>
      <c r="FW29" s="1"/>
      <c r="FY29" s="1"/>
      <c r="GA29" s="1"/>
      <c r="GB29" s="1"/>
      <c r="GD29" s="1"/>
      <c r="GF29" s="1"/>
      <c r="GI29" s="1"/>
      <c r="GK29" s="1"/>
      <c r="GM29" s="1"/>
      <c r="GO29" s="1"/>
      <c r="GW29" s="1"/>
      <c r="GY29" s="1"/>
      <c r="IQ29" s="1"/>
    </row>
    <row r="30" spans="3:251" ht="15" x14ac:dyDescent="0.25">
      <c r="D30" s="1"/>
      <c r="E30" s="1"/>
      <c r="M30" s="1"/>
      <c r="N30" s="1"/>
      <c r="AM30" s="1"/>
      <c r="AO30" s="1"/>
      <c r="AQ30" s="1"/>
      <c r="BB30" s="1"/>
      <c r="BN30" s="1"/>
      <c r="CB30" s="1"/>
      <c r="CD30" s="1"/>
      <c r="CF30" s="1"/>
      <c r="CH30" s="1"/>
      <c r="CJ30" s="1"/>
      <c r="CL30" s="1"/>
      <c r="CU30" s="1"/>
      <c r="DD30" s="1"/>
      <c r="DO30" s="1"/>
      <c r="DX30" s="1"/>
      <c r="DZ30" s="1"/>
      <c r="EB30" s="1"/>
      <c r="EC30" s="1"/>
      <c r="ED30" s="1"/>
      <c r="EE30" s="1"/>
      <c r="EF30" s="1"/>
      <c r="EL30" s="1"/>
      <c r="EM30" s="1"/>
      <c r="EN30" s="1"/>
      <c r="EO30" s="1"/>
      <c r="EP30" s="1"/>
      <c r="EY30" s="1"/>
      <c r="FA30" s="1"/>
      <c r="FC30" s="1"/>
      <c r="FD30" s="1"/>
      <c r="FF30" s="1"/>
      <c r="FH30" s="1"/>
      <c r="FI30" s="1"/>
      <c r="FK30" s="1"/>
      <c r="FM30" s="1"/>
      <c r="FN30" s="1"/>
      <c r="FP30" s="1"/>
      <c r="FR30" s="1"/>
      <c r="FT30" s="1"/>
      <c r="FU30" s="1"/>
      <c r="FW30" s="1"/>
      <c r="FY30" s="1"/>
      <c r="GA30" s="1"/>
      <c r="GB30" s="1"/>
      <c r="GD30" s="1"/>
      <c r="GF30" s="1"/>
      <c r="GI30" s="1"/>
      <c r="GK30" s="1"/>
      <c r="GM30" s="1"/>
      <c r="GO30" s="1"/>
      <c r="GW30" s="1"/>
      <c r="GY30" s="1"/>
      <c r="IQ30" s="1"/>
    </row>
    <row r="31" spans="3:251" ht="15" x14ac:dyDescent="0.25">
      <c r="D31" s="1"/>
      <c r="E31" s="1"/>
      <c r="M31" s="1"/>
      <c r="N31" s="1"/>
      <c r="AM31" s="1"/>
      <c r="AO31" s="1"/>
      <c r="AQ31" s="1"/>
      <c r="BB31" s="1"/>
      <c r="BN31" s="1"/>
      <c r="CB31" s="1"/>
      <c r="CD31" s="1"/>
      <c r="CF31" s="1"/>
      <c r="CH31" s="1"/>
      <c r="CJ31" s="1"/>
      <c r="CL31" s="1"/>
      <c r="CU31" s="1"/>
      <c r="DD31" s="1"/>
      <c r="DO31" s="1"/>
      <c r="DX31" s="1"/>
      <c r="DZ31" s="1"/>
      <c r="EB31" s="1"/>
      <c r="EC31" s="1"/>
      <c r="ED31" s="1"/>
      <c r="EE31" s="1"/>
      <c r="EF31" s="1"/>
      <c r="EL31" s="1"/>
      <c r="EM31" s="1"/>
      <c r="EN31" s="1"/>
      <c r="EO31" s="1"/>
      <c r="EP31" s="1"/>
      <c r="EY31" s="1"/>
      <c r="FA31" s="1"/>
      <c r="FC31" s="1"/>
      <c r="FD31" s="1"/>
      <c r="FF31" s="1"/>
      <c r="FH31" s="1"/>
      <c r="FI31" s="1"/>
      <c r="FK31" s="1"/>
      <c r="FM31" s="1"/>
      <c r="FN31" s="1"/>
      <c r="FP31" s="1"/>
      <c r="FR31" s="1"/>
      <c r="FT31" s="1"/>
      <c r="FU31" s="1"/>
      <c r="FW31" s="1"/>
      <c r="FY31" s="1"/>
      <c r="GA31" s="1"/>
      <c r="GB31" s="1"/>
      <c r="GD31" s="1"/>
      <c r="GF31" s="1"/>
      <c r="GI31" s="1"/>
      <c r="GK31" s="1"/>
      <c r="GM31" s="1"/>
      <c r="GO31" s="1"/>
      <c r="GW31" s="1"/>
      <c r="GY31" s="1"/>
      <c r="IQ31" s="1"/>
    </row>
    <row r="32" spans="3:251" ht="15" x14ac:dyDescent="0.25">
      <c r="D32" s="1"/>
      <c r="E32" s="1"/>
      <c r="M32" s="1"/>
      <c r="N32" s="1"/>
      <c r="AM32" s="1"/>
      <c r="AO32" s="1"/>
      <c r="AQ32" s="1"/>
      <c r="BB32" s="1"/>
      <c r="BN32" s="1"/>
      <c r="CB32" s="1"/>
      <c r="CD32" s="1"/>
      <c r="CF32" s="1"/>
      <c r="CH32" s="1"/>
      <c r="CJ32" s="1"/>
      <c r="CL32" s="1"/>
      <c r="CU32" s="1"/>
      <c r="DD32" s="1"/>
      <c r="DO32" s="1"/>
      <c r="DX32" s="1"/>
      <c r="DZ32" s="1"/>
      <c r="EB32" s="1"/>
      <c r="EC32" s="1"/>
      <c r="ED32" s="1"/>
      <c r="EE32" s="1"/>
      <c r="EF32" s="1"/>
      <c r="EL32" s="1"/>
      <c r="EM32" s="1"/>
      <c r="EN32" s="1"/>
      <c r="EO32" s="1"/>
      <c r="EP32" s="1"/>
      <c r="EY32" s="1"/>
      <c r="FA32" s="1"/>
      <c r="FC32" s="1"/>
      <c r="FD32" s="1"/>
      <c r="FF32" s="1"/>
      <c r="FH32" s="1"/>
      <c r="FI32" s="1"/>
      <c r="FK32" s="1"/>
      <c r="FM32" s="1"/>
      <c r="FN32" s="1"/>
      <c r="FP32" s="1"/>
      <c r="FR32" s="1"/>
      <c r="FT32" s="1"/>
      <c r="FU32" s="1"/>
      <c r="FW32" s="1"/>
      <c r="FY32" s="1"/>
      <c r="GA32" s="1"/>
      <c r="GB32" s="1"/>
      <c r="GD32" s="1"/>
      <c r="GF32" s="1"/>
      <c r="GI32" s="1"/>
      <c r="GK32" s="1"/>
      <c r="GM32" s="1"/>
      <c r="GO32" s="1"/>
      <c r="GW32" s="1"/>
      <c r="GY32" s="1"/>
      <c r="IQ32" s="1"/>
    </row>
    <row r="33" spans="4:251" ht="15" x14ac:dyDescent="0.25">
      <c r="D33" s="1"/>
      <c r="E33" s="1"/>
      <c r="M33" s="1"/>
      <c r="N33" s="1"/>
      <c r="AM33" s="1"/>
      <c r="AO33" s="1"/>
      <c r="AQ33" s="1"/>
      <c r="BB33" s="1"/>
      <c r="BN33" s="1"/>
      <c r="CB33" s="1"/>
      <c r="CD33" s="1"/>
      <c r="CF33" s="1"/>
      <c r="CH33" s="1"/>
      <c r="CJ33" s="1"/>
      <c r="CL33" s="1"/>
      <c r="CU33" s="1"/>
      <c r="DD33" s="1"/>
      <c r="DO33" s="1"/>
      <c r="DX33" s="1"/>
      <c r="DZ33" s="1"/>
      <c r="EB33" s="1"/>
      <c r="EC33" s="1"/>
      <c r="ED33" s="1"/>
      <c r="EE33" s="1"/>
      <c r="EF33" s="1"/>
      <c r="EL33" s="1"/>
      <c r="EM33" s="1"/>
      <c r="EN33" s="1"/>
      <c r="EO33" s="1"/>
      <c r="EP33" s="1"/>
      <c r="EY33" s="1"/>
      <c r="FA33" s="1"/>
      <c r="FC33" s="1"/>
      <c r="FD33" s="1"/>
      <c r="FF33" s="1"/>
      <c r="FH33" s="1"/>
      <c r="FI33" s="1"/>
      <c r="FK33" s="1"/>
      <c r="FM33" s="1"/>
      <c r="FN33" s="1"/>
      <c r="FP33" s="1"/>
      <c r="FR33" s="1"/>
      <c r="FT33" s="1"/>
      <c r="FU33" s="1"/>
      <c r="FW33" s="1"/>
      <c r="FY33" s="1"/>
      <c r="GA33" s="1"/>
      <c r="GB33" s="1"/>
      <c r="GD33" s="1"/>
      <c r="GF33" s="1"/>
      <c r="GI33" s="1"/>
      <c r="GK33" s="1"/>
      <c r="GM33" s="1"/>
      <c r="GO33" s="1"/>
      <c r="GW33" s="1"/>
      <c r="GY33" s="1"/>
      <c r="IQ33" s="1"/>
    </row>
    <row r="34" spans="4:251" ht="15" x14ac:dyDescent="0.25">
      <c r="D34" s="1"/>
      <c r="E34" s="1"/>
      <c r="M34" s="1"/>
      <c r="N34" s="1"/>
      <c r="AM34" s="1"/>
      <c r="AO34" s="1"/>
      <c r="AQ34" s="1"/>
      <c r="BB34" s="1"/>
      <c r="BN34" s="1"/>
      <c r="CB34" s="1"/>
      <c r="CD34" s="1"/>
      <c r="CF34" s="1"/>
      <c r="CH34" s="1"/>
      <c r="CJ34" s="1"/>
      <c r="CL34" s="1"/>
      <c r="CU34" s="1"/>
      <c r="DD34" s="1"/>
      <c r="DO34" s="1"/>
      <c r="DX34" s="1"/>
      <c r="DZ34" s="1"/>
      <c r="EB34" s="1"/>
      <c r="EC34" s="1"/>
      <c r="ED34" s="1"/>
      <c r="EE34" s="1"/>
      <c r="EF34" s="1"/>
      <c r="EL34" s="1"/>
      <c r="EM34" s="1"/>
      <c r="EN34" s="1"/>
      <c r="EO34" s="1"/>
      <c r="EP34" s="1"/>
      <c r="EY34" s="1"/>
      <c r="FA34" s="1"/>
      <c r="FC34" s="1"/>
      <c r="FD34" s="1"/>
      <c r="FF34" s="1"/>
      <c r="FH34" s="1"/>
      <c r="FI34" s="1"/>
      <c r="FK34" s="1"/>
      <c r="FM34" s="1"/>
      <c r="FN34" s="1"/>
      <c r="FP34" s="1"/>
      <c r="FR34" s="1"/>
      <c r="FT34" s="1"/>
      <c r="FU34" s="1"/>
      <c r="FW34" s="1"/>
      <c r="FY34" s="1"/>
      <c r="GA34" s="1"/>
      <c r="GB34" s="1"/>
      <c r="GD34" s="1"/>
      <c r="GF34" s="1"/>
      <c r="GI34" s="1"/>
      <c r="GK34" s="1"/>
      <c r="GM34" s="1"/>
      <c r="GO34" s="1"/>
      <c r="GW34" s="1"/>
      <c r="GY34" s="1"/>
      <c r="IQ34" s="1"/>
    </row>
    <row r="35" spans="4:251" ht="15" x14ac:dyDescent="0.25">
      <c r="D35" s="1"/>
      <c r="E35" s="1"/>
      <c r="M35" s="1"/>
      <c r="N35" s="1"/>
      <c r="AM35" s="1"/>
      <c r="AO35" s="1"/>
      <c r="AQ35" s="1"/>
      <c r="BB35" s="1"/>
      <c r="BN35" s="1"/>
      <c r="CB35" s="1"/>
      <c r="CD35" s="1"/>
      <c r="CF35" s="1"/>
      <c r="CH35" s="1"/>
      <c r="CJ35" s="1"/>
      <c r="CL35" s="1"/>
      <c r="CU35" s="1"/>
      <c r="DD35" s="1"/>
      <c r="DO35" s="1"/>
      <c r="DX35" s="1"/>
      <c r="DZ35" s="1"/>
      <c r="EB35" s="1"/>
      <c r="EC35" s="1"/>
      <c r="ED35" s="1"/>
      <c r="EE35" s="1"/>
      <c r="EF35" s="1"/>
      <c r="EL35" s="1"/>
      <c r="EM35" s="1"/>
      <c r="EN35" s="1"/>
      <c r="EO35" s="1"/>
      <c r="EP35" s="1"/>
      <c r="EY35" s="1"/>
      <c r="FA35" s="1"/>
      <c r="FC35" s="1"/>
      <c r="FD35" s="1"/>
      <c r="FF35" s="1"/>
      <c r="FH35" s="1"/>
      <c r="FI35" s="1"/>
      <c r="FK35" s="1"/>
      <c r="FM35" s="1"/>
      <c r="FN35" s="1"/>
      <c r="FP35" s="1"/>
      <c r="FR35" s="1"/>
      <c r="FT35" s="1"/>
      <c r="FU35" s="1"/>
      <c r="FW35" s="1"/>
      <c r="FY35" s="1"/>
      <c r="GA35" s="1"/>
      <c r="GB35" s="1"/>
      <c r="GD35" s="1"/>
      <c r="GF35" s="1"/>
      <c r="GI35" s="1"/>
      <c r="GK35" s="1"/>
      <c r="GM35" s="1"/>
      <c r="GO35" s="1"/>
      <c r="GW35" s="1"/>
      <c r="GY35" s="1"/>
      <c r="IQ35" s="1"/>
    </row>
    <row r="36" spans="4:251" ht="15" x14ac:dyDescent="0.25">
      <c r="D36" s="1"/>
      <c r="E36" s="1"/>
      <c r="M36" s="1"/>
      <c r="N36" s="1"/>
      <c r="AM36" s="1"/>
      <c r="AO36" s="1"/>
      <c r="AQ36" s="1"/>
      <c r="BB36" s="1"/>
      <c r="BN36" s="1"/>
      <c r="CB36" s="1"/>
      <c r="CD36" s="1"/>
      <c r="CF36" s="1"/>
      <c r="CH36" s="1"/>
      <c r="CJ36" s="1"/>
      <c r="CL36" s="1"/>
      <c r="CU36" s="1"/>
      <c r="DD36" s="1"/>
      <c r="DO36" s="1"/>
      <c r="DX36" s="1"/>
      <c r="DZ36" s="1"/>
      <c r="EB36" s="1"/>
      <c r="EC36" s="1"/>
      <c r="ED36" s="1"/>
      <c r="EE36" s="1"/>
      <c r="EF36" s="1"/>
      <c r="EL36" s="1"/>
      <c r="EM36" s="1"/>
      <c r="EN36" s="1"/>
      <c r="EO36" s="1"/>
      <c r="EP36" s="1"/>
      <c r="EY36" s="1"/>
      <c r="FA36" s="1"/>
      <c r="FC36" s="1"/>
      <c r="FD36" s="1"/>
      <c r="FF36" s="1"/>
      <c r="FH36" s="1"/>
      <c r="FI36" s="1"/>
      <c r="FK36" s="1"/>
      <c r="FM36" s="1"/>
      <c r="FN36" s="1"/>
      <c r="FP36" s="1"/>
      <c r="FR36" s="1"/>
      <c r="FT36" s="1"/>
      <c r="FU36" s="1"/>
      <c r="FW36" s="1"/>
      <c r="FY36" s="1"/>
      <c r="GA36" s="1"/>
      <c r="GB36" s="1"/>
      <c r="GD36" s="1"/>
      <c r="GF36" s="1"/>
      <c r="GI36" s="1"/>
      <c r="GK36" s="1"/>
      <c r="GM36" s="1"/>
      <c r="GO36" s="1"/>
      <c r="GW36" s="1"/>
      <c r="GY36" s="1"/>
      <c r="IQ36" s="1"/>
    </row>
    <row r="37" spans="4:251" ht="15" x14ac:dyDescent="0.25">
      <c r="D37" s="1"/>
      <c r="E37" s="1"/>
      <c r="M37" s="1"/>
      <c r="N37" s="1"/>
      <c r="AM37" s="1"/>
      <c r="AO37" s="1"/>
      <c r="AQ37" s="1"/>
      <c r="BB37" s="1"/>
      <c r="BN37" s="1"/>
      <c r="CB37" s="1"/>
      <c r="CD37" s="1"/>
      <c r="CF37" s="1"/>
      <c r="CH37" s="1"/>
      <c r="CJ37" s="1"/>
      <c r="CL37" s="1"/>
      <c r="CU37" s="1"/>
      <c r="DD37" s="1"/>
      <c r="DO37" s="1"/>
      <c r="DX37" s="1"/>
      <c r="DZ37" s="1"/>
      <c r="EB37" s="1"/>
      <c r="EC37" s="1"/>
      <c r="ED37" s="1"/>
      <c r="EE37" s="1"/>
      <c r="EF37" s="1"/>
      <c r="EL37" s="1"/>
      <c r="EM37" s="1"/>
      <c r="EN37" s="1"/>
      <c r="EO37" s="1"/>
      <c r="EP37" s="1"/>
      <c r="EY37" s="1"/>
      <c r="FA37" s="1"/>
      <c r="FC37" s="1"/>
      <c r="FD37" s="1"/>
      <c r="FF37" s="1"/>
      <c r="FH37" s="1"/>
      <c r="FI37" s="1"/>
      <c r="FK37" s="1"/>
      <c r="FM37" s="1"/>
      <c r="FN37" s="1"/>
      <c r="FP37" s="1"/>
      <c r="FR37" s="1"/>
      <c r="FT37" s="1"/>
      <c r="FU37" s="1"/>
      <c r="FW37" s="1"/>
      <c r="FY37" s="1"/>
      <c r="GA37" s="1"/>
      <c r="GB37" s="1"/>
      <c r="GD37" s="1"/>
      <c r="GF37" s="1"/>
      <c r="GI37" s="1"/>
      <c r="GK37" s="1"/>
      <c r="GM37" s="1"/>
      <c r="GO37" s="1"/>
      <c r="GW37" s="1"/>
      <c r="GY37" s="1"/>
      <c r="IQ37" s="1"/>
    </row>
    <row r="38" spans="4:251" ht="15" x14ac:dyDescent="0.25">
      <c r="D38" s="1"/>
      <c r="E38" s="1"/>
      <c r="M38" s="1"/>
      <c r="N38" s="1"/>
      <c r="AM38" s="1"/>
      <c r="AO38" s="1"/>
      <c r="AQ38" s="1"/>
      <c r="BB38" s="1"/>
      <c r="BN38" s="1"/>
      <c r="CB38" s="1"/>
      <c r="CD38" s="1"/>
      <c r="CF38" s="1"/>
      <c r="CH38" s="1"/>
      <c r="CJ38" s="1"/>
      <c r="CL38" s="1"/>
      <c r="CU38" s="1"/>
      <c r="DD38" s="1"/>
      <c r="DO38" s="1"/>
      <c r="DX38" s="1"/>
      <c r="DZ38" s="1"/>
      <c r="EB38" s="1"/>
      <c r="EC38" s="1"/>
      <c r="ED38" s="1"/>
      <c r="EE38" s="1"/>
      <c r="EF38" s="1"/>
      <c r="EL38" s="1"/>
      <c r="EM38" s="1"/>
      <c r="EN38" s="1"/>
      <c r="EO38" s="1"/>
      <c r="EP38" s="1"/>
      <c r="EY38" s="1"/>
      <c r="FA38" s="1"/>
      <c r="FC38" s="1"/>
      <c r="FD38" s="1"/>
      <c r="FF38" s="1"/>
      <c r="FH38" s="1"/>
      <c r="FI38" s="1"/>
      <c r="FK38" s="1"/>
      <c r="FM38" s="1"/>
      <c r="FN38" s="1"/>
      <c r="FP38" s="1"/>
      <c r="FR38" s="1"/>
      <c r="FT38" s="1"/>
      <c r="FU38" s="1"/>
      <c r="FW38" s="1"/>
      <c r="FY38" s="1"/>
      <c r="GA38" s="1"/>
      <c r="GB38" s="1"/>
      <c r="GD38" s="1"/>
      <c r="GF38" s="1"/>
      <c r="GI38" s="1"/>
      <c r="GK38" s="1"/>
      <c r="GM38" s="1"/>
      <c r="GO38" s="1"/>
      <c r="GW38" s="1"/>
      <c r="GY38" s="1"/>
      <c r="IQ38" s="1"/>
    </row>
    <row r="39" spans="4:251" ht="15" x14ac:dyDescent="0.25">
      <c r="D39" s="1"/>
      <c r="E39" s="1"/>
      <c r="M39" s="1"/>
      <c r="N39" s="1"/>
      <c r="AM39" s="1"/>
      <c r="AO39" s="1"/>
      <c r="AQ39" s="1"/>
      <c r="BB39" s="1"/>
      <c r="BN39" s="1"/>
      <c r="CB39" s="1"/>
      <c r="CD39" s="1"/>
      <c r="CF39" s="1"/>
      <c r="CH39" s="1"/>
      <c r="CJ39" s="1"/>
      <c r="CL39" s="1"/>
      <c r="CU39" s="1"/>
      <c r="DD39" s="1"/>
      <c r="DO39" s="1"/>
      <c r="DX39" s="1"/>
      <c r="DZ39" s="1"/>
      <c r="EB39" s="1"/>
      <c r="EC39" s="1"/>
      <c r="ED39" s="1"/>
      <c r="EE39" s="1"/>
      <c r="EF39" s="1"/>
      <c r="EL39" s="1"/>
      <c r="EM39" s="1"/>
      <c r="EN39" s="1"/>
      <c r="EO39" s="1"/>
      <c r="EP39" s="1"/>
      <c r="EY39" s="1"/>
      <c r="FA39" s="1"/>
      <c r="FC39" s="1"/>
      <c r="FD39" s="1"/>
      <c r="FF39" s="1"/>
      <c r="FH39" s="1"/>
      <c r="FI39" s="1"/>
      <c r="FK39" s="1"/>
      <c r="FM39" s="1"/>
      <c r="FN39" s="1"/>
      <c r="FP39" s="1"/>
      <c r="FR39" s="1"/>
      <c r="FT39" s="1"/>
      <c r="FU39" s="1"/>
      <c r="FW39" s="1"/>
      <c r="FY39" s="1"/>
      <c r="GA39" s="1"/>
      <c r="GB39" s="1"/>
      <c r="GD39" s="1"/>
      <c r="GF39" s="1"/>
      <c r="GI39" s="1"/>
      <c r="GK39" s="1"/>
      <c r="GM39" s="1"/>
      <c r="GO39" s="1"/>
      <c r="GW39" s="1"/>
      <c r="GY39" s="1"/>
      <c r="IQ39" s="1"/>
    </row>
    <row r="40" spans="4:251" ht="15" x14ac:dyDescent="0.25">
      <c r="D40" s="1"/>
      <c r="E40" s="1"/>
      <c r="M40" s="1"/>
      <c r="N40" s="1"/>
      <c r="AM40" s="1"/>
      <c r="AO40" s="1"/>
      <c r="AQ40" s="1"/>
      <c r="BB40" s="1"/>
      <c r="BN40" s="1"/>
      <c r="CB40" s="1"/>
      <c r="CD40" s="1"/>
      <c r="CF40" s="1"/>
      <c r="CH40" s="1"/>
      <c r="CJ40" s="1"/>
      <c r="CL40" s="1"/>
      <c r="CU40" s="1"/>
      <c r="DD40" s="1"/>
      <c r="DO40" s="1"/>
      <c r="DX40" s="1"/>
      <c r="DZ40" s="1"/>
      <c r="EB40" s="1"/>
      <c r="EC40" s="1"/>
      <c r="ED40" s="1"/>
      <c r="EE40" s="1"/>
      <c r="EF40" s="1"/>
      <c r="EL40" s="1"/>
      <c r="EM40" s="1"/>
      <c r="EN40" s="1"/>
      <c r="EO40" s="1"/>
      <c r="EP40" s="1"/>
      <c r="EY40" s="1"/>
      <c r="FA40" s="1"/>
      <c r="FC40" s="1"/>
      <c r="FD40" s="1"/>
      <c r="FF40" s="1"/>
      <c r="FH40" s="1"/>
      <c r="FI40" s="1"/>
      <c r="FK40" s="1"/>
      <c r="FM40" s="1"/>
      <c r="FN40" s="1"/>
      <c r="FP40" s="1"/>
      <c r="FR40" s="1"/>
      <c r="FT40" s="1"/>
      <c r="FU40" s="1"/>
      <c r="FW40" s="1"/>
      <c r="FY40" s="1"/>
      <c r="GA40" s="1"/>
      <c r="GB40" s="1"/>
      <c r="GD40" s="1"/>
      <c r="GF40" s="1"/>
      <c r="GI40" s="1"/>
      <c r="GK40" s="1"/>
      <c r="GM40" s="1"/>
      <c r="GO40" s="1"/>
      <c r="GW40" s="1"/>
      <c r="GY40" s="1"/>
      <c r="IQ40" s="1"/>
    </row>
    <row r="41" spans="4:251" ht="15" x14ac:dyDescent="0.25">
      <c r="D41" s="1"/>
      <c r="E41" s="1"/>
      <c r="M41" s="1"/>
      <c r="N41" s="1"/>
      <c r="AM41" s="1"/>
      <c r="AO41" s="1"/>
      <c r="AQ41" s="1"/>
      <c r="BB41" s="1"/>
      <c r="BN41" s="1"/>
      <c r="CB41" s="1"/>
      <c r="CD41" s="1"/>
      <c r="CF41" s="1"/>
      <c r="CH41" s="1"/>
      <c r="CJ41" s="1"/>
      <c r="CL41" s="1"/>
      <c r="CU41" s="1"/>
      <c r="DD41" s="1"/>
      <c r="DO41" s="1"/>
      <c r="DX41" s="1"/>
      <c r="DZ41" s="1"/>
      <c r="EB41" s="1"/>
      <c r="EC41" s="1"/>
      <c r="ED41" s="1"/>
      <c r="EE41" s="1"/>
      <c r="EF41" s="1"/>
      <c r="EL41" s="1"/>
      <c r="EM41" s="1"/>
      <c r="EN41" s="1"/>
      <c r="EO41" s="1"/>
      <c r="EP41" s="1"/>
      <c r="EY41" s="1"/>
      <c r="FA41" s="1"/>
      <c r="FC41" s="1"/>
      <c r="FD41" s="1"/>
      <c r="FF41" s="1"/>
      <c r="FH41" s="1"/>
      <c r="FI41" s="1"/>
      <c r="FK41" s="1"/>
      <c r="FM41" s="1"/>
      <c r="FN41" s="1"/>
      <c r="FP41" s="1"/>
      <c r="FR41" s="1"/>
      <c r="FT41" s="1"/>
      <c r="FU41" s="1"/>
      <c r="FW41" s="1"/>
      <c r="FY41" s="1"/>
      <c r="GA41" s="1"/>
      <c r="GB41" s="1"/>
      <c r="GD41" s="1"/>
      <c r="GF41" s="1"/>
      <c r="GI41" s="1"/>
      <c r="GK41" s="1"/>
      <c r="GM41" s="1"/>
      <c r="GO41" s="1"/>
      <c r="GW41" s="1"/>
      <c r="GY41" s="1"/>
      <c r="IQ41" s="1"/>
    </row>
    <row r="42" spans="4:251" ht="15" x14ac:dyDescent="0.25">
      <c r="D42" s="1"/>
      <c r="E42" s="1"/>
      <c r="M42" s="1"/>
      <c r="N42" s="1"/>
      <c r="AM42" s="1"/>
      <c r="AO42" s="1"/>
      <c r="AQ42" s="1"/>
      <c r="BB42" s="1"/>
      <c r="BN42" s="1"/>
      <c r="CB42" s="1"/>
      <c r="CD42" s="1"/>
      <c r="CF42" s="1"/>
      <c r="CH42" s="1"/>
      <c r="CJ42" s="1"/>
      <c r="CL42" s="1"/>
      <c r="CU42" s="1"/>
      <c r="DD42" s="1"/>
      <c r="DO42" s="1"/>
      <c r="DX42" s="1"/>
      <c r="DZ42" s="1"/>
      <c r="EB42" s="1"/>
      <c r="EC42" s="1"/>
      <c r="ED42" s="1"/>
      <c r="EE42" s="1"/>
      <c r="EF42" s="1"/>
      <c r="EL42" s="1"/>
      <c r="EM42" s="1"/>
      <c r="EN42" s="1"/>
      <c r="EO42" s="1"/>
      <c r="EP42" s="1"/>
      <c r="EY42" s="1"/>
      <c r="FA42" s="1"/>
      <c r="FC42" s="1"/>
      <c r="FD42" s="1"/>
      <c r="FF42" s="1"/>
      <c r="FH42" s="1"/>
      <c r="FI42" s="1"/>
      <c r="FK42" s="1"/>
      <c r="FM42" s="1"/>
      <c r="FN42" s="1"/>
      <c r="FP42" s="1"/>
      <c r="FR42" s="1"/>
      <c r="FT42" s="1"/>
      <c r="FU42" s="1"/>
      <c r="FW42" s="1"/>
      <c r="FY42" s="1"/>
      <c r="GA42" s="1"/>
      <c r="GB42" s="1"/>
      <c r="GD42" s="1"/>
      <c r="GF42" s="1"/>
      <c r="GI42" s="1"/>
      <c r="GK42" s="1"/>
      <c r="GM42" s="1"/>
      <c r="GO42" s="1"/>
      <c r="GW42" s="1"/>
      <c r="GY42" s="1"/>
      <c r="IQ42" s="1"/>
    </row>
    <row r="43" spans="4:251" ht="15" x14ac:dyDescent="0.25">
      <c r="D43" s="1"/>
      <c r="E43" s="1"/>
      <c r="M43" s="1"/>
      <c r="N43" s="1"/>
      <c r="AM43" s="1"/>
      <c r="AO43" s="1"/>
      <c r="AQ43" s="1"/>
      <c r="BB43" s="1"/>
      <c r="BN43" s="1"/>
      <c r="CB43" s="1"/>
      <c r="CD43" s="1"/>
      <c r="CF43" s="1"/>
      <c r="CH43" s="1"/>
      <c r="CJ43" s="1"/>
      <c r="CL43" s="1"/>
      <c r="CU43" s="1"/>
      <c r="DD43" s="1"/>
      <c r="DO43" s="1"/>
      <c r="DX43" s="1"/>
      <c r="DZ43" s="1"/>
      <c r="EB43" s="1"/>
      <c r="EC43" s="1"/>
      <c r="ED43" s="1"/>
      <c r="EE43" s="1"/>
      <c r="EF43" s="1"/>
      <c r="EL43" s="1"/>
      <c r="EM43" s="1"/>
      <c r="EN43" s="1"/>
      <c r="EO43" s="1"/>
      <c r="EP43" s="1"/>
      <c r="EY43" s="1"/>
      <c r="FA43" s="1"/>
      <c r="FC43" s="1"/>
      <c r="FD43" s="1"/>
      <c r="FF43" s="1"/>
      <c r="FH43" s="1"/>
      <c r="FI43" s="1"/>
      <c r="FK43" s="1"/>
      <c r="FM43" s="1"/>
      <c r="FN43" s="1"/>
      <c r="FP43" s="1"/>
      <c r="FR43" s="1"/>
      <c r="FT43" s="1"/>
      <c r="FU43" s="1"/>
      <c r="FW43" s="1"/>
      <c r="FY43" s="1"/>
      <c r="GA43" s="1"/>
      <c r="GB43" s="1"/>
      <c r="GD43" s="1"/>
      <c r="GF43" s="1"/>
      <c r="GI43" s="1"/>
      <c r="GK43" s="1"/>
      <c r="GM43" s="1"/>
      <c r="GO43" s="1"/>
      <c r="GW43" s="1"/>
      <c r="GY43" s="1"/>
      <c r="IQ43" s="1"/>
    </row>
    <row r="44" spans="4:251" ht="15" x14ac:dyDescent="0.25">
      <c r="D44" s="1"/>
      <c r="E44" s="1"/>
      <c r="M44" s="1"/>
      <c r="N44" s="1"/>
      <c r="AM44" s="1"/>
      <c r="AO44" s="1"/>
      <c r="AQ44" s="1"/>
      <c r="BB44" s="1"/>
      <c r="BN44" s="1"/>
      <c r="CB44" s="1"/>
      <c r="CD44" s="1"/>
      <c r="CF44" s="1"/>
      <c r="CH44" s="1"/>
      <c r="CJ44" s="1"/>
      <c r="CL44" s="1"/>
      <c r="CU44" s="1"/>
      <c r="DD44" s="1"/>
      <c r="DO44" s="1"/>
      <c r="DX44" s="1"/>
      <c r="DZ44" s="1"/>
      <c r="EB44" s="1"/>
      <c r="EC44" s="1"/>
      <c r="ED44" s="1"/>
      <c r="EE44" s="1"/>
      <c r="EF44" s="1"/>
      <c r="EL44" s="1"/>
      <c r="EM44" s="1"/>
      <c r="EN44" s="1"/>
      <c r="EO44" s="1"/>
      <c r="EP44" s="1"/>
      <c r="EY44" s="1"/>
      <c r="FA44" s="1"/>
      <c r="FC44" s="1"/>
      <c r="FD44" s="1"/>
      <c r="FF44" s="1"/>
      <c r="FH44" s="1"/>
      <c r="FI44" s="1"/>
      <c r="FK44" s="1"/>
      <c r="FM44" s="1"/>
      <c r="FN44" s="1"/>
      <c r="FP44" s="1"/>
      <c r="FR44" s="1"/>
      <c r="FT44" s="1"/>
      <c r="FU44" s="1"/>
      <c r="FW44" s="1"/>
      <c r="FY44" s="1"/>
      <c r="GA44" s="1"/>
      <c r="GB44" s="1"/>
      <c r="GD44" s="1"/>
      <c r="GF44" s="1"/>
      <c r="GI44" s="1"/>
      <c r="GK44" s="1"/>
      <c r="GM44" s="1"/>
      <c r="GO44" s="1"/>
      <c r="GW44" s="1"/>
      <c r="GY44" s="1"/>
      <c r="IQ44" s="1"/>
    </row>
    <row r="45" spans="4:251" ht="15" x14ac:dyDescent="0.25">
      <c r="D45" s="1"/>
      <c r="E45" s="1"/>
      <c r="M45" s="1"/>
      <c r="N45" s="1"/>
      <c r="AM45" s="1"/>
      <c r="AO45" s="1"/>
      <c r="AQ45" s="1"/>
      <c r="BB45" s="1"/>
      <c r="BN45" s="1"/>
      <c r="CB45" s="1"/>
      <c r="CD45" s="1"/>
      <c r="CF45" s="1"/>
      <c r="CH45" s="1"/>
      <c r="CJ45" s="1"/>
      <c r="CL45" s="1"/>
      <c r="CU45" s="1"/>
      <c r="DD45" s="1"/>
      <c r="DO45" s="1"/>
      <c r="DX45" s="1"/>
      <c r="DZ45" s="1"/>
      <c r="EB45" s="1"/>
      <c r="EC45" s="1"/>
      <c r="ED45" s="1"/>
      <c r="EE45" s="1"/>
      <c r="EF45" s="1"/>
      <c r="EL45" s="1"/>
      <c r="EM45" s="1"/>
      <c r="EN45" s="1"/>
      <c r="EO45" s="1"/>
      <c r="EP45" s="1"/>
      <c r="EY45" s="1"/>
      <c r="FA45" s="1"/>
      <c r="FC45" s="1"/>
      <c r="FD45" s="1"/>
      <c r="FF45" s="1"/>
      <c r="FH45" s="1"/>
      <c r="FI45" s="1"/>
      <c r="FK45" s="1"/>
      <c r="FM45" s="1"/>
      <c r="FN45" s="1"/>
      <c r="FP45" s="1"/>
      <c r="FR45" s="1"/>
      <c r="FT45" s="1"/>
      <c r="FU45" s="1"/>
      <c r="FW45" s="1"/>
      <c r="FY45" s="1"/>
      <c r="GA45" s="1"/>
      <c r="GB45" s="1"/>
      <c r="GD45" s="1"/>
      <c r="GF45" s="1"/>
      <c r="GI45" s="1"/>
      <c r="GK45" s="1"/>
      <c r="GM45" s="1"/>
      <c r="GO45" s="1"/>
      <c r="GW45" s="1"/>
      <c r="GY45" s="1"/>
      <c r="IQ45" s="1"/>
    </row>
    <row r="46" spans="4:251" ht="15" x14ac:dyDescent="0.25">
      <c r="D46" s="1"/>
      <c r="E46" s="1"/>
      <c r="M46" s="1"/>
      <c r="N46" s="1"/>
      <c r="AM46" s="1"/>
      <c r="AO46" s="1"/>
      <c r="AQ46" s="1"/>
      <c r="BB46" s="1"/>
      <c r="BN46" s="1"/>
      <c r="CB46" s="1"/>
      <c r="CD46" s="1"/>
      <c r="CF46" s="1"/>
      <c r="CH46" s="1"/>
      <c r="CJ46" s="1"/>
      <c r="CL46" s="1"/>
      <c r="CU46" s="1"/>
      <c r="DD46" s="1"/>
      <c r="DO46" s="1"/>
      <c r="DX46" s="1"/>
      <c r="DZ46" s="1"/>
      <c r="EB46" s="1"/>
      <c r="EC46" s="1"/>
      <c r="ED46" s="1"/>
      <c r="EE46" s="1"/>
      <c r="EF46" s="1"/>
      <c r="EL46" s="1"/>
      <c r="EM46" s="1"/>
      <c r="EN46" s="1"/>
      <c r="EO46" s="1"/>
      <c r="EP46" s="1"/>
      <c r="EY46" s="1"/>
      <c r="FA46" s="1"/>
      <c r="FC46" s="1"/>
      <c r="FD46" s="1"/>
      <c r="FF46" s="1"/>
      <c r="FH46" s="1"/>
      <c r="FI46" s="1"/>
      <c r="FK46" s="1"/>
      <c r="FM46" s="1"/>
      <c r="FN46" s="1"/>
      <c r="FP46" s="1"/>
      <c r="FR46" s="1"/>
      <c r="FT46" s="1"/>
      <c r="FU46" s="1"/>
      <c r="FW46" s="1"/>
      <c r="FY46" s="1"/>
      <c r="GA46" s="1"/>
      <c r="GB46" s="1"/>
      <c r="GD46" s="1"/>
      <c r="GF46" s="1"/>
      <c r="GI46" s="1"/>
      <c r="GK46" s="1"/>
      <c r="GM46" s="1"/>
      <c r="GO46" s="1"/>
      <c r="GW46" s="1"/>
      <c r="GY46" s="1"/>
      <c r="IQ46" s="1"/>
    </row>
    <row r="47" spans="4:251" ht="15" x14ac:dyDescent="0.25">
      <c r="D47" s="1"/>
      <c r="E47" s="1"/>
      <c r="M47" s="1"/>
      <c r="N47" s="1"/>
      <c r="AM47" s="1"/>
      <c r="AO47" s="1"/>
      <c r="AQ47" s="1"/>
      <c r="BB47" s="1"/>
      <c r="BN47" s="1"/>
      <c r="CB47" s="1"/>
      <c r="CD47" s="1"/>
      <c r="CF47" s="1"/>
      <c r="CH47" s="1"/>
      <c r="CJ47" s="1"/>
      <c r="CL47" s="1"/>
      <c r="CU47" s="1"/>
      <c r="DD47" s="1"/>
      <c r="DO47" s="1"/>
      <c r="DX47" s="1"/>
      <c r="DZ47" s="1"/>
      <c r="EB47" s="1"/>
      <c r="EC47" s="1"/>
      <c r="ED47" s="1"/>
      <c r="EE47" s="1"/>
      <c r="EF47" s="1"/>
      <c r="EL47" s="1"/>
      <c r="EM47" s="1"/>
      <c r="EN47" s="1"/>
      <c r="EO47" s="1"/>
      <c r="EP47" s="1"/>
      <c r="EY47" s="1"/>
      <c r="FA47" s="1"/>
      <c r="FC47" s="1"/>
      <c r="FD47" s="1"/>
      <c r="FF47" s="1"/>
      <c r="FH47" s="1"/>
      <c r="FI47" s="1"/>
      <c r="FK47" s="1"/>
      <c r="FM47" s="1"/>
      <c r="FN47" s="1"/>
      <c r="FP47" s="1"/>
      <c r="FR47" s="1"/>
      <c r="FT47" s="1"/>
      <c r="FU47" s="1"/>
      <c r="FW47" s="1"/>
      <c r="FY47" s="1"/>
      <c r="GA47" s="1"/>
      <c r="GB47" s="1"/>
      <c r="GD47" s="1"/>
      <c r="GF47" s="1"/>
      <c r="GI47" s="1"/>
      <c r="GK47" s="1"/>
      <c r="GM47" s="1"/>
      <c r="GO47" s="1"/>
      <c r="GW47" s="1"/>
      <c r="GY47" s="1"/>
      <c r="IQ47" s="1"/>
    </row>
    <row r="48" spans="4:251" ht="15" x14ac:dyDescent="0.25">
      <c r="D48" s="1"/>
      <c r="E48" s="1"/>
      <c r="M48" s="1"/>
      <c r="N48" s="1"/>
      <c r="AM48" s="1"/>
      <c r="AO48" s="1"/>
      <c r="AQ48" s="1"/>
      <c r="BB48" s="1"/>
      <c r="BN48" s="1"/>
      <c r="CB48" s="1"/>
      <c r="CD48" s="1"/>
      <c r="CF48" s="1"/>
      <c r="CH48" s="1"/>
      <c r="CJ48" s="1"/>
      <c r="CL48" s="1"/>
      <c r="CU48" s="1"/>
      <c r="DD48" s="1"/>
      <c r="DO48" s="1"/>
      <c r="DX48" s="1"/>
      <c r="DZ48" s="1"/>
      <c r="EB48" s="1"/>
      <c r="EC48" s="1"/>
      <c r="ED48" s="1"/>
      <c r="EE48" s="1"/>
      <c r="EF48" s="1"/>
      <c r="EL48" s="1"/>
      <c r="EM48" s="1"/>
      <c r="EN48" s="1"/>
      <c r="EO48" s="1"/>
      <c r="EP48" s="1"/>
      <c r="EY48" s="1"/>
      <c r="FA48" s="1"/>
      <c r="FC48" s="1"/>
      <c r="FD48" s="1"/>
      <c r="FF48" s="1"/>
      <c r="FH48" s="1"/>
      <c r="FI48" s="1"/>
      <c r="FK48" s="1"/>
      <c r="FM48" s="1"/>
      <c r="FN48" s="1"/>
      <c r="FP48" s="1"/>
      <c r="FR48" s="1"/>
      <c r="FT48" s="1"/>
      <c r="FU48" s="1"/>
      <c r="FW48" s="1"/>
      <c r="FY48" s="1"/>
      <c r="GA48" s="1"/>
      <c r="GB48" s="1"/>
      <c r="GD48" s="1"/>
      <c r="GF48" s="1"/>
      <c r="GI48" s="1"/>
      <c r="GK48" s="1"/>
      <c r="GM48" s="1"/>
      <c r="GO48" s="1"/>
      <c r="GW48" s="1"/>
      <c r="GY48" s="1"/>
      <c r="IQ48" s="1"/>
    </row>
    <row r="49" spans="4:251" ht="15" x14ac:dyDescent="0.25">
      <c r="D49" s="1"/>
      <c r="E49" s="1"/>
      <c r="M49" s="1"/>
      <c r="N49" s="1"/>
      <c r="AM49" s="1"/>
      <c r="AO49" s="1"/>
      <c r="AQ49" s="1"/>
      <c r="BB49" s="1"/>
      <c r="BN49" s="1"/>
      <c r="CB49" s="1"/>
      <c r="CD49" s="1"/>
      <c r="CF49" s="1"/>
      <c r="CH49" s="1"/>
      <c r="CJ49" s="1"/>
      <c r="CL49" s="1"/>
      <c r="CU49" s="1"/>
      <c r="DD49" s="1"/>
      <c r="DO49" s="1"/>
      <c r="DX49" s="1"/>
      <c r="DZ49" s="1"/>
      <c r="EB49" s="1"/>
      <c r="EC49" s="1"/>
      <c r="ED49" s="1"/>
      <c r="EE49" s="1"/>
      <c r="EF49" s="1"/>
      <c r="EL49" s="1"/>
      <c r="EM49" s="1"/>
      <c r="EN49" s="1"/>
      <c r="EO49" s="1"/>
      <c r="EP49" s="1"/>
      <c r="EY49" s="1"/>
      <c r="FA49" s="1"/>
      <c r="FC49" s="1"/>
      <c r="FD49" s="1"/>
      <c r="FF49" s="1"/>
      <c r="FH49" s="1"/>
      <c r="FI49" s="1"/>
      <c r="FK49" s="1"/>
      <c r="FM49" s="1"/>
      <c r="FN49" s="1"/>
      <c r="FP49" s="1"/>
      <c r="FR49" s="1"/>
      <c r="FT49" s="1"/>
      <c r="FU49" s="1"/>
      <c r="FW49" s="1"/>
      <c r="FY49" s="1"/>
      <c r="GA49" s="1"/>
      <c r="GB49" s="1"/>
      <c r="GD49" s="1"/>
      <c r="GF49" s="1"/>
      <c r="GI49" s="1"/>
      <c r="GK49" s="1"/>
      <c r="GM49" s="1"/>
      <c r="GO49" s="1"/>
      <c r="GW49" s="1"/>
      <c r="GY49" s="1"/>
      <c r="IQ49" s="1"/>
    </row>
    <row r="50" spans="4:251" ht="15" x14ac:dyDescent="0.25">
      <c r="D50" s="1"/>
      <c r="E50" s="1"/>
      <c r="M50" s="1"/>
      <c r="N50" s="1"/>
      <c r="AM50" s="1"/>
      <c r="AO50" s="1"/>
      <c r="AQ50" s="1"/>
      <c r="BB50" s="1"/>
      <c r="BN50" s="1"/>
      <c r="CB50" s="1"/>
      <c r="CD50" s="1"/>
      <c r="CF50" s="1"/>
      <c r="CH50" s="1"/>
      <c r="CJ50" s="1"/>
      <c r="CL50" s="1"/>
      <c r="CU50" s="1"/>
      <c r="DD50" s="1"/>
      <c r="DO50" s="1"/>
      <c r="DX50" s="1"/>
      <c r="DZ50" s="1"/>
      <c r="EB50" s="1"/>
      <c r="EC50" s="1"/>
      <c r="ED50" s="1"/>
      <c r="EE50" s="1"/>
      <c r="EF50" s="1"/>
      <c r="EL50" s="1"/>
      <c r="EM50" s="1"/>
      <c r="EN50" s="1"/>
      <c r="EO50" s="1"/>
      <c r="EP50" s="1"/>
      <c r="EY50" s="1"/>
      <c r="FA50" s="1"/>
      <c r="FC50" s="1"/>
      <c r="FD50" s="1"/>
      <c r="FF50" s="1"/>
      <c r="FH50" s="1"/>
      <c r="FI50" s="1"/>
      <c r="FK50" s="1"/>
      <c r="FM50" s="1"/>
      <c r="FN50" s="1"/>
      <c r="FP50" s="1"/>
      <c r="FR50" s="1"/>
      <c r="FT50" s="1"/>
      <c r="FU50" s="1"/>
      <c r="FW50" s="1"/>
      <c r="FY50" s="1"/>
      <c r="GA50" s="1"/>
      <c r="GB50" s="1"/>
      <c r="GD50" s="1"/>
      <c r="GF50" s="1"/>
      <c r="GI50" s="1"/>
      <c r="GK50" s="1"/>
      <c r="GM50" s="1"/>
      <c r="GO50" s="1"/>
      <c r="GW50" s="1"/>
      <c r="GY50" s="1"/>
      <c r="IQ50" s="1"/>
    </row>
    <row r="51" spans="4:251" ht="15" x14ac:dyDescent="0.25">
      <c r="D51" s="1"/>
      <c r="E51" s="1"/>
      <c r="M51" s="1"/>
      <c r="N51" s="1"/>
      <c r="AM51" s="1"/>
      <c r="AO51" s="1"/>
      <c r="AQ51" s="1"/>
      <c r="BB51" s="1"/>
      <c r="BN51" s="1"/>
      <c r="CB51" s="1"/>
      <c r="CD51" s="1"/>
      <c r="CF51" s="1"/>
      <c r="CH51" s="1"/>
      <c r="CJ51" s="1"/>
      <c r="CL51" s="1"/>
      <c r="CU51" s="1"/>
      <c r="DD51" s="1"/>
      <c r="DO51" s="1"/>
      <c r="DX51" s="1"/>
      <c r="DZ51" s="1"/>
      <c r="EB51" s="1"/>
      <c r="EC51" s="1"/>
      <c r="ED51" s="1"/>
      <c r="EE51" s="1"/>
      <c r="EF51" s="1"/>
      <c r="EL51" s="1"/>
      <c r="EM51" s="1"/>
      <c r="EN51" s="1"/>
      <c r="EO51" s="1"/>
      <c r="EP51" s="1"/>
      <c r="EY51" s="1"/>
      <c r="FA51" s="1"/>
      <c r="FC51" s="1"/>
      <c r="FD51" s="1"/>
      <c r="FF51" s="1"/>
      <c r="FH51" s="1"/>
      <c r="FI51" s="1"/>
      <c r="FK51" s="1"/>
      <c r="FM51" s="1"/>
      <c r="FN51" s="1"/>
      <c r="FP51" s="1"/>
      <c r="FR51" s="1"/>
      <c r="FT51" s="1"/>
      <c r="FU51" s="1"/>
      <c r="FW51" s="1"/>
      <c r="FY51" s="1"/>
      <c r="GA51" s="1"/>
      <c r="GB51" s="1"/>
      <c r="GD51" s="1"/>
      <c r="GF51" s="1"/>
      <c r="GI51" s="1"/>
      <c r="GK51" s="1"/>
      <c r="GM51" s="1"/>
      <c r="GO51" s="1"/>
      <c r="GW51" s="1"/>
      <c r="GY51" s="1"/>
      <c r="IQ51" s="1"/>
    </row>
    <row r="52" spans="4:251" ht="15" x14ac:dyDescent="0.25">
      <c r="D52" s="1"/>
      <c r="E52" s="1"/>
      <c r="M52" s="1"/>
      <c r="N52" s="1"/>
      <c r="AM52" s="1"/>
      <c r="AO52" s="1"/>
      <c r="AQ52" s="1"/>
      <c r="BB52" s="1"/>
      <c r="BN52" s="1"/>
      <c r="CB52" s="1"/>
      <c r="CD52" s="1"/>
      <c r="CF52" s="1"/>
      <c r="CH52" s="1"/>
      <c r="CJ52" s="1"/>
      <c r="CL52" s="1"/>
      <c r="CU52" s="1"/>
      <c r="DD52" s="1"/>
      <c r="DO52" s="1"/>
      <c r="DX52" s="1"/>
      <c r="DZ52" s="1"/>
      <c r="EB52" s="1"/>
      <c r="EC52" s="1"/>
      <c r="ED52" s="1"/>
      <c r="EE52" s="1"/>
      <c r="EF52" s="1"/>
      <c r="EL52" s="1"/>
      <c r="EM52" s="1"/>
      <c r="EN52" s="1"/>
      <c r="EO52" s="1"/>
      <c r="EP52" s="1"/>
      <c r="EY52" s="1"/>
      <c r="FA52" s="1"/>
      <c r="FC52" s="1"/>
      <c r="FD52" s="1"/>
      <c r="FF52" s="1"/>
      <c r="FH52" s="1"/>
      <c r="FI52" s="1"/>
      <c r="FK52" s="1"/>
      <c r="FM52" s="1"/>
      <c r="FN52" s="1"/>
      <c r="FP52" s="1"/>
      <c r="FR52" s="1"/>
      <c r="FT52" s="1"/>
      <c r="FU52" s="1"/>
      <c r="FW52" s="1"/>
      <c r="FY52" s="1"/>
      <c r="GA52" s="1"/>
      <c r="GB52" s="1"/>
      <c r="GD52" s="1"/>
      <c r="GF52" s="1"/>
      <c r="GI52" s="1"/>
      <c r="GK52" s="1"/>
      <c r="GM52" s="1"/>
      <c r="GO52" s="1"/>
      <c r="GW52" s="1"/>
      <c r="GY52" s="1"/>
      <c r="IQ52" s="1"/>
    </row>
    <row r="53" spans="4:251" ht="15" x14ac:dyDescent="0.25">
      <c r="D53" s="1"/>
      <c r="E53" s="1"/>
      <c r="M53" s="1"/>
      <c r="N53" s="1"/>
      <c r="AM53" s="1"/>
      <c r="AO53" s="1"/>
      <c r="AQ53" s="1"/>
      <c r="BB53" s="1"/>
      <c r="BN53" s="1"/>
      <c r="CB53" s="1"/>
      <c r="CD53" s="1"/>
      <c r="CF53" s="1"/>
      <c r="CH53" s="1"/>
      <c r="CJ53" s="1"/>
      <c r="CL53" s="1"/>
      <c r="CU53" s="1"/>
      <c r="DD53" s="1"/>
      <c r="DO53" s="1"/>
      <c r="DX53" s="1"/>
      <c r="DZ53" s="1"/>
      <c r="EB53" s="1"/>
      <c r="EC53" s="1"/>
      <c r="ED53" s="1"/>
      <c r="EE53" s="1"/>
      <c r="EF53" s="1"/>
      <c r="EL53" s="1"/>
      <c r="EM53" s="1"/>
      <c r="EN53" s="1"/>
      <c r="EO53" s="1"/>
      <c r="EP53" s="1"/>
      <c r="EY53" s="1"/>
      <c r="FA53" s="1"/>
      <c r="FC53" s="1"/>
      <c r="FD53" s="1"/>
      <c r="FF53" s="1"/>
      <c r="FH53" s="1"/>
      <c r="FI53" s="1"/>
      <c r="FK53" s="1"/>
      <c r="FM53" s="1"/>
      <c r="FN53" s="1"/>
      <c r="FP53" s="1"/>
      <c r="FR53" s="1"/>
      <c r="FT53" s="1"/>
      <c r="FU53" s="1"/>
      <c r="FW53" s="1"/>
      <c r="FY53" s="1"/>
      <c r="GA53" s="1"/>
      <c r="GB53" s="1"/>
      <c r="GD53" s="1"/>
      <c r="GF53" s="1"/>
      <c r="GI53" s="1"/>
      <c r="GK53" s="1"/>
      <c r="GM53" s="1"/>
      <c r="GO53" s="1"/>
      <c r="GW53" s="1"/>
      <c r="GY53" s="1"/>
      <c r="IQ53" s="1"/>
    </row>
    <row r="54" spans="4:251" ht="15" x14ac:dyDescent="0.25">
      <c r="D54" s="1"/>
      <c r="E54" s="1"/>
      <c r="M54" s="1"/>
      <c r="N54" s="1"/>
      <c r="AM54" s="1"/>
      <c r="AO54" s="1"/>
      <c r="AQ54" s="1"/>
      <c r="BB54" s="1"/>
      <c r="BN54" s="1"/>
      <c r="CB54" s="1"/>
      <c r="CD54" s="1"/>
      <c r="CF54" s="1"/>
      <c r="CH54" s="1"/>
      <c r="CJ54" s="1"/>
      <c r="CL54" s="1"/>
      <c r="CU54" s="1"/>
      <c r="DD54" s="1"/>
      <c r="DO54" s="1"/>
      <c r="DX54" s="1"/>
      <c r="DZ54" s="1"/>
      <c r="EB54" s="1"/>
      <c r="EC54" s="1"/>
      <c r="ED54" s="1"/>
      <c r="EE54" s="1"/>
      <c r="EF54" s="1"/>
      <c r="EL54" s="1"/>
      <c r="EM54" s="1"/>
      <c r="EN54" s="1"/>
      <c r="EO54" s="1"/>
      <c r="EP54" s="1"/>
      <c r="EY54" s="1"/>
      <c r="FA54" s="1"/>
      <c r="FC54" s="1"/>
      <c r="FD54" s="1"/>
      <c r="FF54" s="1"/>
      <c r="FH54" s="1"/>
      <c r="FI54" s="1"/>
      <c r="FK54" s="1"/>
      <c r="FM54" s="1"/>
      <c r="FN54" s="1"/>
      <c r="FP54" s="1"/>
      <c r="FR54" s="1"/>
      <c r="FT54" s="1"/>
      <c r="FU54" s="1"/>
      <c r="FW54" s="1"/>
      <c r="FY54" s="1"/>
      <c r="GA54" s="1"/>
      <c r="GB54" s="1"/>
      <c r="GD54" s="1"/>
      <c r="GF54" s="1"/>
      <c r="GI54" s="1"/>
      <c r="GK54" s="1"/>
      <c r="GM54" s="1"/>
      <c r="GO54" s="1"/>
      <c r="GW54" s="1"/>
      <c r="GY54" s="1"/>
      <c r="IQ54" s="1"/>
    </row>
    <row r="55" spans="4:251" ht="15" x14ac:dyDescent="0.25">
      <c r="D55" s="1"/>
      <c r="E55" s="1"/>
      <c r="M55" s="1"/>
      <c r="N55" s="1"/>
      <c r="AM55" s="1"/>
      <c r="AO55" s="1"/>
      <c r="AQ55" s="1"/>
      <c r="BB55" s="1"/>
      <c r="BN55" s="1"/>
      <c r="CB55" s="1"/>
      <c r="CD55" s="1"/>
      <c r="CF55" s="1"/>
      <c r="CH55" s="1"/>
      <c r="CJ55" s="1"/>
      <c r="CL55" s="1"/>
      <c r="CU55" s="1"/>
      <c r="DD55" s="1"/>
      <c r="DO55" s="1"/>
      <c r="DX55" s="1"/>
      <c r="DZ55" s="1"/>
      <c r="EB55" s="1"/>
      <c r="EC55" s="1"/>
      <c r="ED55" s="1"/>
      <c r="EE55" s="1"/>
      <c r="EF55" s="1"/>
      <c r="EL55" s="1"/>
      <c r="EM55" s="1"/>
      <c r="EN55" s="1"/>
      <c r="EO55" s="1"/>
      <c r="EP55" s="1"/>
      <c r="EY55" s="1"/>
      <c r="FA55" s="1"/>
      <c r="FC55" s="1"/>
      <c r="FD55" s="1"/>
      <c r="FF55" s="1"/>
      <c r="FH55" s="1"/>
      <c r="FI55" s="1"/>
      <c r="FK55" s="1"/>
      <c r="FM55" s="1"/>
      <c r="FN55" s="1"/>
      <c r="FP55" s="1"/>
      <c r="FR55" s="1"/>
      <c r="FT55" s="1"/>
      <c r="FU55" s="1"/>
      <c r="FW55" s="1"/>
      <c r="FY55" s="1"/>
      <c r="GA55" s="1"/>
      <c r="GB55" s="1"/>
      <c r="GD55" s="1"/>
      <c r="GF55" s="1"/>
      <c r="GI55" s="1"/>
      <c r="GK55" s="1"/>
      <c r="GM55" s="1"/>
      <c r="GO55" s="1"/>
      <c r="GW55" s="1"/>
      <c r="GY55" s="1"/>
      <c r="IQ55" s="1"/>
    </row>
    <row r="56" spans="4:251" ht="15" x14ac:dyDescent="0.25">
      <c r="D56" s="1"/>
      <c r="E56" s="1"/>
      <c r="M56" s="1"/>
      <c r="N56" s="1"/>
      <c r="AM56" s="1"/>
      <c r="AO56" s="1"/>
      <c r="AQ56" s="1"/>
      <c r="BB56" s="1"/>
      <c r="BN56" s="1"/>
      <c r="CB56" s="1"/>
      <c r="CD56" s="1"/>
      <c r="CF56" s="1"/>
      <c r="CH56" s="1"/>
      <c r="CJ56" s="1"/>
      <c r="CL56" s="1"/>
      <c r="CU56" s="1"/>
      <c r="DD56" s="1"/>
      <c r="DO56" s="1"/>
      <c r="DX56" s="1"/>
      <c r="DZ56" s="1"/>
      <c r="EB56" s="1"/>
      <c r="EC56" s="1"/>
      <c r="ED56" s="1"/>
      <c r="EE56" s="1"/>
      <c r="EF56" s="1"/>
      <c r="EL56" s="1"/>
      <c r="EM56" s="1"/>
      <c r="EN56" s="1"/>
      <c r="EO56" s="1"/>
      <c r="EP56" s="1"/>
      <c r="EY56" s="1"/>
      <c r="FA56" s="1"/>
      <c r="FC56" s="1"/>
      <c r="FD56" s="1"/>
      <c r="FF56" s="1"/>
      <c r="FH56" s="1"/>
      <c r="FI56" s="1"/>
      <c r="FK56" s="1"/>
      <c r="FM56" s="1"/>
      <c r="FN56" s="1"/>
      <c r="FP56" s="1"/>
      <c r="FR56" s="1"/>
      <c r="FT56" s="1"/>
      <c r="FU56" s="1"/>
      <c r="FW56" s="1"/>
      <c r="FY56" s="1"/>
      <c r="GA56" s="1"/>
      <c r="GB56" s="1"/>
      <c r="GD56" s="1"/>
      <c r="GF56" s="1"/>
      <c r="GI56" s="1"/>
      <c r="GK56" s="1"/>
      <c r="GM56" s="1"/>
      <c r="GO56" s="1"/>
      <c r="GW56" s="1"/>
      <c r="GY56" s="1"/>
      <c r="IQ56" s="1"/>
    </row>
    <row r="57" spans="4:251" ht="15" x14ac:dyDescent="0.25">
      <c r="D57" s="1"/>
      <c r="E57" s="1"/>
      <c r="M57" s="1"/>
      <c r="N57" s="1"/>
      <c r="AM57" s="1"/>
      <c r="AO57" s="1"/>
      <c r="AQ57" s="1"/>
      <c r="BB57" s="1"/>
      <c r="BN57" s="1"/>
      <c r="CB57" s="1"/>
      <c r="CD57" s="1"/>
      <c r="CF57" s="1"/>
      <c r="CH57" s="1"/>
      <c r="CJ57" s="1"/>
      <c r="CL57" s="1"/>
      <c r="CU57" s="1"/>
      <c r="DD57" s="1"/>
      <c r="DO57" s="1"/>
      <c r="DX57" s="1"/>
      <c r="DZ57" s="1"/>
      <c r="EB57" s="1"/>
      <c r="EC57" s="1"/>
      <c r="ED57" s="1"/>
      <c r="EE57" s="1"/>
      <c r="EF57" s="1"/>
      <c r="EL57" s="1"/>
      <c r="EM57" s="1"/>
      <c r="EN57" s="1"/>
      <c r="EO57" s="1"/>
      <c r="EP57" s="1"/>
      <c r="EY57" s="1"/>
      <c r="FA57" s="1"/>
      <c r="FC57" s="1"/>
      <c r="FD57" s="1"/>
      <c r="FF57" s="1"/>
      <c r="FH57" s="1"/>
      <c r="FI57" s="1"/>
      <c r="FK57" s="1"/>
      <c r="FM57" s="1"/>
      <c r="FN57" s="1"/>
      <c r="FP57" s="1"/>
      <c r="FR57" s="1"/>
      <c r="FT57" s="1"/>
      <c r="FU57" s="1"/>
      <c r="FW57" s="1"/>
      <c r="FY57" s="1"/>
      <c r="GA57" s="1"/>
      <c r="GB57" s="1"/>
      <c r="GD57" s="1"/>
      <c r="GF57" s="1"/>
      <c r="GI57" s="1"/>
      <c r="GK57" s="1"/>
      <c r="GM57" s="1"/>
      <c r="GO57" s="1"/>
      <c r="GW57" s="1"/>
      <c r="GY57" s="1"/>
      <c r="IQ57" s="1"/>
    </row>
    <row r="58" spans="4:251" ht="15" x14ac:dyDescent="0.25">
      <c r="D58" s="1"/>
      <c r="E58" s="1"/>
      <c r="M58" s="1"/>
      <c r="N58" s="1"/>
      <c r="AM58" s="1"/>
      <c r="AO58" s="1"/>
      <c r="AQ58" s="1"/>
      <c r="BB58" s="1"/>
      <c r="BN58" s="1"/>
      <c r="CB58" s="1"/>
      <c r="CD58" s="1"/>
      <c r="CF58" s="1"/>
      <c r="CH58" s="1"/>
      <c r="CJ58" s="1"/>
      <c r="CL58" s="1"/>
      <c r="CU58" s="1"/>
      <c r="DD58" s="1"/>
      <c r="DO58" s="1"/>
      <c r="DX58" s="1"/>
      <c r="DZ58" s="1"/>
      <c r="EB58" s="1"/>
      <c r="EC58" s="1"/>
      <c r="ED58" s="1"/>
      <c r="EE58" s="1"/>
      <c r="EF58" s="1"/>
      <c r="EL58" s="1"/>
      <c r="EM58" s="1"/>
      <c r="EN58" s="1"/>
      <c r="EO58" s="1"/>
      <c r="EP58" s="1"/>
      <c r="EY58" s="1"/>
      <c r="FA58" s="1"/>
      <c r="FC58" s="1"/>
      <c r="FD58" s="1"/>
      <c r="FF58" s="1"/>
      <c r="FH58" s="1"/>
      <c r="FI58" s="1"/>
      <c r="FK58" s="1"/>
      <c r="FM58" s="1"/>
      <c r="FN58" s="1"/>
      <c r="FP58" s="1"/>
      <c r="FR58" s="1"/>
      <c r="FT58" s="1"/>
      <c r="FU58" s="1"/>
      <c r="FW58" s="1"/>
      <c r="FY58" s="1"/>
      <c r="GA58" s="1"/>
      <c r="GB58" s="1"/>
      <c r="GD58" s="1"/>
      <c r="GF58" s="1"/>
      <c r="GI58" s="1"/>
      <c r="GK58" s="1"/>
      <c r="GM58" s="1"/>
      <c r="GO58" s="1"/>
      <c r="GW58" s="1"/>
      <c r="GY58" s="1"/>
      <c r="IQ58" s="1"/>
    </row>
    <row r="59" spans="4:251" ht="15" x14ac:dyDescent="0.25">
      <c r="D59" s="1"/>
      <c r="E59" s="1"/>
      <c r="M59" s="1"/>
      <c r="N59" s="1"/>
      <c r="AM59" s="1"/>
      <c r="AO59" s="1"/>
      <c r="AQ59" s="1"/>
      <c r="BB59" s="1"/>
      <c r="BN59" s="1"/>
      <c r="CB59" s="1"/>
      <c r="CD59" s="1"/>
      <c r="CF59" s="1"/>
      <c r="CH59" s="1"/>
      <c r="CJ59" s="1"/>
      <c r="CL59" s="1"/>
      <c r="CU59" s="1"/>
      <c r="DD59" s="1"/>
      <c r="DO59" s="1"/>
      <c r="DX59" s="1"/>
      <c r="DZ59" s="1"/>
      <c r="EB59" s="1"/>
      <c r="EC59" s="1"/>
      <c r="ED59" s="1"/>
      <c r="EE59" s="1"/>
      <c r="EF59" s="1"/>
      <c r="EL59" s="1"/>
      <c r="EM59" s="1"/>
      <c r="EN59" s="1"/>
      <c r="EO59" s="1"/>
      <c r="EP59" s="1"/>
      <c r="EY59" s="1"/>
      <c r="FA59" s="1"/>
      <c r="FC59" s="1"/>
      <c r="FD59" s="1"/>
      <c r="FF59" s="1"/>
      <c r="FH59" s="1"/>
      <c r="FI59" s="1"/>
      <c r="FK59" s="1"/>
      <c r="FM59" s="1"/>
      <c r="FN59" s="1"/>
      <c r="FP59" s="1"/>
      <c r="FR59" s="1"/>
      <c r="FT59" s="1"/>
      <c r="FU59" s="1"/>
      <c r="FW59" s="1"/>
      <c r="FY59" s="1"/>
      <c r="GA59" s="1"/>
      <c r="GB59" s="1"/>
      <c r="GD59" s="1"/>
      <c r="GF59" s="1"/>
      <c r="GI59" s="1"/>
      <c r="GK59" s="1"/>
      <c r="GM59" s="1"/>
      <c r="GO59" s="1"/>
      <c r="GW59" s="1"/>
      <c r="GY59" s="1"/>
      <c r="IQ59" s="1"/>
    </row>
    <row r="60" spans="4:251" ht="15" x14ac:dyDescent="0.25">
      <c r="D60" s="1"/>
      <c r="E60" s="1"/>
      <c r="M60" s="1"/>
      <c r="N60" s="1"/>
      <c r="AM60" s="1"/>
      <c r="AO60" s="1"/>
      <c r="AQ60" s="1"/>
      <c r="BB60" s="1"/>
      <c r="BN60" s="1"/>
      <c r="CB60" s="1"/>
      <c r="CD60" s="1"/>
      <c r="CF60" s="1"/>
      <c r="CH60" s="1"/>
      <c r="CJ60" s="1"/>
      <c r="CL60" s="1"/>
      <c r="CU60" s="1"/>
      <c r="DD60" s="1"/>
      <c r="DO60" s="1"/>
      <c r="DX60" s="1"/>
      <c r="DZ60" s="1"/>
      <c r="EB60" s="1"/>
      <c r="EC60" s="1"/>
      <c r="ED60" s="1"/>
      <c r="EE60" s="1"/>
      <c r="EF60" s="1"/>
      <c r="EL60" s="1"/>
      <c r="EM60" s="1"/>
      <c r="EN60" s="1"/>
      <c r="EO60" s="1"/>
      <c r="EP60" s="1"/>
      <c r="EY60" s="1"/>
      <c r="FA60" s="1"/>
      <c r="FC60" s="1"/>
      <c r="FD60" s="1"/>
      <c r="FF60" s="1"/>
      <c r="FH60" s="1"/>
      <c r="FI60" s="1"/>
      <c r="FK60" s="1"/>
      <c r="FM60" s="1"/>
      <c r="FN60" s="1"/>
      <c r="FP60" s="1"/>
      <c r="FR60" s="1"/>
      <c r="FT60" s="1"/>
      <c r="FU60" s="1"/>
      <c r="FW60" s="1"/>
      <c r="FY60" s="1"/>
      <c r="GA60" s="1"/>
      <c r="GB60" s="1"/>
      <c r="GD60" s="1"/>
      <c r="GF60" s="1"/>
      <c r="GI60" s="1"/>
      <c r="GK60" s="1"/>
      <c r="GM60" s="1"/>
      <c r="GO60" s="1"/>
      <c r="GW60" s="1"/>
      <c r="GY60" s="1"/>
      <c r="IQ60" s="1"/>
    </row>
    <row r="61" spans="4:251" ht="15" x14ac:dyDescent="0.25">
      <c r="D61" s="1"/>
      <c r="E61" s="1"/>
      <c r="M61" s="1"/>
      <c r="N61" s="1"/>
      <c r="AM61" s="1"/>
      <c r="AO61" s="1"/>
      <c r="AQ61" s="1"/>
      <c r="BB61" s="1"/>
      <c r="BN61" s="1"/>
      <c r="CB61" s="1"/>
      <c r="CD61" s="1"/>
      <c r="CF61" s="1"/>
      <c r="CH61" s="1"/>
      <c r="CJ61" s="1"/>
      <c r="CL61" s="1"/>
      <c r="CU61" s="1"/>
      <c r="DD61" s="1"/>
      <c r="DO61" s="1"/>
      <c r="DX61" s="1"/>
      <c r="DZ61" s="1"/>
      <c r="EB61" s="1"/>
      <c r="EC61" s="1"/>
      <c r="ED61" s="1"/>
      <c r="EE61" s="1"/>
      <c r="EF61" s="1"/>
      <c r="EL61" s="1"/>
      <c r="EM61" s="1"/>
      <c r="EN61" s="1"/>
      <c r="EO61" s="1"/>
      <c r="EP61" s="1"/>
      <c r="EY61" s="1"/>
      <c r="FA61" s="1"/>
      <c r="FC61" s="1"/>
      <c r="FD61" s="1"/>
      <c r="FF61" s="1"/>
      <c r="FH61" s="1"/>
      <c r="FI61" s="1"/>
      <c r="FK61" s="1"/>
      <c r="FM61" s="1"/>
      <c r="FN61" s="1"/>
      <c r="FP61" s="1"/>
      <c r="FR61" s="1"/>
      <c r="FT61" s="1"/>
      <c r="FU61" s="1"/>
      <c r="FW61" s="1"/>
      <c r="FY61" s="1"/>
      <c r="GA61" s="1"/>
      <c r="GB61" s="1"/>
      <c r="GD61" s="1"/>
      <c r="GF61" s="1"/>
      <c r="GI61" s="1"/>
      <c r="GK61" s="1"/>
      <c r="GM61" s="1"/>
      <c r="GO61" s="1"/>
      <c r="GW61" s="1"/>
      <c r="GY61" s="1"/>
      <c r="IQ61" s="1"/>
    </row>
    <row r="62" spans="4:251" ht="15" x14ac:dyDescent="0.25">
      <c r="D62" s="1"/>
      <c r="E62" s="1"/>
      <c r="M62" s="1"/>
      <c r="N62" s="1"/>
      <c r="AM62" s="1"/>
      <c r="AO62" s="1"/>
      <c r="AQ62" s="1"/>
      <c r="BB62" s="1"/>
      <c r="BN62" s="1"/>
      <c r="CB62" s="1"/>
      <c r="CD62" s="1"/>
      <c r="CF62" s="1"/>
      <c r="CH62" s="1"/>
      <c r="CJ62" s="1"/>
      <c r="CL62" s="1"/>
      <c r="CU62" s="1"/>
      <c r="DD62" s="1"/>
      <c r="DO62" s="1"/>
      <c r="DX62" s="1"/>
      <c r="DZ62" s="1"/>
      <c r="EB62" s="1"/>
      <c r="EC62" s="1"/>
      <c r="ED62" s="1"/>
      <c r="EE62" s="1"/>
      <c r="EF62" s="1"/>
      <c r="EL62" s="1"/>
      <c r="EM62" s="1"/>
      <c r="EN62" s="1"/>
      <c r="EO62" s="1"/>
      <c r="EP62" s="1"/>
      <c r="EY62" s="1"/>
      <c r="FA62" s="1"/>
      <c r="FC62" s="1"/>
      <c r="FD62" s="1"/>
      <c r="FF62" s="1"/>
      <c r="FH62" s="1"/>
      <c r="FI62" s="1"/>
      <c r="FK62" s="1"/>
      <c r="FM62" s="1"/>
      <c r="FN62" s="1"/>
      <c r="FP62" s="1"/>
      <c r="FR62" s="1"/>
      <c r="FT62" s="1"/>
      <c r="FU62" s="1"/>
      <c r="FW62" s="1"/>
      <c r="FY62" s="1"/>
      <c r="GA62" s="1"/>
      <c r="GB62" s="1"/>
      <c r="GD62" s="1"/>
      <c r="GF62" s="1"/>
      <c r="GI62" s="1"/>
      <c r="GK62" s="1"/>
      <c r="GM62" s="1"/>
      <c r="GO62" s="1"/>
      <c r="GW62" s="1"/>
      <c r="GY62" s="1"/>
      <c r="IQ62" s="1"/>
    </row>
    <row r="63" spans="4:251" ht="15" x14ac:dyDescent="0.25">
      <c r="D63" s="1"/>
      <c r="E63" s="1"/>
      <c r="M63" s="1"/>
      <c r="N63" s="1"/>
      <c r="AM63" s="1"/>
      <c r="AO63" s="1"/>
      <c r="AQ63" s="1"/>
      <c r="BB63" s="1"/>
      <c r="BN63" s="1"/>
      <c r="CB63" s="1"/>
      <c r="CD63" s="1"/>
      <c r="CF63" s="1"/>
      <c r="CH63" s="1"/>
      <c r="CJ63" s="1"/>
      <c r="CL63" s="1"/>
      <c r="CU63" s="1"/>
      <c r="DD63" s="1"/>
      <c r="DO63" s="1"/>
      <c r="DX63" s="1"/>
      <c r="DZ63" s="1"/>
      <c r="EB63" s="1"/>
      <c r="EC63" s="1"/>
      <c r="ED63" s="1"/>
      <c r="EE63" s="1"/>
      <c r="EF63" s="1"/>
      <c r="EL63" s="1"/>
      <c r="EM63" s="1"/>
      <c r="EN63" s="1"/>
      <c r="EO63" s="1"/>
      <c r="EP63" s="1"/>
      <c r="EY63" s="1"/>
      <c r="FA63" s="1"/>
      <c r="FC63" s="1"/>
      <c r="FD63" s="1"/>
      <c r="FF63" s="1"/>
      <c r="FH63" s="1"/>
      <c r="FI63" s="1"/>
      <c r="FK63" s="1"/>
      <c r="FM63" s="1"/>
      <c r="FN63" s="1"/>
      <c r="FP63" s="1"/>
      <c r="FR63" s="1"/>
      <c r="FT63" s="1"/>
      <c r="FU63" s="1"/>
      <c r="FW63" s="1"/>
      <c r="FY63" s="1"/>
      <c r="GA63" s="1"/>
      <c r="GB63" s="1"/>
      <c r="GD63" s="1"/>
      <c r="GF63" s="1"/>
      <c r="GI63" s="1"/>
      <c r="GK63" s="1"/>
      <c r="GM63" s="1"/>
      <c r="GO63" s="1"/>
      <c r="GW63" s="1"/>
      <c r="GY63" s="1"/>
      <c r="IQ63" s="1"/>
    </row>
    <row r="64" spans="4:251" ht="15" x14ac:dyDescent="0.25">
      <c r="D64" s="1"/>
      <c r="E64" s="1"/>
      <c r="M64" s="1"/>
      <c r="N64" s="1"/>
      <c r="AM64" s="1"/>
      <c r="AO64" s="1"/>
      <c r="AQ64" s="1"/>
      <c r="BB64" s="1"/>
      <c r="BN64" s="1"/>
      <c r="CB64" s="1"/>
      <c r="CD64" s="1"/>
      <c r="CF64" s="1"/>
      <c r="CH64" s="1"/>
      <c r="CJ64" s="1"/>
      <c r="CL64" s="1"/>
      <c r="CU64" s="1"/>
      <c r="DD64" s="1"/>
      <c r="DO64" s="1"/>
      <c r="DX64" s="1"/>
      <c r="DZ64" s="1"/>
      <c r="EB64" s="1"/>
      <c r="EC64" s="1"/>
      <c r="ED64" s="1"/>
      <c r="EE64" s="1"/>
      <c r="EF64" s="1"/>
      <c r="EL64" s="1"/>
      <c r="EM64" s="1"/>
      <c r="EN64" s="1"/>
      <c r="EO64" s="1"/>
      <c r="EP64" s="1"/>
      <c r="EY64" s="1"/>
      <c r="FA64" s="1"/>
      <c r="FC64" s="1"/>
      <c r="FD64" s="1"/>
      <c r="FF64" s="1"/>
      <c r="FH64" s="1"/>
      <c r="FI64" s="1"/>
      <c r="FK64" s="1"/>
      <c r="FM64" s="1"/>
      <c r="FN64" s="1"/>
      <c r="FP64" s="1"/>
      <c r="FR64" s="1"/>
      <c r="FT64" s="1"/>
      <c r="FU64" s="1"/>
      <c r="FW64" s="1"/>
      <c r="FY64" s="1"/>
      <c r="GA64" s="1"/>
      <c r="GB64" s="1"/>
      <c r="GD64" s="1"/>
      <c r="GF64" s="1"/>
      <c r="GI64" s="1"/>
      <c r="GK64" s="1"/>
      <c r="GM64" s="1"/>
      <c r="GO64" s="1"/>
      <c r="GW64" s="1"/>
      <c r="GY64" s="1"/>
      <c r="IQ64" s="1"/>
    </row>
    <row r="65" spans="4:251" ht="15" x14ac:dyDescent="0.25">
      <c r="D65" s="1"/>
      <c r="E65" s="1"/>
      <c r="M65" s="1"/>
      <c r="N65" s="1"/>
      <c r="AM65" s="1"/>
      <c r="AO65" s="1"/>
      <c r="AQ65" s="1"/>
      <c r="BB65" s="1"/>
      <c r="BN65" s="1"/>
      <c r="CB65" s="1"/>
      <c r="CD65" s="1"/>
      <c r="CF65" s="1"/>
      <c r="CH65" s="1"/>
      <c r="CJ65" s="1"/>
      <c r="CL65" s="1"/>
      <c r="CU65" s="1"/>
      <c r="DD65" s="1"/>
      <c r="DO65" s="1"/>
      <c r="DX65" s="1"/>
      <c r="DZ65" s="1"/>
      <c r="EB65" s="1"/>
      <c r="EC65" s="1"/>
      <c r="ED65" s="1"/>
      <c r="EE65" s="1"/>
      <c r="EF65" s="1"/>
      <c r="EL65" s="1"/>
      <c r="EM65" s="1"/>
      <c r="EN65" s="1"/>
      <c r="EO65" s="1"/>
      <c r="EP65" s="1"/>
      <c r="EY65" s="1"/>
      <c r="FA65" s="1"/>
      <c r="FC65" s="1"/>
      <c r="FD65" s="1"/>
      <c r="FF65" s="1"/>
      <c r="FH65" s="1"/>
      <c r="FI65" s="1"/>
      <c r="FK65" s="1"/>
      <c r="FM65" s="1"/>
      <c r="FN65" s="1"/>
      <c r="FP65" s="1"/>
      <c r="FR65" s="1"/>
      <c r="FT65" s="1"/>
      <c r="FU65" s="1"/>
      <c r="FW65" s="1"/>
      <c r="FY65" s="1"/>
      <c r="GA65" s="1"/>
      <c r="GB65" s="1"/>
      <c r="GD65" s="1"/>
      <c r="GF65" s="1"/>
      <c r="GI65" s="1"/>
      <c r="GK65" s="1"/>
      <c r="GM65" s="1"/>
      <c r="GO65" s="1"/>
      <c r="GW65" s="1"/>
      <c r="GY65" s="1"/>
      <c r="IQ65" s="1"/>
    </row>
    <row r="66" spans="4:251" ht="15" x14ac:dyDescent="0.25">
      <c r="D66" s="1"/>
      <c r="E66" s="1"/>
      <c r="M66" s="1"/>
      <c r="N66" s="1"/>
      <c r="AM66" s="1"/>
      <c r="AO66" s="1"/>
      <c r="AQ66" s="1"/>
      <c r="BB66" s="1"/>
      <c r="BN66" s="1"/>
      <c r="CB66" s="1"/>
      <c r="CD66" s="1"/>
      <c r="CF66" s="1"/>
      <c r="CH66" s="1"/>
      <c r="CJ66" s="1"/>
      <c r="CL66" s="1"/>
      <c r="CU66" s="1"/>
      <c r="DD66" s="1"/>
      <c r="DO66" s="1"/>
      <c r="DX66" s="1"/>
      <c r="DZ66" s="1"/>
      <c r="EB66" s="1"/>
      <c r="EC66" s="1"/>
      <c r="ED66" s="1"/>
      <c r="EE66" s="1"/>
      <c r="EF66" s="1"/>
      <c r="EL66" s="1"/>
      <c r="EM66" s="1"/>
      <c r="EN66" s="1"/>
      <c r="EO66" s="1"/>
      <c r="EP66" s="1"/>
      <c r="EY66" s="1"/>
      <c r="FA66" s="1"/>
      <c r="FC66" s="1"/>
      <c r="FD66" s="1"/>
      <c r="FF66" s="1"/>
      <c r="FH66" s="1"/>
      <c r="FI66" s="1"/>
      <c r="FK66" s="1"/>
      <c r="FM66" s="1"/>
      <c r="FN66" s="1"/>
      <c r="FP66" s="1"/>
      <c r="FR66" s="1"/>
      <c r="FT66" s="1"/>
      <c r="FU66" s="1"/>
      <c r="FW66" s="1"/>
      <c r="FY66" s="1"/>
      <c r="GA66" s="1"/>
      <c r="GB66" s="1"/>
      <c r="GD66" s="1"/>
      <c r="GF66" s="1"/>
      <c r="GI66" s="1"/>
      <c r="GK66" s="1"/>
      <c r="GM66" s="1"/>
      <c r="GO66" s="1"/>
      <c r="GW66" s="1"/>
      <c r="GY66" s="1"/>
      <c r="IQ66" s="1"/>
    </row>
    <row r="67" spans="4:251" ht="15" x14ac:dyDescent="0.25">
      <c r="D67" s="1"/>
      <c r="E67" s="1"/>
      <c r="M67" s="1"/>
      <c r="N67" s="1"/>
      <c r="AM67" s="1"/>
      <c r="AO67" s="1"/>
      <c r="AQ67" s="1"/>
      <c r="BB67" s="1"/>
      <c r="BN67" s="1"/>
      <c r="CB67" s="1"/>
      <c r="CD67" s="1"/>
      <c r="CF67" s="1"/>
      <c r="CH67" s="1"/>
      <c r="CJ67" s="1"/>
      <c r="CL67" s="1"/>
      <c r="CU67" s="1"/>
      <c r="DD67" s="1"/>
      <c r="DO67" s="1"/>
      <c r="DX67" s="1"/>
      <c r="DZ67" s="1"/>
      <c r="EB67" s="1"/>
      <c r="EC67" s="1"/>
      <c r="ED67" s="1"/>
      <c r="EE67" s="1"/>
      <c r="EF67" s="1"/>
      <c r="EL67" s="1"/>
      <c r="EM67" s="1"/>
      <c r="EN67" s="1"/>
      <c r="EO67" s="1"/>
      <c r="EP67" s="1"/>
      <c r="EY67" s="1"/>
      <c r="FA67" s="1"/>
      <c r="FC67" s="1"/>
      <c r="FD67" s="1"/>
      <c r="FF67" s="1"/>
      <c r="FH67" s="1"/>
      <c r="FI67" s="1"/>
      <c r="FK67" s="1"/>
      <c r="FM67" s="1"/>
      <c r="FN67" s="1"/>
      <c r="FP67" s="1"/>
      <c r="FR67" s="1"/>
      <c r="FT67" s="1"/>
      <c r="FU67" s="1"/>
      <c r="FW67" s="1"/>
      <c r="FY67" s="1"/>
      <c r="GA67" s="1"/>
      <c r="GB67" s="1"/>
      <c r="GD67" s="1"/>
      <c r="GF67" s="1"/>
      <c r="GI67" s="1"/>
      <c r="GK67" s="1"/>
      <c r="GM67" s="1"/>
      <c r="GO67" s="1"/>
      <c r="GW67" s="1"/>
      <c r="GY67" s="1"/>
      <c r="IQ67" s="1"/>
    </row>
    <row r="68" spans="4:251" ht="15" x14ac:dyDescent="0.25">
      <c r="D68" s="1"/>
      <c r="E68" s="1"/>
      <c r="M68" s="1"/>
      <c r="N68" s="1"/>
      <c r="AM68" s="1"/>
      <c r="AO68" s="1"/>
      <c r="AQ68" s="1"/>
      <c r="BB68" s="1"/>
      <c r="BN68" s="1"/>
      <c r="CB68" s="1"/>
      <c r="CD68" s="1"/>
      <c r="CF68" s="1"/>
      <c r="CH68" s="1"/>
      <c r="CJ68" s="1"/>
      <c r="CL68" s="1"/>
      <c r="CU68" s="1"/>
      <c r="DD68" s="1"/>
      <c r="DO68" s="1"/>
      <c r="DX68" s="1"/>
      <c r="DZ68" s="1"/>
      <c r="EB68" s="1"/>
      <c r="EC68" s="1"/>
      <c r="ED68" s="1"/>
      <c r="EE68" s="1"/>
      <c r="EF68" s="1"/>
      <c r="EL68" s="1"/>
      <c r="EM68" s="1"/>
      <c r="EN68" s="1"/>
      <c r="EO68" s="1"/>
      <c r="EP68" s="1"/>
      <c r="EY68" s="1"/>
      <c r="FA68" s="1"/>
      <c r="FC68" s="1"/>
      <c r="FD68" s="1"/>
      <c r="FF68" s="1"/>
      <c r="FH68" s="1"/>
      <c r="FI68" s="1"/>
      <c r="FK68" s="1"/>
      <c r="FM68" s="1"/>
      <c r="FN68" s="1"/>
      <c r="FP68" s="1"/>
      <c r="FR68" s="1"/>
      <c r="FT68" s="1"/>
      <c r="FU68" s="1"/>
      <c r="FW68" s="1"/>
      <c r="FY68" s="1"/>
      <c r="GA68" s="1"/>
      <c r="GB68" s="1"/>
      <c r="GD68" s="1"/>
      <c r="GF68" s="1"/>
      <c r="GI68" s="1"/>
      <c r="GK68" s="1"/>
      <c r="GM68" s="1"/>
      <c r="GO68" s="1"/>
      <c r="GW68" s="1"/>
      <c r="GY68" s="1"/>
      <c r="IQ68" s="1"/>
    </row>
    <row r="69" spans="4:251" ht="15" x14ac:dyDescent="0.25">
      <c r="D69" s="1"/>
      <c r="E69" s="1"/>
      <c r="M69" s="1"/>
      <c r="N69" s="1"/>
      <c r="AM69" s="1"/>
      <c r="AO69" s="1"/>
      <c r="AQ69" s="1"/>
      <c r="BB69" s="1"/>
      <c r="BN69" s="1"/>
      <c r="CB69" s="1"/>
      <c r="CD69" s="1"/>
      <c r="CF69" s="1"/>
      <c r="CH69" s="1"/>
      <c r="CJ69" s="1"/>
      <c r="CL69" s="1"/>
      <c r="CU69" s="1"/>
      <c r="DD69" s="1"/>
      <c r="DO69" s="1"/>
      <c r="DX69" s="1"/>
      <c r="DZ69" s="1"/>
      <c r="EB69" s="1"/>
      <c r="EC69" s="1"/>
      <c r="ED69" s="1"/>
      <c r="EE69" s="1"/>
      <c r="EF69" s="1"/>
      <c r="EL69" s="1"/>
      <c r="EM69" s="1"/>
      <c r="EN69" s="1"/>
      <c r="EO69" s="1"/>
      <c r="EP69" s="1"/>
      <c r="EY69" s="1"/>
      <c r="FA69" s="1"/>
      <c r="FC69" s="1"/>
      <c r="FD69" s="1"/>
      <c r="FF69" s="1"/>
      <c r="FH69" s="1"/>
      <c r="FI69" s="1"/>
      <c r="FK69" s="1"/>
      <c r="FM69" s="1"/>
      <c r="FN69" s="1"/>
      <c r="FP69" s="1"/>
      <c r="FR69" s="1"/>
      <c r="FT69" s="1"/>
      <c r="FU69" s="1"/>
      <c r="FW69" s="1"/>
      <c r="FY69" s="1"/>
      <c r="GA69" s="1"/>
      <c r="GB69" s="1"/>
      <c r="GD69" s="1"/>
      <c r="GF69" s="1"/>
      <c r="GI69" s="1"/>
      <c r="GK69" s="1"/>
      <c r="GM69" s="1"/>
      <c r="GO69" s="1"/>
      <c r="GW69" s="1"/>
      <c r="GY69" s="1"/>
      <c r="IQ69" s="1"/>
    </row>
    <row r="70" spans="4:251" ht="15" x14ac:dyDescent="0.25">
      <c r="D70" s="1"/>
      <c r="E70" s="1"/>
      <c r="M70" s="1"/>
      <c r="N70" s="1"/>
      <c r="AM70" s="1"/>
      <c r="AO70" s="1"/>
      <c r="AQ70" s="1"/>
      <c r="BB70" s="1"/>
      <c r="BN70" s="1"/>
      <c r="CB70" s="1"/>
      <c r="CD70" s="1"/>
      <c r="CF70" s="1"/>
      <c r="CH70" s="1"/>
      <c r="CJ70" s="1"/>
      <c r="CL70" s="1"/>
      <c r="CU70" s="1"/>
      <c r="DD70" s="1"/>
      <c r="DO70" s="1"/>
      <c r="DX70" s="1"/>
      <c r="DZ70" s="1"/>
      <c r="EB70" s="1"/>
      <c r="EC70" s="1"/>
      <c r="ED70" s="1"/>
      <c r="EE70" s="1"/>
      <c r="EF70" s="1"/>
      <c r="EL70" s="1"/>
      <c r="EM70" s="1"/>
      <c r="EN70" s="1"/>
      <c r="EO70" s="1"/>
      <c r="EP70" s="1"/>
      <c r="EY70" s="1"/>
      <c r="FA70" s="1"/>
      <c r="FC70" s="1"/>
      <c r="FD70" s="1"/>
      <c r="FF70" s="1"/>
      <c r="FH70" s="1"/>
      <c r="FI70" s="1"/>
      <c r="FK70" s="1"/>
      <c r="FM70" s="1"/>
      <c r="FN70" s="1"/>
      <c r="FP70" s="1"/>
      <c r="FR70" s="1"/>
      <c r="FT70" s="1"/>
      <c r="FU70" s="1"/>
      <c r="FW70" s="1"/>
      <c r="FY70" s="1"/>
      <c r="GA70" s="1"/>
      <c r="GB70" s="1"/>
      <c r="GD70" s="1"/>
      <c r="GF70" s="1"/>
      <c r="GI70" s="1"/>
      <c r="GK70" s="1"/>
      <c r="GM70" s="1"/>
      <c r="GO70" s="1"/>
      <c r="GW70" s="1"/>
      <c r="GY70" s="1"/>
      <c r="IQ70" s="1"/>
    </row>
    <row r="71" spans="4:251" ht="15" x14ac:dyDescent="0.25">
      <c r="D71" s="1"/>
      <c r="E71" s="1"/>
      <c r="M71" s="1"/>
      <c r="N71" s="1"/>
      <c r="AM71" s="1"/>
      <c r="AO71" s="1"/>
      <c r="AQ71" s="1"/>
      <c r="BB71" s="1"/>
      <c r="BN71" s="1"/>
      <c r="CB71" s="1"/>
      <c r="CD71" s="1"/>
      <c r="CF71" s="1"/>
      <c r="CH71" s="1"/>
      <c r="CJ71" s="1"/>
      <c r="CL71" s="1"/>
      <c r="CU71" s="1"/>
      <c r="DD71" s="1"/>
      <c r="DO71" s="1"/>
      <c r="DX71" s="1"/>
      <c r="DZ71" s="1"/>
      <c r="EB71" s="1"/>
      <c r="EC71" s="1"/>
      <c r="ED71" s="1"/>
      <c r="EE71" s="1"/>
      <c r="EF71" s="1"/>
      <c r="EL71" s="1"/>
      <c r="EM71" s="1"/>
      <c r="EN71" s="1"/>
      <c r="EO71" s="1"/>
      <c r="EP71" s="1"/>
      <c r="EY71" s="1"/>
      <c r="FA71" s="1"/>
      <c r="FC71" s="1"/>
      <c r="FD71" s="1"/>
      <c r="FF71" s="1"/>
      <c r="FH71" s="1"/>
      <c r="FI71" s="1"/>
      <c r="FK71" s="1"/>
      <c r="FM71" s="1"/>
      <c r="FN71" s="1"/>
      <c r="FP71" s="1"/>
      <c r="FR71" s="1"/>
      <c r="FT71" s="1"/>
      <c r="FU71" s="1"/>
      <c r="FW71" s="1"/>
      <c r="FY71" s="1"/>
      <c r="GA71" s="1"/>
      <c r="GB71" s="1"/>
      <c r="GD71" s="1"/>
      <c r="GF71" s="1"/>
      <c r="GI71" s="1"/>
      <c r="GK71" s="1"/>
      <c r="GM71" s="1"/>
      <c r="GO71" s="1"/>
      <c r="GW71" s="1"/>
      <c r="GY71" s="1"/>
      <c r="IQ71" s="1"/>
    </row>
    <row r="72" spans="4:251" ht="15" x14ac:dyDescent="0.25">
      <c r="D72" s="1"/>
      <c r="E72" s="1"/>
      <c r="M72" s="1"/>
      <c r="N72" s="1"/>
      <c r="AM72" s="1"/>
      <c r="AO72" s="1"/>
      <c r="AQ72" s="1"/>
      <c r="BB72" s="1"/>
      <c r="BN72" s="1"/>
      <c r="CB72" s="1"/>
      <c r="CD72" s="1"/>
      <c r="CF72" s="1"/>
      <c r="CH72" s="1"/>
      <c r="CJ72" s="1"/>
      <c r="CL72" s="1"/>
      <c r="CU72" s="1"/>
      <c r="DD72" s="1"/>
      <c r="DO72" s="1"/>
      <c r="DX72" s="1"/>
      <c r="DZ72" s="1"/>
      <c r="EB72" s="1"/>
      <c r="EC72" s="1"/>
      <c r="ED72" s="1"/>
      <c r="EE72" s="1"/>
      <c r="EF72" s="1"/>
      <c r="EL72" s="1"/>
      <c r="EM72" s="1"/>
      <c r="EN72" s="1"/>
      <c r="EO72" s="1"/>
      <c r="EP72" s="1"/>
      <c r="EY72" s="1"/>
      <c r="FA72" s="1"/>
      <c r="FC72" s="1"/>
      <c r="FD72" s="1"/>
      <c r="FF72" s="1"/>
      <c r="FH72" s="1"/>
      <c r="FI72" s="1"/>
      <c r="FK72" s="1"/>
      <c r="FM72" s="1"/>
      <c r="FN72" s="1"/>
      <c r="FP72" s="1"/>
      <c r="FR72" s="1"/>
      <c r="FT72" s="1"/>
      <c r="FU72" s="1"/>
      <c r="FW72" s="1"/>
      <c r="FY72" s="1"/>
      <c r="GA72" s="1"/>
      <c r="GB72" s="1"/>
      <c r="GD72" s="1"/>
      <c r="GF72" s="1"/>
      <c r="GI72" s="1"/>
      <c r="GK72" s="1"/>
      <c r="GM72" s="1"/>
      <c r="GO72" s="1"/>
      <c r="GW72" s="1"/>
      <c r="GY72" s="1"/>
      <c r="IQ72" s="1"/>
    </row>
    <row r="73" spans="4:251" ht="15" x14ac:dyDescent="0.25">
      <c r="D73" s="1"/>
      <c r="E73" s="1"/>
      <c r="M73" s="1"/>
      <c r="N73" s="1"/>
      <c r="AM73" s="1"/>
      <c r="AO73" s="1"/>
      <c r="AQ73" s="1"/>
      <c r="BB73" s="1"/>
      <c r="BN73" s="1"/>
      <c r="CB73" s="1"/>
      <c r="CD73" s="1"/>
      <c r="CF73" s="1"/>
      <c r="CH73" s="1"/>
      <c r="CJ73" s="1"/>
      <c r="CL73" s="1"/>
      <c r="CU73" s="1"/>
      <c r="DD73" s="1"/>
      <c r="DO73" s="1"/>
      <c r="DX73" s="1"/>
      <c r="DZ73" s="1"/>
      <c r="EB73" s="1"/>
      <c r="EC73" s="1"/>
      <c r="ED73" s="1"/>
      <c r="EE73" s="1"/>
      <c r="EF73" s="1"/>
      <c r="EL73" s="1"/>
      <c r="EM73" s="1"/>
      <c r="EN73" s="1"/>
      <c r="EO73" s="1"/>
      <c r="EP73" s="1"/>
      <c r="EY73" s="1"/>
      <c r="FA73" s="1"/>
      <c r="FC73" s="1"/>
      <c r="FD73" s="1"/>
      <c r="FF73" s="1"/>
      <c r="FH73" s="1"/>
      <c r="FI73" s="1"/>
      <c r="FK73" s="1"/>
      <c r="FM73" s="1"/>
      <c r="FN73" s="1"/>
      <c r="FP73" s="1"/>
      <c r="FR73" s="1"/>
      <c r="FT73" s="1"/>
      <c r="FU73" s="1"/>
      <c r="FW73" s="1"/>
      <c r="FY73" s="1"/>
      <c r="GA73" s="1"/>
      <c r="GB73" s="1"/>
      <c r="GD73" s="1"/>
      <c r="GF73" s="1"/>
      <c r="GI73" s="1"/>
      <c r="GK73" s="1"/>
      <c r="GM73" s="1"/>
      <c r="GO73" s="1"/>
      <c r="GW73" s="1"/>
      <c r="GY73" s="1"/>
      <c r="IQ73" s="1"/>
    </row>
    <row r="74" spans="4:251" ht="15" x14ac:dyDescent="0.25">
      <c r="D74" s="1"/>
      <c r="E74" s="1"/>
      <c r="M74" s="1"/>
      <c r="N74" s="1"/>
      <c r="AM74" s="1"/>
      <c r="AO74" s="1"/>
      <c r="AQ74" s="1"/>
      <c r="BB74" s="1"/>
      <c r="BN74" s="1"/>
      <c r="CB74" s="1"/>
      <c r="CD74" s="1"/>
      <c r="CF74" s="1"/>
      <c r="CH74" s="1"/>
      <c r="CJ74" s="1"/>
      <c r="CL74" s="1"/>
      <c r="CU74" s="1"/>
      <c r="DD74" s="1"/>
      <c r="DO74" s="1"/>
      <c r="DX74" s="1"/>
      <c r="DZ74" s="1"/>
      <c r="EB74" s="1"/>
      <c r="EC74" s="1"/>
      <c r="ED74" s="1"/>
      <c r="EE74" s="1"/>
      <c r="EF74" s="1"/>
      <c r="EL74" s="1"/>
      <c r="EM74" s="1"/>
      <c r="EN74" s="1"/>
      <c r="EO74" s="1"/>
      <c r="EP74" s="1"/>
      <c r="EY74" s="1"/>
      <c r="FA74" s="1"/>
      <c r="FC74" s="1"/>
      <c r="FD74" s="1"/>
      <c r="FF74" s="1"/>
      <c r="FH74" s="1"/>
      <c r="FI74" s="1"/>
      <c r="FK74" s="1"/>
      <c r="FM74" s="1"/>
      <c r="FN74" s="1"/>
      <c r="FP74" s="1"/>
      <c r="FR74" s="1"/>
      <c r="FT74" s="1"/>
      <c r="FU74" s="1"/>
      <c r="FW74" s="1"/>
      <c r="FY74" s="1"/>
      <c r="GA74" s="1"/>
      <c r="GB74" s="1"/>
      <c r="GD74" s="1"/>
      <c r="GF74" s="1"/>
      <c r="GI74" s="1"/>
      <c r="GK74" s="1"/>
      <c r="GM74" s="1"/>
      <c r="GO74" s="1"/>
      <c r="GW74" s="1"/>
      <c r="GY74" s="1"/>
      <c r="IQ74" s="1"/>
    </row>
    <row r="75" spans="4:251" ht="15" x14ac:dyDescent="0.25">
      <c r="D75" s="1"/>
      <c r="E75" s="1"/>
      <c r="M75" s="1"/>
      <c r="N75" s="1"/>
      <c r="AM75" s="1"/>
      <c r="AO75" s="1"/>
      <c r="AQ75" s="1"/>
      <c r="BB75" s="1"/>
      <c r="BN75" s="1"/>
      <c r="CB75" s="1"/>
      <c r="CD75" s="1"/>
      <c r="CF75" s="1"/>
      <c r="CH75" s="1"/>
      <c r="CJ75" s="1"/>
      <c r="CL75" s="1"/>
      <c r="CU75" s="1"/>
      <c r="DD75" s="1"/>
      <c r="DO75" s="1"/>
      <c r="DX75" s="1"/>
      <c r="DZ75" s="1"/>
      <c r="EB75" s="1"/>
      <c r="EC75" s="1"/>
      <c r="ED75" s="1"/>
      <c r="EE75" s="1"/>
      <c r="EF75" s="1"/>
      <c r="EL75" s="1"/>
      <c r="EM75" s="1"/>
      <c r="EN75" s="1"/>
      <c r="EO75" s="1"/>
      <c r="EP75" s="1"/>
      <c r="EY75" s="1"/>
      <c r="FA75" s="1"/>
      <c r="FC75" s="1"/>
      <c r="FD75" s="1"/>
      <c r="FF75" s="1"/>
      <c r="FH75" s="1"/>
      <c r="FI75" s="1"/>
      <c r="FK75" s="1"/>
      <c r="FM75" s="1"/>
      <c r="FN75" s="1"/>
      <c r="FP75" s="1"/>
      <c r="FR75" s="1"/>
      <c r="FT75" s="1"/>
      <c r="FU75" s="1"/>
      <c r="FW75" s="1"/>
      <c r="FY75" s="1"/>
      <c r="GA75" s="1"/>
      <c r="GB75" s="1"/>
      <c r="GD75" s="1"/>
      <c r="GF75" s="1"/>
      <c r="GI75" s="1"/>
      <c r="GK75" s="1"/>
      <c r="GM75" s="1"/>
      <c r="GO75" s="1"/>
      <c r="GW75" s="1"/>
      <c r="GY75" s="1"/>
      <c r="IQ75" s="1"/>
    </row>
    <row r="76" spans="4:251" ht="15" x14ac:dyDescent="0.25">
      <c r="D76" s="1"/>
      <c r="E76" s="1"/>
      <c r="M76" s="1"/>
      <c r="N76" s="1"/>
      <c r="AM76" s="1"/>
      <c r="AO76" s="1"/>
      <c r="AQ76" s="1"/>
      <c r="BB76" s="1"/>
      <c r="BN76" s="1"/>
      <c r="CB76" s="1"/>
      <c r="CD76" s="1"/>
      <c r="CF76" s="1"/>
      <c r="CH76" s="1"/>
      <c r="CJ76" s="1"/>
      <c r="CL76" s="1"/>
      <c r="CU76" s="1"/>
      <c r="DD76" s="1"/>
      <c r="DO76" s="1"/>
      <c r="DX76" s="1"/>
      <c r="DZ76" s="1"/>
      <c r="EB76" s="1"/>
      <c r="EC76" s="1"/>
      <c r="ED76" s="1"/>
      <c r="EE76" s="1"/>
      <c r="EF76" s="1"/>
      <c r="EL76" s="1"/>
      <c r="EM76" s="1"/>
      <c r="EN76" s="1"/>
      <c r="EO76" s="1"/>
      <c r="EP76" s="1"/>
      <c r="EY76" s="1"/>
      <c r="FA76" s="1"/>
      <c r="FC76" s="1"/>
      <c r="FD76" s="1"/>
      <c r="FF76" s="1"/>
      <c r="FH76" s="1"/>
      <c r="FI76" s="1"/>
      <c r="FK76" s="1"/>
      <c r="FM76" s="1"/>
      <c r="FN76" s="1"/>
      <c r="FP76" s="1"/>
      <c r="FR76" s="1"/>
      <c r="FT76" s="1"/>
      <c r="FU76" s="1"/>
      <c r="FW76" s="1"/>
      <c r="FY76" s="1"/>
      <c r="GA76" s="1"/>
      <c r="GB76" s="1"/>
      <c r="GD76" s="1"/>
      <c r="GF76" s="1"/>
      <c r="GI76" s="1"/>
      <c r="GK76" s="1"/>
      <c r="GM76" s="1"/>
      <c r="GO76" s="1"/>
      <c r="GW76" s="1"/>
      <c r="GY76" s="1"/>
      <c r="IQ76" s="1"/>
    </row>
    <row r="77" spans="4:251" ht="15" x14ac:dyDescent="0.25">
      <c r="D77" s="1"/>
      <c r="E77" s="1"/>
      <c r="M77" s="1"/>
      <c r="N77" s="1"/>
      <c r="AM77" s="1"/>
      <c r="AO77" s="1"/>
      <c r="AQ77" s="1"/>
      <c r="BB77" s="1"/>
      <c r="BN77" s="1"/>
      <c r="CB77" s="1"/>
      <c r="CD77" s="1"/>
      <c r="CF77" s="1"/>
      <c r="CH77" s="1"/>
      <c r="CJ77" s="1"/>
      <c r="CL77" s="1"/>
      <c r="CU77" s="1"/>
      <c r="DD77" s="1"/>
      <c r="DO77" s="1"/>
      <c r="DX77" s="1"/>
      <c r="DZ77" s="1"/>
      <c r="EB77" s="1"/>
      <c r="EC77" s="1"/>
      <c r="ED77" s="1"/>
      <c r="EE77" s="1"/>
      <c r="EF77" s="1"/>
      <c r="EL77" s="1"/>
      <c r="EM77" s="1"/>
      <c r="EN77" s="1"/>
      <c r="EO77" s="1"/>
      <c r="EP77" s="1"/>
      <c r="EY77" s="1"/>
      <c r="FA77" s="1"/>
      <c r="FC77" s="1"/>
      <c r="FD77" s="1"/>
      <c r="FF77" s="1"/>
      <c r="FH77" s="1"/>
      <c r="FI77" s="1"/>
      <c r="FK77" s="1"/>
      <c r="FM77" s="1"/>
      <c r="FN77" s="1"/>
      <c r="FP77" s="1"/>
      <c r="FR77" s="1"/>
      <c r="FT77" s="1"/>
      <c r="FU77" s="1"/>
      <c r="FW77" s="1"/>
      <c r="FY77" s="1"/>
      <c r="GA77" s="1"/>
      <c r="GB77" s="1"/>
      <c r="GD77" s="1"/>
      <c r="GF77" s="1"/>
      <c r="GI77" s="1"/>
      <c r="GK77" s="1"/>
      <c r="GM77" s="1"/>
      <c r="GO77" s="1"/>
      <c r="GW77" s="1"/>
      <c r="GY77" s="1"/>
      <c r="IQ77" s="1"/>
    </row>
    <row r="78" spans="4:251" ht="15" x14ac:dyDescent="0.25">
      <c r="D78" s="1"/>
      <c r="E78" s="1"/>
      <c r="M78" s="1"/>
      <c r="N78" s="1"/>
      <c r="AM78" s="1"/>
      <c r="AO78" s="1"/>
      <c r="AQ78" s="1"/>
      <c r="BB78" s="1"/>
      <c r="BN78" s="1"/>
      <c r="CB78" s="1"/>
      <c r="CD78" s="1"/>
      <c r="CF78" s="1"/>
      <c r="CH78" s="1"/>
      <c r="CJ78" s="1"/>
      <c r="CL78" s="1"/>
      <c r="CU78" s="1"/>
      <c r="DD78" s="1"/>
      <c r="DO78" s="1"/>
      <c r="DX78" s="1"/>
      <c r="DZ78" s="1"/>
      <c r="EB78" s="1"/>
      <c r="EC78" s="1"/>
      <c r="ED78" s="1"/>
      <c r="EE78" s="1"/>
      <c r="EF78" s="1"/>
      <c r="EL78" s="1"/>
      <c r="EM78" s="1"/>
      <c r="EN78" s="1"/>
      <c r="EO78" s="1"/>
      <c r="EP78" s="1"/>
      <c r="EY78" s="1"/>
      <c r="FA78" s="1"/>
      <c r="FC78" s="1"/>
      <c r="FD78" s="1"/>
      <c r="FF78" s="1"/>
      <c r="FH78" s="1"/>
      <c r="FI78" s="1"/>
      <c r="FK78" s="1"/>
      <c r="FM78" s="1"/>
      <c r="FN78" s="1"/>
      <c r="FP78" s="1"/>
      <c r="FR78" s="1"/>
      <c r="FT78" s="1"/>
      <c r="FU78" s="1"/>
      <c r="FW78" s="1"/>
      <c r="FY78" s="1"/>
      <c r="GA78" s="1"/>
      <c r="GB78" s="1"/>
      <c r="GD78" s="1"/>
      <c r="GF78" s="1"/>
      <c r="GI78" s="1"/>
      <c r="GK78" s="1"/>
      <c r="GM78" s="1"/>
      <c r="GO78" s="1"/>
      <c r="GW78" s="1"/>
      <c r="GY78" s="1"/>
      <c r="IQ78" s="1"/>
    </row>
    <row r="79" spans="4:251" ht="15" x14ac:dyDescent="0.25">
      <c r="D79" s="1"/>
      <c r="E79" s="1"/>
      <c r="M79" s="1"/>
      <c r="N79" s="1"/>
      <c r="AM79" s="1"/>
      <c r="AO79" s="1"/>
      <c r="AQ79" s="1"/>
      <c r="BB79" s="1"/>
      <c r="BN79" s="1"/>
      <c r="CB79" s="1"/>
      <c r="CD79" s="1"/>
      <c r="CF79" s="1"/>
      <c r="CH79" s="1"/>
      <c r="CJ79" s="1"/>
      <c r="CL79" s="1"/>
      <c r="CU79" s="1"/>
      <c r="DD79" s="1"/>
      <c r="DO79" s="1"/>
      <c r="DX79" s="1"/>
      <c r="DZ79" s="1"/>
      <c r="EB79" s="1"/>
      <c r="EC79" s="1"/>
      <c r="ED79" s="1"/>
      <c r="EE79" s="1"/>
      <c r="EF79" s="1"/>
      <c r="EL79" s="1"/>
      <c r="EM79" s="1"/>
      <c r="EN79" s="1"/>
      <c r="EO79" s="1"/>
      <c r="EP79" s="1"/>
      <c r="EY79" s="1"/>
      <c r="FA79" s="1"/>
      <c r="FC79" s="1"/>
      <c r="FD79" s="1"/>
      <c r="FF79" s="1"/>
      <c r="FH79" s="1"/>
      <c r="FI79" s="1"/>
      <c r="FK79" s="1"/>
      <c r="FM79" s="1"/>
      <c r="FN79" s="1"/>
      <c r="FP79" s="1"/>
      <c r="FR79" s="1"/>
      <c r="FT79" s="1"/>
      <c r="FU79" s="1"/>
      <c r="FW79" s="1"/>
      <c r="FY79" s="1"/>
      <c r="GA79" s="1"/>
      <c r="GB79" s="1"/>
      <c r="GD79" s="1"/>
      <c r="GF79" s="1"/>
      <c r="GI79" s="1"/>
      <c r="GK79" s="1"/>
      <c r="GM79" s="1"/>
      <c r="GO79" s="1"/>
      <c r="GW79" s="1"/>
      <c r="GY79" s="1"/>
      <c r="IQ79" s="1"/>
    </row>
    <row r="80" spans="4:251" ht="15" x14ac:dyDescent="0.25">
      <c r="D80" s="1"/>
      <c r="E80" s="1"/>
      <c r="M80" s="1"/>
      <c r="N80" s="1"/>
      <c r="AM80" s="1"/>
      <c r="AO80" s="1"/>
      <c r="AQ80" s="1"/>
      <c r="BB80" s="1"/>
      <c r="BN80" s="1"/>
      <c r="CB80" s="1"/>
      <c r="CD80" s="1"/>
      <c r="CF80" s="1"/>
      <c r="CH80" s="1"/>
      <c r="CJ80" s="1"/>
      <c r="CL80" s="1"/>
      <c r="CU80" s="1"/>
      <c r="DD80" s="1"/>
      <c r="DO80" s="1"/>
      <c r="DX80" s="1"/>
      <c r="DZ80" s="1"/>
      <c r="EB80" s="1"/>
      <c r="EC80" s="1"/>
      <c r="ED80" s="1"/>
      <c r="EE80" s="1"/>
      <c r="EF80" s="1"/>
      <c r="EL80" s="1"/>
      <c r="EM80" s="1"/>
      <c r="EN80" s="1"/>
      <c r="EO80" s="1"/>
      <c r="EP80" s="1"/>
      <c r="EY80" s="1"/>
      <c r="FA80" s="1"/>
      <c r="FC80" s="1"/>
      <c r="FD80" s="1"/>
      <c r="FF80" s="1"/>
      <c r="FH80" s="1"/>
      <c r="FI80" s="1"/>
      <c r="FK80" s="1"/>
      <c r="FM80" s="1"/>
      <c r="FN80" s="1"/>
      <c r="FP80" s="1"/>
      <c r="FR80" s="1"/>
      <c r="FT80" s="1"/>
      <c r="FU80" s="1"/>
      <c r="FW80" s="1"/>
      <c r="FY80" s="1"/>
      <c r="GA80" s="1"/>
      <c r="GB80" s="1"/>
      <c r="GD80" s="1"/>
      <c r="GF80" s="1"/>
      <c r="GI80" s="1"/>
      <c r="GK80" s="1"/>
      <c r="GM80" s="1"/>
      <c r="GO80" s="1"/>
      <c r="GW80" s="1"/>
      <c r="GY80" s="1"/>
      <c r="IQ80" s="1"/>
    </row>
    <row r="81" spans="4:251" ht="15" x14ac:dyDescent="0.25">
      <c r="D81" s="1"/>
      <c r="E81" s="1"/>
      <c r="M81" s="1"/>
      <c r="N81" s="1"/>
      <c r="AM81" s="1"/>
      <c r="AO81" s="1"/>
      <c r="AQ81" s="1"/>
      <c r="BB81" s="1"/>
      <c r="BN81" s="1"/>
      <c r="CB81" s="1"/>
      <c r="CD81" s="1"/>
      <c r="CF81" s="1"/>
      <c r="CH81" s="1"/>
      <c r="CJ81" s="1"/>
      <c r="CL81" s="1"/>
      <c r="CU81" s="1"/>
      <c r="DD81" s="1"/>
      <c r="DO81" s="1"/>
      <c r="DX81" s="1"/>
      <c r="DZ81" s="1"/>
      <c r="EB81" s="1"/>
      <c r="EC81" s="1"/>
      <c r="ED81" s="1"/>
      <c r="EE81" s="1"/>
      <c r="EF81" s="1"/>
      <c r="EL81" s="1"/>
      <c r="EM81" s="1"/>
      <c r="EN81" s="1"/>
      <c r="EO81" s="1"/>
      <c r="EP81" s="1"/>
      <c r="EY81" s="1"/>
      <c r="FA81" s="1"/>
      <c r="FC81" s="1"/>
      <c r="FD81" s="1"/>
      <c r="FF81" s="1"/>
      <c r="FH81" s="1"/>
      <c r="FI81" s="1"/>
      <c r="FK81" s="1"/>
      <c r="FM81" s="1"/>
      <c r="FN81" s="1"/>
      <c r="FP81" s="1"/>
      <c r="FR81" s="1"/>
      <c r="FT81" s="1"/>
      <c r="FU81" s="1"/>
      <c r="FW81" s="1"/>
      <c r="FY81" s="1"/>
      <c r="GA81" s="1"/>
      <c r="GB81" s="1"/>
      <c r="GD81" s="1"/>
      <c r="GF81" s="1"/>
      <c r="GI81" s="1"/>
      <c r="GK81" s="1"/>
      <c r="GM81" s="1"/>
      <c r="GO81" s="1"/>
      <c r="GW81" s="1"/>
      <c r="GY81" s="1"/>
      <c r="IQ81" s="1"/>
    </row>
    <row r="82" spans="4:251" ht="15" x14ac:dyDescent="0.25">
      <c r="D82" s="1"/>
      <c r="E82" s="1"/>
      <c r="M82" s="1"/>
      <c r="N82" s="1"/>
      <c r="AM82" s="1"/>
      <c r="AO82" s="1"/>
      <c r="AQ82" s="1"/>
      <c r="BB82" s="1"/>
      <c r="BN82" s="1"/>
      <c r="CB82" s="1"/>
      <c r="CD82" s="1"/>
      <c r="CF82" s="1"/>
      <c r="CH82" s="1"/>
      <c r="CJ82" s="1"/>
      <c r="CL82" s="1"/>
      <c r="CU82" s="1"/>
      <c r="DD82" s="1"/>
      <c r="DO82" s="1"/>
      <c r="DX82" s="1"/>
      <c r="DZ82" s="1"/>
      <c r="EB82" s="1"/>
      <c r="EC82" s="1"/>
      <c r="ED82" s="1"/>
      <c r="EE82" s="1"/>
      <c r="EF82" s="1"/>
      <c r="EL82" s="1"/>
      <c r="EM82" s="1"/>
      <c r="EN82" s="1"/>
      <c r="EO82" s="1"/>
      <c r="EP82" s="1"/>
      <c r="EY82" s="1"/>
      <c r="FA82" s="1"/>
      <c r="FC82" s="1"/>
      <c r="FD82" s="1"/>
      <c r="FF82" s="1"/>
      <c r="FH82" s="1"/>
      <c r="FI82" s="1"/>
      <c r="FK82" s="1"/>
      <c r="FM82" s="1"/>
      <c r="FN82" s="1"/>
      <c r="FP82" s="1"/>
      <c r="FR82" s="1"/>
      <c r="FT82" s="1"/>
      <c r="FU82" s="1"/>
      <c r="FW82" s="1"/>
      <c r="FY82" s="1"/>
      <c r="GA82" s="1"/>
      <c r="GB82" s="1"/>
      <c r="GD82" s="1"/>
      <c r="GF82" s="1"/>
      <c r="GI82" s="1"/>
      <c r="GK82" s="1"/>
      <c r="GM82" s="1"/>
      <c r="GO82" s="1"/>
      <c r="GW82" s="1"/>
      <c r="GY82" s="1"/>
      <c r="IQ82" s="1"/>
    </row>
    <row r="83" spans="4:251" ht="15" x14ac:dyDescent="0.25">
      <c r="D83" s="1"/>
      <c r="E83" s="1"/>
      <c r="M83" s="1"/>
      <c r="N83" s="1"/>
      <c r="AM83" s="1"/>
      <c r="AO83" s="1"/>
      <c r="AQ83" s="1"/>
      <c r="BB83" s="1"/>
      <c r="BN83" s="1"/>
      <c r="CB83" s="1"/>
      <c r="CD83" s="1"/>
      <c r="CF83" s="1"/>
      <c r="CH83" s="1"/>
      <c r="CJ83" s="1"/>
      <c r="CL83" s="1"/>
      <c r="CU83" s="1"/>
      <c r="DD83" s="1"/>
      <c r="DO83" s="1"/>
      <c r="DX83" s="1"/>
      <c r="DZ83" s="1"/>
      <c r="EB83" s="1"/>
      <c r="EC83" s="1"/>
      <c r="ED83" s="1"/>
      <c r="EE83" s="1"/>
      <c r="EF83" s="1"/>
      <c r="EL83" s="1"/>
      <c r="EM83" s="1"/>
      <c r="EN83" s="1"/>
      <c r="EO83" s="1"/>
      <c r="EP83" s="1"/>
      <c r="EY83" s="1"/>
      <c r="FA83" s="1"/>
      <c r="FC83" s="1"/>
      <c r="FD83" s="1"/>
      <c r="FF83" s="1"/>
      <c r="FH83" s="1"/>
      <c r="FI83" s="1"/>
      <c r="FK83" s="1"/>
      <c r="FM83" s="1"/>
      <c r="FN83" s="1"/>
      <c r="FP83" s="1"/>
      <c r="FR83" s="1"/>
      <c r="FT83" s="1"/>
      <c r="FU83" s="1"/>
      <c r="FW83" s="1"/>
      <c r="FY83" s="1"/>
      <c r="GA83" s="1"/>
      <c r="GB83" s="1"/>
      <c r="GD83" s="1"/>
      <c r="GF83" s="1"/>
      <c r="GI83" s="1"/>
      <c r="GK83" s="1"/>
      <c r="GM83" s="1"/>
      <c r="GO83" s="1"/>
      <c r="GW83" s="1"/>
      <c r="GY83" s="1"/>
      <c r="IQ83" s="1"/>
    </row>
    <row r="84" spans="4:251" ht="15" x14ac:dyDescent="0.25">
      <c r="D84" s="1"/>
      <c r="E84" s="1"/>
      <c r="M84" s="1"/>
      <c r="N84" s="1"/>
      <c r="AM84" s="1"/>
      <c r="AO84" s="1"/>
      <c r="AQ84" s="1"/>
      <c r="BB84" s="1"/>
      <c r="BN84" s="1"/>
      <c r="CB84" s="1"/>
      <c r="CD84" s="1"/>
      <c r="CF84" s="1"/>
      <c r="CH84" s="1"/>
      <c r="CJ84" s="1"/>
      <c r="CL84" s="1"/>
      <c r="CU84" s="1"/>
      <c r="DD84" s="1"/>
      <c r="DO84" s="1"/>
      <c r="DX84" s="1"/>
      <c r="DZ84" s="1"/>
      <c r="EB84" s="1"/>
      <c r="EC84" s="1"/>
      <c r="ED84" s="1"/>
      <c r="EE84" s="1"/>
      <c r="EF84" s="1"/>
      <c r="EL84" s="1"/>
      <c r="EM84" s="1"/>
      <c r="EN84" s="1"/>
      <c r="EO84" s="1"/>
      <c r="EP84" s="1"/>
      <c r="EY84" s="1"/>
      <c r="FA84" s="1"/>
      <c r="FC84" s="1"/>
      <c r="FD84" s="1"/>
      <c r="FF84" s="1"/>
      <c r="FH84" s="1"/>
      <c r="FI84" s="1"/>
      <c r="FK84" s="1"/>
      <c r="FM84" s="1"/>
      <c r="FN84" s="1"/>
      <c r="FP84" s="1"/>
      <c r="FR84" s="1"/>
      <c r="FT84" s="1"/>
      <c r="FU84" s="1"/>
      <c r="FW84" s="1"/>
      <c r="FY84" s="1"/>
      <c r="GA84" s="1"/>
      <c r="GB84" s="1"/>
      <c r="GD84" s="1"/>
      <c r="GF84" s="1"/>
      <c r="GI84" s="1"/>
      <c r="GK84" s="1"/>
      <c r="GM84" s="1"/>
      <c r="GO84" s="1"/>
      <c r="GW84" s="1"/>
      <c r="GY84" s="1"/>
      <c r="IQ84" s="1"/>
    </row>
    <row r="85" spans="4:251" ht="15" x14ac:dyDescent="0.25">
      <c r="D85" s="1"/>
      <c r="E85" s="1"/>
      <c r="M85" s="1"/>
      <c r="N85" s="1"/>
      <c r="AM85" s="1"/>
      <c r="AO85" s="1"/>
      <c r="AQ85" s="1"/>
      <c r="BB85" s="1"/>
      <c r="BN85" s="1"/>
      <c r="CB85" s="1"/>
      <c r="CD85" s="1"/>
      <c r="CF85" s="1"/>
      <c r="CH85" s="1"/>
      <c r="CJ85" s="1"/>
      <c r="CL85" s="1"/>
      <c r="CU85" s="1"/>
      <c r="DD85" s="1"/>
      <c r="DO85" s="1"/>
      <c r="DX85" s="1"/>
      <c r="DZ85" s="1"/>
      <c r="EB85" s="1"/>
      <c r="EC85" s="1"/>
      <c r="ED85" s="1"/>
      <c r="EE85" s="1"/>
      <c r="EF85" s="1"/>
      <c r="EL85" s="1"/>
      <c r="EM85" s="1"/>
      <c r="EN85" s="1"/>
      <c r="EO85" s="1"/>
      <c r="EP85" s="1"/>
      <c r="EY85" s="1"/>
      <c r="FA85" s="1"/>
      <c r="FC85" s="1"/>
      <c r="FD85" s="1"/>
      <c r="FF85" s="1"/>
      <c r="FH85" s="1"/>
      <c r="FI85" s="1"/>
      <c r="FK85" s="1"/>
      <c r="FM85" s="1"/>
      <c r="FN85" s="1"/>
      <c r="FP85" s="1"/>
      <c r="FR85" s="1"/>
      <c r="FT85" s="1"/>
      <c r="FU85" s="1"/>
      <c r="FW85" s="1"/>
      <c r="FY85" s="1"/>
      <c r="GA85" s="1"/>
      <c r="GB85" s="1"/>
      <c r="GD85" s="1"/>
      <c r="GF85" s="1"/>
      <c r="GI85" s="1"/>
      <c r="GK85" s="1"/>
      <c r="GM85" s="1"/>
      <c r="GO85" s="1"/>
      <c r="GW85" s="1"/>
      <c r="GY85" s="1"/>
      <c r="IQ85" s="1"/>
    </row>
    <row r="86" spans="4:251" ht="15" x14ac:dyDescent="0.25">
      <c r="D86" s="1"/>
      <c r="E86" s="1"/>
      <c r="M86" s="1"/>
      <c r="N86" s="1"/>
      <c r="AM86" s="1"/>
      <c r="AO86" s="1"/>
      <c r="AQ86" s="1"/>
      <c r="BB86" s="1"/>
      <c r="BN86" s="1"/>
      <c r="CB86" s="1"/>
      <c r="CD86" s="1"/>
      <c r="CF86" s="1"/>
      <c r="CH86" s="1"/>
      <c r="CJ86" s="1"/>
      <c r="CL86" s="1"/>
      <c r="CU86" s="1"/>
      <c r="DD86" s="1"/>
      <c r="DO86" s="1"/>
      <c r="DX86" s="1"/>
      <c r="DZ86" s="1"/>
      <c r="EB86" s="1"/>
      <c r="EC86" s="1"/>
      <c r="ED86" s="1"/>
      <c r="EE86" s="1"/>
      <c r="EF86" s="1"/>
      <c r="EL86" s="1"/>
      <c r="EM86" s="1"/>
      <c r="EN86" s="1"/>
      <c r="EO86" s="1"/>
      <c r="EP86" s="1"/>
      <c r="EY86" s="1"/>
      <c r="FA86" s="1"/>
      <c r="FC86" s="1"/>
      <c r="FD86" s="1"/>
      <c r="FF86" s="1"/>
      <c r="FH86" s="1"/>
      <c r="FI86" s="1"/>
      <c r="FK86" s="1"/>
      <c r="FM86" s="1"/>
      <c r="FN86" s="1"/>
      <c r="FP86" s="1"/>
      <c r="FR86" s="1"/>
      <c r="FT86" s="1"/>
      <c r="FU86" s="1"/>
      <c r="FW86" s="1"/>
      <c r="FY86" s="1"/>
      <c r="GA86" s="1"/>
      <c r="GB86" s="1"/>
      <c r="GD86" s="1"/>
      <c r="GF86" s="1"/>
      <c r="GI86" s="1"/>
      <c r="GK86" s="1"/>
      <c r="GM86" s="1"/>
      <c r="GO86" s="1"/>
      <c r="GW86" s="1"/>
      <c r="GY86" s="1"/>
      <c r="IQ86" s="1"/>
    </row>
    <row r="87" spans="4:251" ht="15" x14ac:dyDescent="0.25">
      <c r="D87" s="1"/>
      <c r="E87" s="1"/>
      <c r="M87" s="1"/>
      <c r="N87" s="1"/>
      <c r="AM87" s="1"/>
      <c r="AO87" s="1"/>
      <c r="AQ87" s="1"/>
      <c r="BB87" s="1"/>
      <c r="BN87" s="1"/>
      <c r="CB87" s="1"/>
      <c r="CD87" s="1"/>
      <c r="CF87" s="1"/>
      <c r="CH87" s="1"/>
      <c r="CJ87" s="1"/>
      <c r="CL87" s="1"/>
      <c r="CU87" s="1"/>
      <c r="DD87" s="1"/>
      <c r="DO87" s="1"/>
      <c r="DX87" s="1"/>
      <c r="DZ87" s="1"/>
      <c r="EB87" s="1"/>
      <c r="EC87" s="1"/>
      <c r="ED87" s="1"/>
      <c r="EE87" s="1"/>
      <c r="EF87" s="1"/>
      <c r="EL87" s="1"/>
      <c r="EM87" s="1"/>
      <c r="EN87" s="1"/>
      <c r="EO87" s="1"/>
      <c r="EP87" s="1"/>
      <c r="EY87" s="1"/>
      <c r="FA87" s="1"/>
      <c r="FC87" s="1"/>
      <c r="FD87" s="1"/>
      <c r="FF87" s="1"/>
      <c r="FH87" s="1"/>
      <c r="FI87" s="1"/>
      <c r="FK87" s="1"/>
      <c r="FM87" s="1"/>
      <c r="FN87" s="1"/>
      <c r="FP87" s="1"/>
      <c r="FR87" s="1"/>
      <c r="FT87" s="1"/>
      <c r="FU87" s="1"/>
      <c r="FW87" s="1"/>
      <c r="FY87" s="1"/>
      <c r="GA87" s="1"/>
      <c r="GB87" s="1"/>
      <c r="GD87" s="1"/>
      <c r="GF87" s="1"/>
      <c r="GI87" s="1"/>
      <c r="GK87" s="1"/>
      <c r="GM87" s="1"/>
      <c r="GO87" s="1"/>
      <c r="GW87" s="1"/>
      <c r="GY87" s="1"/>
      <c r="IQ87" s="1"/>
    </row>
    <row r="88" spans="4:251" ht="15" x14ac:dyDescent="0.25">
      <c r="D88" s="1"/>
      <c r="E88" s="1"/>
      <c r="M88" s="1"/>
      <c r="N88" s="1"/>
      <c r="AM88" s="1"/>
      <c r="AO88" s="1"/>
      <c r="AQ88" s="1"/>
      <c r="BB88" s="1"/>
      <c r="BN88" s="1"/>
      <c r="CB88" s="1"/>
      <c r="CD88" s="1"/>
      <c r="CF88" s="1"/>
      <c r="CH88" s="1"/>
      <c r="CJ88" s="1"/>
      <c r="CL88" s="1"/>
      <c r="CU88" s="1"/>
      <c r="DD88" s="1"/>
      <c r="DO88" s="1"/>
      <c r="DX88" s="1"/>
      <c r="DZ88" s="1"/>
      <c r="EB88" s="1"/>
      <c r="EC88" s="1"/>
      <c r="ED88" s="1"/>
      <c r="EE88" s="1"/>
      <c r="EF88" s="1"/>
      <c r="EL88" s="1"/>
      <c r="EM88" s="1"/>
      <c r="EN88" s="1"/>
      <c r="EO88" s="1"/>
      <c r="EP88" s="1"/>
      <c r="EY88" s="1"/>
      <c r="FA88" s="1"/>
      <c r="FC88" s="1"/>
      <c r="FD88" s="1"/>
      <c r="FF88" s="1"/>
      <c r="FH88" s="1"/>
      <c r="FI88" s="1"/>
      <c r="FK88" s="1"/>
      <c r="FM88" s="1"/>
      <c r="FN88" s="1"/>
      <c r="FP88" s="1"/>
      <c r="FR88" s="1"/>
      <c r="FT88" s="1"/>
      <c r="FU88" s="1"/>
      <c r="FW88" s="1"/>
      <c r="FY88" s="1"/>
      <c r="GA88" s="1"/>
      <c r="GB88" s="1"/>
      <c r="GD88" s="1"/>
      <c r="GF88" s="1"/>
      <c r="GI88" s="1"/>
      <c r="GK88" s="1"/>
      <c r="GM88" s="1"/>
      <c r="GO88" s="1"/>
      <c r="GW88" s="1"/>
      <c r="GY88" s="1"/>
      <c r="IQ88" s="1"/>
    </row>
    <row r="89" spans="4:251" ht="15" x14ac:dyDescent="0.25">
      <c r="D89" s="1"/>
      <c r="E89" s="1"/>
      <c r="M89" s="1"/>
      <c r="N89" s="1"/>
      <c r="AM89" s="1"/>
      <c r="AO89" s="1"/>
      <c r="AQ89" s="1"/>
      <c r="BB89" s="1"/>
      <c r="BN89" s="1"/>
      <c r="CB89" s="1"/>
      <c r="CD89" s="1"/>
      <c r="CF89" s="1"/>
      <c r="CH89" s="1"/>
      <c r="CJ89" s="1"/>
      <c r="CL89" s="1"/>
      <c r="CU89" s="1"/>
      <c r="DD89" s="1"/>
      <c r="DO89" s="1"/>
      <c r="DX89" s="1"/>
      <c r="DZ89" s="1"/>
      <c r="EB89" s="1"/>
      <c r="EC89" s="1"/>
      <c r="ED89" s="1"/>
      <c r="EE89" s="1"/>
      <c r="EF89" s="1"/>
      <c r="EL89" s="1"/>
      <c r="EM89" s="1"/>
      <c r="EN89" s="1"/>
      <c r="EO89" s="1"/>
      <c r="EP89" s="1"/>
      <c r="EY89" s="1"/>
      <c r="FA89" s="1"/>
      <c r="FC89" s="1"/>
      <c r="FD89" s="1"/>
      <c r="FF89" s="1"/>
      <c r="FH89" s="1"/>
      <c r="FI89" s="1"/>
      <c r="FK89" s="1"/>
      <c r="FM89" s="1"/>
      <c r="FN89" s="1"/>
      <c r="FP89" s="1"/>
      <c r="FR89" s="1"/>
      <c r="FT89" s="1"/>
      <c r="FU89" s="1"/>
      <c r="FW89" s="1"/>
      <c r="FY89" s="1"/>
      <c r="GA89" s="1"/>
      <c r="GB89" s="1"/>
      <c r="GD89" s="1"/>
      <c r="GF89" s="1"/>
      <c r="GI89" s="1"/>
      <c r="GK89" s="1"/>
      <c r="GM89" s="1"/>
      <c r="GO89" s="1"/>
      <c r="GW89" s="1"/>
      <c r="GY89" s="1"/>
      <c r="IQ89" s="1"/>
    </row>
    <row r="90" spans="4:251" ht="15" x14ac:dyDescent="0.25">
      <c r="D90" s="1"/>
      <c r="E90" s="1"/>
      <c r="M90" s="1"/>
      <c r="N90" s="1"/>
      <c r="AM90" s="1"/>
      <c r="AO90" s="1"/>
      <c r="AQ90" s="1"/>
      <c r="BB90" s="1"/>
      <c r="BN90" s="1"/>
      <c r="CB90" s="1"/>
      <c r="CD90" s="1"/>
      <c r="CF90" s="1"/>
      <c r="CH90" s="1"/>
      <c r="CJ90" s="1"/>
      <c r="CL90" s="1"/>
      <c r="CU90" s="1"/>
      <c r="DD90" s="1"/>
      <c r="DO90" s="1"/>
      <c r="DX90" s="1"/>
      <c r="DZ90" s="1"/>
      <c r="EB90" s="1"/>
      <c r="EC90" s="1"/>
      <c r="ED90" s="1"/>
      <c r="EE90" s="1"/>
      <c r="EF90" s="1"/>
      <c r="EL90" s="1"/>
      <c r="EM90" s="1"/>
      <c r="EN90" s="1"/>
      <c r="EO90" s="1"/>
      <c r="EP90" s="1"/>
      <c r="EY90" s="1"/>
      <c r="FA90" s="1"/>
      <c r="FC90" s="1"/>
      <c r="FD90" s="1"/>
      <c r="FF90" s="1"/>
      <c r="FH90" s="1"/>
      <c r="FI90" s="1"/>
      <c r="FK90" s="1"/>
      <c r="FM90" s="1"/>
      <c r="FN90" s="1"/>
      <c r="FP90" s="1"/>
      <c r="FR90" s="1"/>
      <c r="FT90" s="1"/>
      <c r="FU90" s="1"/>
      <c r="FW90" s="1"/>
      <c r="FY90" s="1"/>
      <c r="GA90" s="1"/>
      <c r="GB90" s="1"/>
      <c r="GD90" s="1"/>
      <c r="GF90" s="1"/>
      <c r="GI90" s="1"/>
      <c r="GK90" s="1"/>
      <c r="GM90" s="1"/>
      <c r="GO90" s="1"/>
      <c r="GW90" s="1"/>
      <c r="GY90" s="1"/>
      <c r="IQ90" s="1"/>
    </row>
    <row r="91" spans="4:251" ht="15" x14ac:dyDescent="0.25">
      <c r="D91" s="1"/>
      <c r="E91" s="1"/>
      <c r="M91" s="1"/>
      <c r="N91" s="1"/>
      <c r="AM91" s="1"/>
      <c r="AO91" s="1"/>
      <c r="AQ91" s="1"/>
      <c r="BB91" s="1"/>
      <c r="BN91" s="1"/>
      <c r="CB91" s="1"/>
      <c r="CD91" s="1"/>
      <c r="CF91" s="1"/>
      <c r="CH91" s="1"/>
      <c r="CJ91" s="1"/>
      <c r="CL91" s="1"/>
      <c r="CU91" s="1"/>
      <c r="DD91" s="1"/>
      <c r="DO91" s="1"/>
      <c r="DX91" s="1"/>
      <c r="DZ91" s="1"/>
      <c r="EB91" s="1"/>
      <c r="EC91" s="1"/>
      <c r="ED91" s="1"/>
      <c r="EE91" s="1"/>
      <c r="EF91" s="1"/>
      <c r="EL91" s="1"/>
      <c r="EM91" s="1"/>
      <c r="EN91" s="1"/>
      <c r="EO91" s="1"/>
      <c r="EP91" s="1"/>
      <c r="EY91" s="1"/>
      <c r="FA91" s="1"/>
      <c r="FC91" s="1"/>
      <c r="FD91" s="1"/>
      <c r="FF91" s="1"/>
      <c r="FH91" s="1"/>
      <c r="FI91" s="1"/>
      <c r="FK91" s="1"/>
      <c r="FM91" s="1"/>
      <c r="FN91" s="1"/>
      <c r="FP91" s="1"/>
      <c r="FR91" s="1"/>
      <c r="FT91" s="1"/>
      <c r="FU91" s="1"/>
      <c r="FW91" s="1"/>
      <c r="FY91" s="1"/>
      <c r="GA91" s="1"/>
      <c r="GB91" s="1"/>
      <c r="GD91" s="1"/>
      <c r="GF91" s="1"/>
      <c r="GI91" s="1"/>
      <c r="GK91" s="1"/>
      <c r="GM91" s="1"/>
      <c r="GO91" s="1"/>
      <c r="GW91" s="1"/>
      <c r="GY91" s="1"/>
      <c r="IQ91" s="1"/>
    </row>
    <row r="92" spans="4:251" ht="15" x14ac:dyDescent="0.25">
      <c r="D92" s="1"/>
      <c r="E92" s="1"/>
      <c r="M92" s="1"/>
      <c r="N92" s="1"/>
      <c r="AM92" s="1"/>
      <c r="AO92" s="1"/>
      <c r="AQ92" s="1"/>
      <c r="BB92" s="1"/>
      <c r="BN92" s="1"/>
      <c r="CB92" s="1"/>
      <c r="CD92" s="1"/>
      <c r="CF92" s="1"/>
      <c r="CH92" s="1"/>
      <c r="CJ92" s="1"/>
      <c r="CL92" s="1"/>
      <c r="CU92" s="1"/>
      <c r="DD92" s="1"/>
      <c r="DO92" s="1"/>
      <c r="DX92" s="1"/>
      <c r="DZ92" s="1"/>
      <c r="EB92" s="1"/>
      <c r="EC92" s="1"/>
      <c r="ED92" s="1"/>
      <c r="EE92" s="1"/>
      <c r="EF92" s="1"/>
      <c r="EL92" s="1"/>
      <c r="EM92" s="1"/>
      <c r="EN92" s="1"/>
      <c r="EO92" s="1"/>
      <c r="EP92" s="1"/>
      <c r="EY92" s="1"/>
      <c r="FA92" s="1"/>
      <c r="FC92" s="1"/>
      <c r="FD92" s="1"/>
      <c r="FF92" s="1"/>
      <c r="FH92" s="1"/>
      <c r="FI92" s="1"/>
      <c r="FK92" s="1"/>
      <c r="FM92" s="1"/>
      <c r="FN92" s="1"/>
      <c r="FP92" s="1"/>
      <c r="FR92" s="1"/>
      <c r="FT92" s="1"/>
      <c r="FU92" s="1"/>
      <c r="FW92" s="1"/>
      <c r="FY92" s="1"/>
      <c r="GA92" s="1"/>
      <c r="GB92" s="1"/>
      <c r="GD92" s="1"/>
      <c r="GF92" s="1"/>
      <c r="GI92" s="1"/>
      <c r="GK92" s="1"/>
      <c r="GM92" s="1"/>
      <c r="GO92" s="1"/>
      <c r="GW92" s="1"/>
      <c r="GY92" s="1"/>
      <c r="IQ92" s="1"/>
    </row>
    <row r="93" spans="4:251" ht="15" x14ac:dyDescent="0.25">
      <c r="D93" s="1"/>
      <c r="E93" s="1"/>
      <c r="M93" s="1"/>
      <c r="N93" s="1"/>
      <c r="AM93" s="1"/>
      <c r="AO93" s="1"/>
      <c r="AQ93" s="1"/>
      <c r="BB93" s="1"/>
      <c r="BN93" s="1"/>
      <c r="CB93" s="1"/>
      <c r="CD93" s="1"/>
      <c r="CF93" s="1"/>
      <c r="CH93" s="1"/>
      <c r="CJ93" s="1"/>
      <c r="CL93" s="1"/>
      <c r="CU93" s="1"/>
      <c r="DD93" s="1"/>
      <c r="DO93" s="1"/>
      <c r="DX93" s="1"/>
      <c r="DZ93" s="1"/>
      <c r="EB93" s="1"/>
      <c r="EC93" s="1"/>
      <c r="ED93" s="1"/>
      <c r="EE93" s="1"/>
      <c r="EF93" s="1"/>
      <c r="EL93" s="1"/>
      <c r="EM93" s="1"/>
      <c r="EN93" s="1"/>
      <c r="EO93" s="1"/>
      <c r="EP93" s="1"/>
      <c r="EY93" s="1"/>
      <c r="FA93" s="1"/>
      <c r="FC93" s="1"/>
      <c r="FD93" s="1"/>
      <c r="FF93" s="1"/>
      <c r="FH93" s="1"/>
      <c r="FI93" s="1"/>
      <c r="FK93" s="1"/>
      <c r="FM93" s="1"/>
      <c r="FN93" s="1"/>
      <c r="FP93" s="1"/>
      <c r="FR93" s="1"/>
      <c r="FT93" s="1"/>
      <c r="FU93" s="1"/>
      <c r="FW93" s="1"/>
      <c r="FY93" s="1"/>
      <c r="GA93" s="1"/>
      <c r="GB93" s="1"/>
      <c r="GD93" s="1"/>
      <c r="GF93" s="1"/>
      <c r="GI93" s="1"/>
      <c r="GK93" s="1"/>
      <c r="GM93" s="1"/>
      <c r="GO93" s="1"/>
      <c r="GW93" s="1"/>
      <c r="GY93" s="1"/>
      <c r="IQ93" s="1"/>
    </row>
    <row r="94" spans="4:251" ht="15" x14ac:dyDescent="0.25">
      <c r="D94" s="1"/>
      <c r="E94" s="1"/>
      <c r="M94" s="1"/>
      <c r="N94" s="1"/>
      <c r="AM94" s="1"/>
      <c r="AO94" s="1"/>
      <c r="AQ94" s="1"/>
      <c r="BB94" s="1"/>
      <c r="BN94" s="1"/>
      <c r="CB94" s="1"/>
      <c r="CD94" s="1"/>
      <c r="CF94" s="1"/>
      <c r="CH94" s="1"/>
      <c r="CJ94" s="1"/>
      <c r="CL94" s="1"/>
      <c r="CU94" s="1"/>
      <c r="DD94" s="1"/>
      <c r="DO94" s="1"/>
      <c r="DX94" s="1"/>
      <c r="DZ94" s="1"/>
      <c r="EB94" s="1"/>
      <c r="EC94" s="1"/>
      <c r="ED94" s="1"/>
      <c r="EE94" s="1"/>
      <c r="EF94" s="1"/>
      <c r="EL94" s="1"/>
      <c r="EM94" s="1"/>
      <c r="EN94" s="1"/>
      <c r="EO94" s="1"/>
      <c r="EP94" s="1"/>
      <c r="EY94" s="1"/>
      <c r="FA94" s="1"/>
      <c r="FC94" s="1"/>
      <c r="FD94" s="1"/>
      <c r="FF94" s="1"/>
      <c r="FH94" s="1"/>
      <c r="FI94" s="1"/>
      <c r="FK94" s="1"/>
      <c r="FM94" s="1"/>
      <c r="FN94" s="1"/>
      <c r="FP94" s="1"/>
      <c r="FR94" s="1"/>
      <c r="FT94" s="1"/>
      <c r="FU94" s="1"/>
      <c r="FW94" s="1"/>
      <c r="FY94" s="1"/>
      <c r="GA94" s="1"/>
      <c r="GB94" s="1"/>
      <c r="GD94" s="1"/>
      <c r="GF94" s="1"/>
      <c r="GI94" s="1"/>
      <c r="GK94" s="1"/>
      <c r="GM94" s="1"/>
      <c r="GO94" s="1"/>
      <c r="GW94" s="1"/>
      <c r="GY94" s="1"/>
      <c r="IQ94" s="1"/>
    </row>
    <row r="95" spans="4:251" ht="15" x14ac:dyDescent="0.25">
      <c r="D95" s="1"/>
      <c r="E95" s="1"/>
      <c r="M95" s="1"/>
      <c r="N95" s="1"/>
      <c r="AM95" s="1"/>
      <c r="AO95" s="1"/>
      <c r="AQ95" s="1"/>
      <c r="BB95" s="1"/>
      <c r="BN95" s="1"/>
      <c r="CB95" s="1"/>
      <c r="CD95" s="1"/>
      <c r="CF95" s="1"/>
      <c r="CH95" s="1"/>
      <c r="CJ95" s="1"/>
      <c r="CL95" s="1"/>
      <c r="CU95" s="1"/>
      <c r="DD95" s="1"/>
      <c r="DO95" s="1"/>
      <c r="DX95" s="1"/>
      <c r="DZ95" s="1"/>
      <c r="EB95" s="1"/>
      <c r="EC95" s="1"/>
      <c r="ED95" s="1"/>
      <c r="EE95" s="1"/>
      <c r="EF95" s="1"/>
      <c r="EL95" s="1"/>
      <c r="EM95" s="1"/>
      <c r="EN95" s="1"/>
      <c r="EO95" s="1"/>
      <c r="EP95" s="1"/>
      <c r="EY95" s="1"/>
      <c r="FA95" s="1"/>
      <c r="FC95" s="1"/>
      <c r="FD95" s="1"/>
      <c r="FF95" s="1"/>
      <c r="FH95" s="1"/>
      <c r="FI95" s="1"/>
      <c r="FK95" s="1"/>
      <c r="FM95" s="1"/>
      <c r="FN95" s="1"/>
      <c r="FP95" s="1"/>
      <c r="FR95" s="1"/>
      <c r="FT95" s="1"/>
      <c r="FU95" s="1"/>
      <c r="FW95" s="1"/>
      <c r="FY95" s="1"/>
      <c r="GA95" s="1"/>
      <c r="GB95" s="1"/>
      <c r="GD95" s="1"/>
      <c r="GF95" s="1"/>
      <c r="GI95" s="1"/>
      <c r="GK95" s="1"/>
      <c r="GM95" s="1"/>
      <c r="GO95" s="1"/>
      <c r="GW95" s="1"/>
      <c r="GY95" s="1"/>
      <c r="IQ95" s="1"/>
    </row>
    <row r="96" spans="4:251" ht="15" x14ac:dyDescent="0.25">
      <c r="D96" s="1"/>
      <c r="E96" s="1"/>
      <c r="M96" s="1"/>
      <c r="N96" s="1"/>
      <c r="AM96" s="1"/>
      <c r="AO96" s="1"/>
      <c r="AQ96" s="1"/>
      <c r="BB96" s="1"/>
      <c r="BN96" s="1"/>
      <c r="CB96" s="1"/>
      <c r="CD96" s="1"/>
      <c r="CF96" s="1"/>
      <c r="CH96" s="1"/>
      <c r="CJ96" s="1"/>
      <c r="CL96" s="1"/>
      <c r="CU96" s="1"/>
      <c r="DD96" s="1"/>
      <c r="DO96" s="1"/>
      <c r="DX96" s="1"/>
      <c r="DZ96" s="1"/>
      <c r="EB96" s="1"/>
      <c r="EC96" s="1"/>
      <c r="ED96" s="1"/>
      <c r="EE96" s="1"/>
      <c r="EF96" s="1"/>
      <c r="EL96" s="1"/>
      <c r="EM96" s="1"/>
      <c r="EN96" s="1"/>
      <c r="EO96" s="1"/>
      <c r="EP96" s="1"/>
      <c r="EY96" s="1"/>
      <c r="FA96" s="1"/>
      <c r="FC96" s="1"/>
      <c r="FD96" s="1"/>
      <c r="FF96" s="1"/>
      <c r="FH96" s="1"/>
      <c r="FI96" s="1"/>
      <c r="FK96" s="1"/>
      <c r="FM96" s="1"/>
      <c r="FN96" s="1"/>
      <c r="FP96" s="1"/>
      <c r="FR96" s="1"/>
      <c r="FT96" s="1"/>
      <c r="FU96" s="1"/>
      <c r="FW96" s="1"/>
      <c r="FY96" s="1"/>
      <c r="GA96" s="1"/>
      <c r="GB96" s="1"/>
      <c r="GD96" s="1"/>
      <c r="GF96" s="1"/>
      <c r="GI96" s="1"/>
      <c r="GK96" s="1"/>
      <c r="GM96" s="1"/>
      <c r="GO96" s="1"/>
      <c r="GW96" s="1"/>
      <c r="GY96" s="1"/>
      <c r="IQ96" s="1"/>
    </row>
    <row r="97" spans="4:251" ht="15" x14ac:dyDescent="0.25">
      <c r="D97" s="1"/>
      <c r="E97" s="1"/>
      <c r="M97" s="1"/>
      <c r="N97" s="1"/>
      <c r="AM97" s="1"/>
      <c r="AO97" s="1"/>
      <c r="AQ97" s="1"/>
      <c r="BB97" s="1"/>
      <c r="BN97" s="1"/>
      <c r="CB97" s="1"/>
      <c r="CD97" s="1"/>
      <c r="CF97" s="1"/>
      <c r="CH97" s="1"/>
      <c r="CJ97" s="1"/>
      <c r="CL97" s="1"/>
      <c r="CU97" s="1"/>
      <c r="DD97" s="1"/>
      <c r="DO97" s="1"/>
      <c r="DX97" s="1"/>
      <c r="DZ97" s="1"/>
      <c r="EB97" s="1"/>
      <c r="EC97" s="1"/>
      <c r="ED97" s="1"/>
      <c r="EE97" s="1"/>
      <c r="EF97" s="1"/>
      <c r="EL97" s="1"/>
      <c r="EM97" s="1"/>
      <c r="EN97" s="1"/>
      <c r="EO97" s="1"/>
      <c r="EP97" s="1"/>
      <c r="EY97" s="1"/>
      <c r="FA97" s="1"/>
      <c r="FC97" s="1"/>
      <c r="FD97" s="1"/>
      <c r="FF97" s="1"/>
      <c r="FH97" s="1"/>
      <c r="FI97" s="1"/>
      <c r="FK97" s="1"/>
      <c r="FM97" s="1"/>
      <c r="FN97" s="1"/>
      <c r="FP97" s="1"/>
      <c r="FR97" s="1"/>
      <c r="FT97" s="1"/>
      <c r="FU97" s="1"/>
      <c r="FW97" s="1"/>
      <c r="FY97" s="1"/>
      <c r="GA97" s="1"/>
      <c r="GB97" s="1"/>
      <c r="GD97" s="1"/>
      <c r="GF97" s="1"/>
      <c r="GI97" s="1"/>
      <c r="GK97" s="1"/>
      <c r="GM97" s="1"/>
      <c r="GO97" s="1"/>
      <c r="GW97" s="1"/>
      <c r="GY97" s="1"/>
      <c r="IQ97" s="1"/>
    </row>
    <row r="98" spans="4:251" ht="15" x14ac:dyDescent="0.25">
      <c r="D98" s="1"/>
      <c r="E98" s="1"/>
      <c r="M98" s="1"/>
      <c r="N98" s="1"/>
      <c r="AM98" s="1"/>
      <c r="AO98" s="1"/>
      <c r="AQ98" s="1"/>
      <c r="BB98" s="1"/>
      <c r="BN98" s="1"/>
      <c r="CB98" s="1"/>
      <c r="CD98" s="1"/>
      <c r="CF98" s="1"/>
      <c r="CH98" s="1"/>
      <c r="CJ98" s="1"/>
      <c r="CL98" s="1"/>
      <c r="CU98" s="1"/>
      <c r="DD98" s="1"/>
      <c r="DO98" s="1"/>
      <c r="DX98" s="1"/>
      <c r="DZ98" s="1"/>
      <c r="EB98" s="1"/>
      <c r="EC98" s="1"/>
      <c r="ED98" s="1"/>
      <c r="EE98" s="1"/>
      <c r="EF98" s="1"/>
      <c r="EL98" s="1"/>
      <c r="EM98" s="1"/>
      <c r="EN98" s="1"/>
      <c r="EO98" s="1"/>
      <c r="EP98" s="1"/>
      <c r="EY98" s="1"/>
      <c r="FA98" s="1"/>
      <c r="FC98" s="1"/>
      <c r="FD98" s="1"/>
      <c r="FF98" s="1"/>
      <c r="FH98" s="1"/>
      <c r="FI98" s="1"/>
      <c r="FK98" s="1"/>
      <c r="FM98" s="1"/>
      <c r="FN98" s="1"/>
      <c r="FP98" s="1"/>
      <c r="FR98" s="1"/>
      <c r="FT98" s="1"/>
      <c r="FU98" s="1"/>
      <c r="FW98" s="1"/>
      <c r="FY98" s="1"/>
      <c r="GA98" s="1"/>
      <c r="GB98" s="1"/>
      <c r="GD98" s="1"/>
      <c r="GF98" s="1"/>
      <c r="GI98" s="1"/>
      <c r="GK98" s="1"/>
      <c r="GM98" s="1"/>
      <c r="GO98" s="1"/>
      <c r="GW98" s="1"/>
      <c r="GY98" s="1"/>
      <c r="IQ98" s="1"/>
    </row>
    <row r="99" spans="4:251" ht="15" x14ac:dyDescent="0.25">
      <c r="D99" s="1"/>
      <c r="E99" s="1"/>
      <c r="M99" s="1"/>
      <c r="N99" s="1"/>
      <c r="AM99" s="1"/>
      <c r="AO99" s="1"/>
      <c r="AQ99" s="1"/>
      <c r="BB99" s="1"/>
      <c r="BN99" s="1"/>
      <c r="CB99" s="1"/>
      <c r="CD99" s="1"/>
      <c r="CF99" s="1"/>
      <c r="CH99" s="1"/>
      <c r="CJ99" s="1"/>
      <c r="CL99" s="1"/>
      <c r="CU99" s="1"/>
      <c r="DD99" s="1"/>
      <c r="DO99" s="1"/>
      <c r="DX99" s="1"/>
      <c r="DZ99" s="1"/>
      <c r="EB99" s="1"/>
      <c r="EC99" s="1"/>
      <c r="ED99" s="1"/>
      <c r="EE99" s="1"/>
      <c r="EF99" s="1"/>
      <c r="EL99" s="1"/>
      <c r="EM99" s="1"/>
      <c r="EN99" s="1"/>
      <c r="EO99" s="1"/>
      <c r="EP99" s="1"/>
      <c r="EY99" s="1"/>
      <c r="FA99" s="1"/>
      <c r="FC99" s="1"/>
      <c r="FD99" s="1"/>
      <c r="FF99" s="1"/>
      <c r="FH99" s="1"/>
      <c r="FI99" s="1"/>
      <c r="FK99" s="1"/>
      <c r="FM99" s="1"/>
      <c r="FN99" s="1"/>
      <c r="FP99" s="1"/>
      <c r="FR99" s="1"/>
      <c r="FT99" s="1"/>
      <c r="FU99" s="1"/>
      <c r="FW99" s="1"/>
      <c r="FY99" s="1"/>
      <c r="GA99" s="1"/>
      <c r="GB99" s="1"/>
      <c r="GD99" s="1"/>
      <c r="GF99" s="1"/>
      <c r="GI99" s="1"/>
      <c r="GK99" s="1"/>
      <c r="GM99" s="1"/>
      <c r="GO99" s="1"/>
      <c r="GW99" s="1"/>
      <c r="GY99" s="1"/>
      <c r="IQ99" s="1"/>
    </row>
    <row r="100" spans="4:251" ht="15" x14ac:dyDescent="0.25">
      <c r="D100" s="1"/>
      <c r="E100" s="1"/>
      <c r="M100" s="1"/>
      <c r="N100" s="1"/>
      <c r="AM100" s="1"/>
      <c r="AO100" s="1"/>
      <c r="AQ100" s="1"/>
      <c r="BB100" s="1"/>
      <c r="BN100" s="1"/>
      <c r="CB100" s="1"/>
      <c r="CD100" s="1"/>
      <c r="CF100" s="1"/>
      <c r="CH100" s="1"/>
      <c r="CJ100" s="1"/>
      <c r="CL100" s="1"/>
      <c r="CU100" s="1"/>
      <c r="DD100" s="1"/>
      <c r="DO100" s="1"/>
      <c r="DX100" s="1"/>
      <c r="DZ100" s="1"/>
      <c r="EB100" s="1"/>
      <c r="EC100" s="1"/>
      <c r="ED100" s="1"/>
      <c r="EE100" s="1"/>
      <c r="EF100" s="1"/>
      <c r="EL100" s="1"/>
      <c r="EM100" s="1"/>
      <c r="EN100" s="1"/>
      <c r="EO100" s="1"/>
      <c r="EP100" s="1"/>
      <c r="EY100" s="1"/>
      <c r="FA100" s="1"/>
      <c r="FC100" s="1"/>
      <c r="FD100" s="1"/>
      <c r="FF100" s="1"/>
      <c r="FH100" s="1"/>
      <c r="FI100" s="1"/>
      <c r="FK100" s="1"/>
      <c r="FM100" s="1"/>
      <c r="FN100" s="1"/>
      <c r="FP100" s="1"/>
      <c r="FR100" s="1"/>
      <c r="FT100" s="1"/>
      <c r="FU100" s="1"/>
      <c r="FW100" s="1"/>
      <c r="FY100" s="1"/>
      <c r="GA100" s="1"/>
      <c r="GB100" s="1"/>
      <c r="GD100" s="1"/>
      <c r="GF100" s="1"/>
      <c r="GI100" s="1"/>
      <c r="GK100" s="1"/>
      <c r="GM100" s="1"/>
      <c r="GO100" s="1"/>
      <c r="GW100" s="1"/>
      <c r="GY100" s="1"/>
      <c r="IQ100" s="1"/>
    </row>
    <row r="101" spans="4:251" ht="15" x14ac:dyDescent="0.25">
      <c r="D101" s="1"/>
      <c r="E101" s="1"/>
      <c r="M101" s="1"/>
      <c r="N101" s="1"/>
      <c r="AM101" s="1"/>
      <c r="AO101" s="1"/>
      <c r="AQ101" s="1"/>
      <c r="BB101" s="1"/>
      <c r="BN101" s="1"/>
      <c r="CB101" s="1"/>
      <c r="CD101" s="1"/>
      <c r="CF101" s="1"/>
      <c r="CH101" s="1"/>
      <c r="CJ101" s="1"/>
      <c r="CL101" s="1"/>
      <c r="CU101" s="1"/>
      <c r="DD101" s="1"/>
      <c r="DO101" s="1"/>
      <c r="DX101" s="1"/>
      <c r="DZ101" s="1"/>
      <c r="EB101" s="1"/>
      <c r="EC101" s="1"/>
      <c r="ED101" s="1"/>
      <c r="EE101" s="1"/>
      <c r="EF101" s="1"/>
      <c r="EL101" s="1"/>
      <c r="EM101" s="1"/>
      <c r="EN101" s="1"/>
      <c r="EO101" s="1"/>
      <c r="EP101" s="1"/>
      <c r="EY101" s="1"/>
      <c r="FA101" s="1"/>
      <c r="FC101" s="1"/>
      <c r="FD101" s="1"/>
      <c r="FF101" s="1"/>
      <c r="FH101" s="1"/>
      <c r="FI101" s="1"/>
      <c r="FK101" s="1"/>
      <c r="FM101" s="1"/>
      <c r="FN101" s="1"/>
      <c r="FP101" s="1"/>
      <c r="FR101" s="1"/>
      <c r="FT101" s="1"/>
      <c r="FU101" s="1"/>
      <c r="FW101" s="1"/>
      <c r="FY101" s="1"/>
      <c r="GA101" s="1"/>
      <c r="GB101" s="1"/>
      <c r="GD101" s="1"/>
      <c r="GF101" s="1"/>
      <c r="GI101" s="1"/>
      <c r="GK101" s="1"/>
      <c r="GM101" s="1"/>
      <c r="GO101" s="1"/>
      <c r="GW101" s="1"/>
      <c r="GY101" s="1"/>
      <c r="IQ101" s="1"/>
    </row>
    <row r="102" spans="4:251" ht="15" x14ac:dyDescent="0.25">
      <c r="D102" s="1"/>
      <c r="E102" s="1"/>
      <c r="M102" s="1"/>
      <c r="N102" s="1"/>
      <c r="AM102" s="1"/>
      <c r="AO102" s="1"/>
      <c r="AQ102" s="1"/>
      <c r="BB102" s="1"/>
      <c r="BN102" s="1"/>
      <c r="CB102" s="1"/>
      <c r="CD102" s="1"/>
      <c r="CF102" s="1"/>
      <c r="CH102" s="1"/>
      <c r="CJ102" s="1"/>
      <c r="CL102" s="1"/>
      <c r="CU102" s="1"/>
      <c r="DD102" s="1"/>
      <c r="DO102" s="1"/>
      <c r="DX102" s="1"/>
      <c r="DZ102" s="1"/>
      <c r="EB102" s="1"/>
      <c r="EC102" s="1"/>
      <c r="ED102" s="1"/>
      <c r="EE102" s="1"/>
      <c r="EF102" s="1"/>
      <c r="EL102" s="1"/>
      <c r="EM102" s="1"/>
      <c r="EN102" s="1"/>
      <c r="EO102" s="1"/>
      <c r="EP102" s="1"/>
      <c r="EY102" s="1"/>
      <c r="FA102" s="1"/>
      <c r="FC102" s="1"/>
      <c r="FD102" s="1"/>
      <c r="FF102" s="1"/>
      <c r="FH102" s="1"/>
      <c r="FI102" s="1"/>
      <c r="FK102" s="1"/>
      <c r="FM102" s="1"/>
      <c r="FN102" s="1"/>
      <c r="FP102" s="1"/>
      <c r="FR102" s="1"/>
      <c r="FT102" s="1"/>
      <c r="FU102" s="1"/>
      <c r="FW102" s="1"/>
      <c r="FY102" s="1"/>
      <c r="GA102" s="1"/>
      <c r="GB102" s="1"/>
      <c r="GD102" s="1"/>
      <c r="GF102" s="1"/>
      <c r="GI102" s="1"/>
      <c r="GK102" s="1"/>
      <c r="GM102" s="1"/>
      <c r="GO102" s="1"/>
      <c r="GW102" s="1"/>
      <c r="GY102" s="1"/>
      <c r="IQ102" s="1"/>
    </row>
    <row r="103" spans="4:251" ht="15" x14ac:dyDescent="0.25">
      <c r="D103" s="1"/>
      <c r="E103" s="1"/>
      <c r="M103" s="1"/>
      <c r="N103" s="1"/>
      <c r="AM103" s="1"/>
      <c r="AO103" s="1"/>
      <c r="AQ103" s="1"/>
      <c r="BB103" s="1"/>
      <c r="BN103" s="1"/>
      <c r="CB103" s="1"/>
      <c r="CD103" s="1"/>
      <c r="CF103" s="1"/>
      <c r="CH103" s="1"/>
      <c r="CJ103" s="1"/>
      <c r="CL103" s="1"/>
      <c r="CU103" s="1"/>
      <c r="DD103" s="1"/>
      <c r="DO103" s="1"/>
      <c r="DX103" s="1"/>
      <c r="DZ103" s="1"/>
      <c r="EB103" s="1"/>
      <c r="EC103" s="1"/>
      <c r="ED103" s="1"/>
      <c r="EE103" s="1"/>
      <c r="EF103" s="1"/>
      <c r="EL103" s="1"/>
      <c r="EM103" s="1"/>
      <c r="EN103" s="1"/>
      <c r="EO103" s="1"/>
      <c r="EP103" s="1"/>
      <c r="EY103" s="1"/>
      <c r="FA103" s="1"/>
      <c r="FC103" s="1"/>
      <c r="FD103" s="1"/>
      <c r="FF103" s="1"/>
      <c r="FH103" s="1"/>
      <c r="FI103" s="1"/>
      <c r="FK103" s="1"/>
      <c r="FM103" s="1"/>
      <c r="FN103" s="1"/>
      <c r="FP103" s="1"/>
      <c r="FR103" s="1"/>
      <c r="FT103" s="1"/>
      <c r="FU103" s="1"/>
      <c r="FW103" s="1"/>
      <c r="FY103" s="1"/>
      <c r="GA103" s="1"/>
      <c r="GB103" s="1"/>
      <c r="GD103" s="1"/>
      <c r="GF103" s="1"/>
      <c r="GI103" s="1"/>
      <c r="GK103" s="1"/>
      <c r="GM103" s="1"/>
      <c r="GO103" s="1"/>
      <c r="GW103" s="1"/>
      <c r="GY103" s="1"/>
      <c r="IQ103" s="1"/>
    </row>
    <row r="104" spans="4:251" ht="15" x14ac:dyDescent="0.25">
      <c r="D104" s="1"/>
      <c r="E104" s="1"/>
      <c r="M104" s="1"/>
      <c r="N104" s="1"/>
      <c r="AM104" s="1"/>
      <c r="AO104" s="1"/>
      <c r="AQ104" s="1"/>
      <c r="BB104" s="1"/>
      <c r="BN104" s="1"/>
      <c r="CB104" s="1"/>
      <c r="CD104" s="1"/>
      <c r="CF104" s="1"/>
      <c r="CH104" s="1"/>
      <c r="CJ104" s="1"/>
      <c r="CL104" s="1"/>
      <c r="CU104" s="1"/>
      <c r="DD104" s="1"/>
      <c r="DO104" s="1"/>
      <c r="DX104" s="1"/>
      <c r="DZ104" s="1"/>
      <c r="EB104" s="1"/>
      <c r="EC104" s="1"/>
      <c r="ED104" s="1"/>
      <c r="EE104" s="1"/>
      <c r="EF104" s="1"/>
      <c r="EL104" s="1"/>
      <c r="EM104" s="1"/>
      <c r="EN104" s="1"/>
      <c r="EO104" s="1"/>
      <c r="EP104" s="1"/>
      <c r="EY104" s="1"/>
      <c r="FA104" s="1"/>
      <c r="FC104" s="1"/>
      <c r="FD104" s="1"/>
      <c r="FF104" s="1"/>
      <c r="FH104" s="1"/>
      <c r="FI104" s="1"/>
      <c r="FK104" s="1"/>
      <c r="FM104" s="1"/>
      <c r="FN104" s="1"/>
      <c r="FP104" s="1"/>
      <c r="FR104" s="1"/>
      <c r="FT104" s="1"/>
      <c r="FU104" s="1"/>
      <c r="FW104" s="1"/>
      <c r="FY104" s="1"/>
      <c r="GA104" s="1"/>
      <c r="GB104" s="1"/>
      <c r="GD104" s="1"/>
      <c r="GF104" s="1"/>
      <c r="GI104" s="1"/>
      <c r="GK104" s="1"/>
      <c r="GM104" s="1"/>
      <c r="GO104" s="1"/>
      <c r="GW104" s="1"/>
      <c r="GY104" s="1"/>
      <c r="IQ104" s="1"/>
    </row>
    <row r="105" spans="4:251" ht="15" x14ac:dyDescent="0.25">
      <c r="D105" s="1"/>
      <c r="E105" s="1"/>
      <c r="M105" s="1"/>
      <c r="N105" s="1"/>
      <c r="AM105" s="1"/>
      <c r="AO105" s="1"/>
      <c r="AQ105" s="1"/>
      <c r="BB105" s="1"/>
      <c r="BN105" s="1"/>
      <c r="CB105" s="1"/>
      <c r="CD105" s="1"/>
      <c r="CF105" s="1"/>
      <c r="CH105" s="1"/>
      <c r="CJ105" s="1"/>
      <c r="CL105" s="1"/>
      <c r="CU105" s="1"/>
      <c r="DD105" s="1"/>
      <c r="DO105" s="1"/>
      <c r="DX105" s="1"/>
      <c r="DZ105" s="1"/>
      <c r="EB105" s="1"/>
      <c r="EC105" s="1"/>
      <c r="ED105" s="1"/>
      <c r="EE105" s="1"/>
      <c r="EF105" s="1"/>
      <c r="EL105" s="1"/>
      <c r="EM105" s="1"/>
      <c r="EN105" s="1"/>
      <c r="EO105" s="1"/>
      <c r="EP105" s="1"/>
      <c r="EY105" s="1"/>
      <c r="FA105" s="1"/>
      <c r="FC105" s="1"/>
      <c r="FD105" s="1"/>
      <c r="FF105" s="1"/>
      <c r="FH105" s="1"/>
      <c r="FI105" s="1"/>
      <c r="FK105" s="1"/>
      <c r="FM105" s="1"/>
      <c r="FN105" s="1"/>
      <c r="FP105" s="1"/>
      <c r="FR105" s="1"/>
      <c r="FT105" s="1"/>
      <c r="FU105" s="1"/>
      <c r="FW105" s="1"/>
      <c r="FY105" s="1"/>
      <c r="GA105" s="1"/>
      <c r="GB105" s="1"/>
      <c r="GD105" s="1"/>
      <c r="GF105" s="1"/>
      <c r="GI105" s="1"/>
      <c r="GK105" s="1"/>
      <c r="GM105" s="1"/>
      <c r="GO105" s="1"/>
      <c r="GW105" s="1"/>
      <c r="GY105" s="1"/>
      <c r="IQ105" s="1"/>
    </row>
    <row r="106" spans="4:251" ht="15" x14ac:dyDescent="0.25">
      <c r="D106" s="1"/>
      <c r="E106" s="1"/>
      <c r="M106" s="1"/>
      <c r="N106" s="1"/>
      <c r="AM106" s="1"/>
      <c r="AO106" s="1"/>
      <c r="AQ106" s="1"/>
      <c r="BB106" s="1"/>
      <c r="BN106" s="1"/>
      <c r="CB106" s="1"/>
      <c r="CD106" s="1"/>
      <c r="CF106" s="1"/>
      <c r="CH106" s="1"/>
      <c r="CJ106" s="1"/>
      <c r="CL106" s="1"/>
      <c r="CU106" s="1"/>
      <c r="DD106" s="1"/>
      <c r="DO106" s="1"/>
      <c r="DX106" s="1"/>
      <c r="DZ106" s="1"/>
      <c r="EB106" s="1"/>
      <c r="EC106" s="1"/>
      <c r="ED106" s="1"/>
      <c r="EE106" s="1"/>
      <c r="EF106" s="1"/>
      <c r="EL106" s="1"/>
      <c r="EM106" s="1"/>
      <c r="EN106" s="1"/>
      <c r="EO106" s="1"/>
      <c r="EP106" s="1"/>
      <c r="EY106" s="1"/>
      <c r="FA106" s="1"/>
      <c r="FC106" s="1"/>
      <c r="FD106" s="1"/>
      <c r="FF106" s="1"/>
      <c r="FH106" s="1"/>
      <c r="FI106" s="1"/>
      <c r="FK106" s="1"/>
      <c r="FM106" s="1"/>
      <c r="FN106" s="1"/>
      <c r="FP106" s="1"/>
      <c r="FR106" s="1"/>
      <c r="FT106" s="1"/>
      <c r="FU106" s="1"/>
      <c r="FW106" s="1"/>
      <c r="FY106" s="1"/>
      <c r="GA106" s="1"/>
      <c r="GB106" s="1"/>
      <c r="GD106" s="1"/>
      <c r="GF106" s="1"/>
      <c r="GI106" s="1"/>
      <c r="GK106" s="1"/>
      <c r="GM106" s="1"/>
      <c r="GO106" s="1"/>
      <c r="GW106" s="1"/>
      <c r="GY106" s="1"/>
      <c r="IQ106" s="1"/>
    </row>
    <row r="107" spans="4:251" ht="15" x14ac:dyDescent="0.25">
      <c r="D107" s="1"/>
      <c r="E107" s="1"/>
      <c r="M107" s="1"/>
      <c r="N107" s="1"/>
      <c r="AM107" s="1"/>
      <c r="AO107" s="1"/>
      <c r="AQ107" s="1"/>
      <c r="BB107" s="1"/>
      <c r="BN107" s="1"/>
      <c r="CB107" s="1"/>
      <c r="CD107" s="1"/>
      <c r="CF107" s="1"/>
      <c r="CH107" s="1"/>
      <c r="CJ107" s="1"/>
      <c r="CL107" s="1"/>
      <c r="CU107" s="1"/>
      <c r="DD107" s="1"/>
      <c r="DO107" s="1"/>
      <c r="DX107" s="1"/>
      <c r="DZ107" s="1"/>
      <c r="EB107" s="1"/>
      <c r="EC107" s="1"/>
      <c r="ED107" s="1"/>
      <c r="EE107" s="1"/>
      <c r="EF107" s="1"/>
      <c r="EL107" s="1"/>
      <c r="EM107" s="1"/>
      <c r="EN107" s="1"/>
      <c r="EO107" s="1"/>
      <c r="EP107" s="1"/>
      <c r="EY107" s="1"/>
      <c r="FA107" s="1"/>
      <c r="FC107" s="1"/>
      <c r="FD107" s="1"/>
      <c r="FF107" s="1"/>
      <c r="FH107" s="1"/>
      <c r="FI107" s="1"/>
      <c r="FK107" s="1"/>
      <c r="FM107" s="1"/>
      <c r="FN107" s="1"/>
      <c r="FP107" s="1"/>
      <c r="FR107" s="1"/>
      <c r="FT107" s="1"/>
      <c r="FU107" s="1"/>
      <c r="FW107" s="1"/>
      <c r="FY107" s="1"/>
      <c r="GA107" s="1"/>
      <c r="GB107" s="1"/>
      <c r="GD107" s="1"/>
      <c r="GF107" s="1"/>
      <c r="GI107" s="1"/>
      <c r="GK107" s="1"/>
      <c r="GM107" s="1"/>
      <c r="GO107" s="1"/>
      <c r="GW107" s="1"/>
      <c r="GY107" s="1"/>
      <c r="IQ107" s="1"/>
    </row>
    <row r="108" spans="4:251" ht="15" x14ac:dyDescent="0.25">
      <c r="D108" s="1"/>
      <c r="E108" s="1"/>
      <c r="M108" s="1"/>
      <c r="N108" s="1"/>
      <c r="AM108" s="1"/>
      <c r="AO108" s="1"/>
      <c r="AQ108" s="1"/>
      <c r="BB108" s="1"/>
      <c r="BN108" s="1"/>
      <c r="CB108" s="1"/>
      <c r="CD108" s="1"/>
      <c r="CF108" s="1"/>
      <c r="CH108" s="1"/>
      <c r="CJ108" s="1"/>
      <c r="CL108" s="1"/>
      <c r="CU108" s="1"/>
      <c r="DD108" s="1"/>
      <c r="DO108" s="1"/>
      <c r="DX108" s="1"/>
      <c r="DZ108" s="1"/>
      <c r="EB108" s="1"/>
      <c r="EC108" s="1"/>
      <c r="ED108" s="1"/>
      <c r="EE108" s="1"/>
      <c r="EF108" s="1"/>
      <c r="EL108" s="1"/>
      <c r="EM108" s="1"/>
      <c r="EN108" s="1"/>
      <c r="EO108" s="1"/>
      <c r="EP108" s="1"/>
      <c r="EY108" s="1"/>
      <c r="FA108" s="1"/>
      <c r="FC108" s="1"/>
      <c r="FD108" s="1"/>
      <c r="FF108" s="1"/>
      <c r="FH108" s="1"/>
      <c r="FI108" s="1"/>
      <c r="FK108" s="1"/>
      <c r="FM108" s="1"/>
      <c r="FN108" s="1"/>
      <c r="FP108" s="1"/>
      <c r="FR108" s="1"/>
      <c r="FT108" s="1"/>
      <c r="FU108" s="1"/>
      <c r="FW108" s="1"/>
      <c r="FY108" s="1"/>
      <c r="GA108" s="1"/>
      <c r="GB108" s="1"/>
      <c r="GD108" s="1"/>
      <c r="GF108" s="1"/>
      <c r="GI108" s="1"/>
      <c r="GK108" s="1"/>
      <c r="GM108" s="1"/>
      <c r="GO108" s="1"/>
      <c r="GW108" s="1"/>
      <c r="GY108" s="1"/>
      <c r="IQ108" s="1"/>
    </row>
    <row r="109" spans="4:251" ht="15" x14ac:dyDescent="0.25">
      <c r="D109" s="1"/>
      <c r="E109" s="1"/>
      <c r="M109" s="1"/>
      <c r="N109" s="1"/>
      <c r="AM109" s="1"/>
      <c r="AO109" s="1"/>
      <c r="AQ109" s="1"/>
      <c r="BB109" s="1"/>
      <c r="BN109" s="1"/>
      <c r="CB109" s="1"/>
      <c r="CD109" s="1"/>
      <c r="CF109" s="1"/>
      <c r="CH109" s="1"/>
      <c r="CJ109" s="1"/>
      <c r="CL109" s="1"/>
      <c r="CU109" s="1"/>
      <c r="DD109" s="1"/>
      <c r="DO109" s="1"/>
      <c r="DX109" s="1"/>
      <c r="DZ109" s="1"/>
      <c r="EB109" s="1"/>
      <c r="EC109" s="1"/>
      <c r="ED109" s="1"/>
      <c r="EE109" s="1"/>
      <c r="EF109" s="1"/>
      <c r="EL109" s="1"/>
      <c r="EM109" s="1"/>
      <c r="EN109" s="1"/>
      <c r="EO109" s="1"/>
      <c r="EP109" s="1"/>
      <c r="EY109" s="1"/>
      <c r="FA109" s="1"/>
      <c r="FC109" s="1"/>
      <c r="FD109" s="1"/>
      <c r="FF109" s="1"/>
      <c r="FH109" s="1"/>
      <c r="FI109" s="1"/>
      <c r="FK109" s="1"/>
      <c r="FM109" s="1"/>
      <c r="FN109" s="1"/>
      <c r="FP109" s="1"/>
      <c r="FR109" s="1"/>
      <c r="FT109" s="1"/>
      <c r="FU109" s="1"/>
      <c r="FW109" s="1"/>
      <c r="FY109" s="1"/>
      <c r="GA109" s="1"/>
      <c r="GB109" s="1"/>
      <c r="GD109" s="1"/>
      <c r="GF109" s="1"/>
      <c r="GI109" s="1"/>
      <c r="GK109" s="1"/>
      <c r="GM109" s="1"/>
      <c r="GO109" s="1"/>
      <c r="GW109" s="1"/>
      <c r="GY109" s="1"/>
      <c r="IQ109" s="1"/>
    </row>
    <row r="110" spans="4:251" ht="15" x14ac:dyDescent="0.25">
      <c r="D110" s="1"/>
      <c r="E110" s="1"/>
      <c r="M110" s="1"/>
      <c r="N110" s="1"/>
      <c r="AM110" s="1"/>
      <c r="AO110" s="1"/>
      <c r="AQ110" s="1"/>
      <c r="BB110" s="1"/>
      <c r="BN110" s="1"/>
      <c r="CB110" s="1"/>
      <c r="CD110" s="1"/>
      <c r="CF110" s="1"/>
      <c r="CH110" s="1"/>
      <c r="CJ110" s="1"/>
      <c r="CL110" s="1"/>
      <c r="CU110" s="1"/>
      <c r="DD110" s="1"/>
      <c r="DO110" s="1"/>
      <c r="DX110" s="1"/>
      <c r="DZ110" s="1"/>
      <c r="EB110" s="1"/>
      <c r="EC110" s="1"/>
      <c r="ED110" s="1"/>
      <c r="EE110" s="1"/>
      <c r="EF110" s="1"/>
      <c r="EL110" s="1"/>
      <c r="EM110" s="1"/>
      <c r="EN110" s="1"/>
      <c r="EO110" s="1"/>
      <c r="EP110" s="1"/>
      <c r="EY110" s="1"/>
      <c r="FA110" s="1"/>
      <c r="FC110" s="1"/>
      <c r="FD110" s="1"/>
      <c r="FF110" s="1"/>
      <c r="FH110" s="1"/>
      <c r="FI110" s="1"/>
      <c r="FK110" s="1"/>
      <c r="FM110" s="1"/>
      <c r="FN110" s="1"/>
      <c r="FP110" s="1"/>
      <c r="FR110" s="1"/>
      <c r="FT110" s="1"/>
      <c r="FU110" s="1"/>
      <c r="FW110" s="1"/>
      <c r="FY110" s="1"/>
      <c r="GA110" s="1"/>
      <c r="GB110" s="1"/>
      <c r="GD110" s="1"/>
      <c r="GF110" s="1"/>
      <c r="GI110" s="1"/>
      <c r="GK110" s="1"/>
      <c r="GM110" s="1"/>
      <c r="GO110" s="1"/>
      <c r="GW110" s="1"/>
      <c r="GY110" s="1"/>
      <c r="IQ110" s="1"/>
    </row>
    <row r="111" spans="4:251" ht="15" x14ac:dyDescent="0.25">
      <c r="D111" s="1"/>
      <c r="E111" s="1"/>
      <c r="M111" s="1"/>
      <c r="N111" s="1"/>
      <c r="AM111" s="1"/>
      <c r="AO111" s="1"/>
      <c r="AQ111" s="1"/>
      <c r="BB111" s="1"/>
      <c r="BN111" s="1"/>
      <c r="CB111" s="1"/>
      <c r="CD111" s="1"/>
      <c r="CF111" s="1"/>
      <c r="CH111" s="1"/>
      <c r="CJ111" s="1"/>
      <c r="CL111" s="1"/>
      <c r="CU111" s="1"/>
      <c r="DD111" s="1"/>
      <c r="DO111" s="1"/>
      <c r="DX111" s="1"/>
      <c r="DZ111" s="1"/>
      <c r="EB111" s="1"/>
      <c r="EC111" s="1"/>
      <c r="ED111" s="1"/>
      <c r="EE111" s="1"/>
      <c r="EF111" s="1"/>
      <c r="EL111" s="1"/>
      <c r="EM111" s="1"/>
      <c r="EN111" s="1"/>
      <c r="EO111" s="1"/>
      <c r="EP111" s="1"/>
      <c r="EY111" s="1"/>
      <c r="FA111" s="1"/>
      <c r="FC111" s="1"/>
      <c r="FD111" s="1"/>
      <c r="FF111" s="1"/>
      <c r="FH111" s="1"/>
      <c r="FI111" s="1"/>
      <c r="FK111" s="1"/>
      <c r="FM111" s="1"/>
      <c r="FN111" s="1"/>
      <c r="FP111" s="1"/>
      <c r="FR111" s="1"/>
      <c r="FT111" s="1"/>
      <c r="FU111" s="1"/>
      <c r="FW111" s="1"/>
      <c r="FY111" s="1"/>
      <c r="GA111" s="1"/>
      <c r="GB111" s="1"/>
      <c r="GD111" s="1"/>
      <c r="GF111" s="1"/>
      <c r="GI111" s="1"/>
      <c r="GK111" s="1"/>
      <c r="GM111" s="1"/>
      <c r="GO111" s="1"/>
      <c r="GW111" s="1"/>
      <c r="GY111" s="1"/>
      <c r="IQ111" s="1"/>
    </row>
    <row r="112" spans="4:251" ht="15" x14ac:dyDescent="0.25">
      <c r="D112" s="1"/>
      <c r="E112" s="1"/>
      <c r="M112" s="1"/>
      <c r="N112" s="1"/>
      <c r="AM112" s="1"/>
      <c r="AO112" s="1"/>
      <c r="AQ112" s="1"/>
      <c r="BB112" s="1"/>
      <c r="BN112" s="1"/>
      <c r="CB112" s="1"/>
      <c r="CD112" s="1"/>
      <c r="CF112" s="1"/>
      <c r="CH112" s="1"/>
      <c r="CJ112" s="1"/>
      <c r="CL112" s="1"/>
      <c r="CU112" s="1"/>
      <c r="DD112" s="1"/>
      <c r="DO112" s="1"/>
      <c r="DX112" s="1"/>
      <c r="DZ112" s="1"/>
      <c r="EB112" s="1"/>
      <c r="EC112" s="1"/>
      <c r="ED112" s="1"/>
      <c r="EE112" s="1"/>
      <c r="EF112" s="1"/>
      <c r="EL112" s="1"/>
      <c r="EM112" s="1"/>
      <c r="EN112" s="1"/>
      <c r="EO112" s="1"/>
      <c r="EP112" s="1"/>
      <c r="EY112" s="1"/>
      <c r="FA112" s="1"/>
      <c r="FC112" s="1"/>
      <c r="FD112" s="1"/>
      <c r="FF112" s="1"/>
      <c r="FH112" s="1"/>
      <c r="FI112" s="1"/>
      <c r="FK112" s="1"/>
      <c r="FM112" s="1"/>
      <c r="FN112" s="1"/>
      <c r="FP112" s="1"/>
      <c r="FR112" s="1"/>
      <c r="FT112" s="1"/>
      <c r="FU112" s="1"/>
      <c r="FW112" s="1"/>
      <c r="FY112" s="1"/>
      <c r="GA112" s="1"/>
      <c r="GB112" s="1"/>
      <c r="GD112" s="1"/>
      <c r="GF112" s="1"/>
      <c r="GI112" s="1"/>
      <c r="GK112" s="1"/>
      <c r="GM112" s="1"/>
      <c r="GO112" s="1"/>
      <c r="GW112" s="1"/>
      <c r="GY112" s="1"/>
      <c r="IQ112" s="1"/>
    </row>
    <row r="113" spans="4:252" ht="15" x14ac:dyDescent="0.25">
      <c r="D113" s="1"/>
      <c r="L113" s="1"/>
      <c r="M113" s="1"/>
      <c r="AL113" s="1"/>
      <c r="AN113" s="1"/>
      <c r="AP113" s="1"/>
      <c r="BA113" s="1"/>
      <c r="BM113" s="1"/>
      <c r="CA113" s="1"/>
      <c r="CC113" s="1"/>
      <c r="CE113" s="1"/>
      <c r="CG113" s="1"/>
      <c r="CI113" s="1"/>
      <c r="CK113" s="1"/>
      <c r="CT113" s="1"/>
      <c r="DC113" s="1"/>
      <c r="DN113" s="1"/>
      <c r="DW113" s="1"/>
      <c r="DY113" s="1"/>
      <c r="EA113" s="1"/>
      <c r="EB113" s="1"/>
      <c r="EC113" s="1"/>
      <c r="ED113" s="1"/>
      <c r="EE113" s="1"/>
      <c r="EK113" s="1"/>
      <c r="EL113" s="1"/>
      <c r="EM113" s="1"/>
      <c r="EN113" s="1"/>
      <c r="EO113" s="1"/>
      <c r="EX113" s="1"/>
      <c r="EZ113" s="1"/>
      <c r="FB113" s="1"/>
      <c r="FC113" s="1"/>
      <c r="FE113" s="1"/>
      <c r="FG113" s="1"/>
      <c r="FH113" s="1"/>
      <c r="FJ113" s="1"/>
      <c r="FL113" s="1"/>
      <c r="FM113" s="1"/>
      <c r="FO113" s="1"/>
      <c r="FQ113" s="1"/>
      <c r="FS113" s="1"/>
      <c r="FT113" s="1"/>
      <c r="FV113" s="1"/>
      <c r="FX113" s="1"/>
      <c r="FZ113" s="1"/>
      <c r="GA113" s="1"/>
      <c r="GC113" s="1"/>
      <c r="GE113" s="1"/>
      <c r="GH113" s="1"/>
      <c r="GJ113" s="1"/>
      <c r="GL113" s="1"/>
      <c r="GN113" s="1"/>
      <c r="GV113" s="1"/>
      <c r="GX113" s="1"/>
      <c r="IP113" s="1"/>
      <c r="IR113" s="1"/>
    </row>
    <row r="114" spans="4:252" ht="15" x14ac:dyDescent="0.25">
      <c r="D114" s="1"/>
      <c r="L114" s="1"/>
      <c r="M114" s="1"/>
      <c r="AL114" s="1"/>
      <c r="AN114" s="1"/>
      <c r="AP114" s="1"/>
      <c r="BA114" s="1"/>
      <c r="BM114" s="1"/>
      <c r="CA114" s="1"/>
      <c r="CC114" s="1"/>
      <c r="CE114" s="1"/>
      <c r="CG114" s="1"/>
      <c r="CI114" s="1"/>
      <c r="CK114" s="1"/>
      <c r="CT114" s="1"/>
      <c r="DC114" s="1"/>
      <c r="DN114" s="1"/>
      <c r="DW114" s="1"/>
      <c r="DY114" s="1"/>
      <c r="EA114" s="1"/>
      <c r="EB114" s="1"/>
      <c r="EC114" s="1"/>
      <c r="ED114" s="1"/>
      <c r="EE114" s="1"/>
      <c r="EK114" s="1"/>
      <c r="EL114" s="1"/>
      <c r="EM114" s="1"/>
      <c r="EN114" s="1"/>
      <c r="EO114" s="1"/>
      <c r="EX114" s="1"/>
      <c r="EZ114" s="1"/>
      <c r="FB114" s="1"/>
      <c r="FC114" s="1"/>
      <c r="FE114" s="1"/>
      <c r="FG114" s="1"/>
      <c r="FH114" s="1"/>
      <c r="FJ114" s="1"/>
      <c r="FL114" s="1"/>
      <c r="FM114" s="1"/>
      <c r="FO114" s="1"/>
      <c r="FQ114" s="1"/>
      <c r="FS114" s="1"/>
      <c r="FT114" s="1"/>
      <c r="FV114" s="1"/>
      <c r="FX114" s="1"/>
      <c r="FZ114" s="1"/>
      <c r="GA114" s="1"/>
      <c r="GC114" s="1"/>
      <c r="GE114" s="1"/>
      <c r="GH114" s="1"/>
      <c r="GJ114" s="1"/>
      <c r="GL114" s="1"/>
      <c r="GN114" s="1"/>
      <c r="GV114" s="1"/>
      <c r="GX114" s="1"/>
      <c r="IP114" s="1"/>
      <c r="IR114" s="1"/>
    </row>
    <row r="115" spans="4:252" ht="15" x14ac:dyDescent="0.25">
      <c r="D115" s="1"/>
      <c r="L115" s="1"/>
      <c r="M115" s="1"/>
      <c r="AL115" s="1"/>
      <c r="AN115" s="1"/>
      <c r="AP115" s="1"/>
      <c r="BA115" s="1"/>
      <c r="BM115" s="1"/>
      <c r="CA115" s="1"/>
      <c r="CC115" s="1"/>
      <c r="CE115" s="1"/>
      <c r="CG115" s="1"/>
      <c r="CI115" s="1"/>
      <c r="CK115" s="1"/>
      <c r="CT115" s="1"/>
      <c r="DC115" s="1"/>
      <c r="DN115" s="1"/>
      <c r="DW115" s="1"/>
      <c r="DY115" s="1"/>
      <c r="EA115" s="1"/>
      <c r="EB115" s="1"/>
      <c r="EC115" s="1"/>
      <c r="ED115" s="1"/>
      <c r="EE115" s="1"/>
      <c r="EK115" s="1"/>
      <c r="EL115" s="1"/>
      <c r="EM115" s="1"/>
      <c r="EN115" s="1"/>
      <c r="EO115" s="1"/>
      <c r="EX115" s="1"/>
      <c r="EZ115" s="1"/>
      <c r="FB115" s="1"/>
      <c r="FC115" s="1"/>
      <c r="FE115" s="1"/>
      <c r="FG115" s="1"/>
      <c r="FH115" s="1"/>
      <c r="FJ115" s="1"/>
      <c r="FL115" s="1"/>
      <c r="FM115" s="1"/>
      <c r="FO115" s="1"/>
      <c r="FQ115" s="1"/>
      <c r="FS115" s="1"/>
      <c r="FT115" s="1"/>
      <c r="FV115" s="1"/>
      <c r="FX115" s="1"/>
      <c r="FZ115" s="1"/>
      <c r="GA115" s="1"/>
      <c r="GC115" s="1"/>
      <c r="GE115" s="1"/>
      <c r="GH115" s="1"/>
      <c r="GJ115" s="1"/>
      <c r="GL115" s="1"/>
      <c r="GN115" s="1"/>
      <c r="GV115" s="1"/>
      <c r="GX115" s="1"/>
      <c r="IP115" s="1"/>
      <c r="IR115" s="1"/>
    </row>
    <row r="116" spans="4:252" ht="15" x14ac:dyDescent="0.25">
      <c r="D116" s="1"/>
      <c r="L116" s="1"/>
      <c r="M116" s="1"/>
      <c r="AL116" s="1"/>
      <c r="AN116" s="1"/>
      <c r="AP116" s="1"/>
      <c r="BA116" s="1"/>
      <c r="BM116" s="1"/>
      <c r="CA116" s="1"/>
      <c r="CC116" s="1"/>
      <c r="CE116" s="1"/>
      <c r="CG116" s="1"/>
      <c r="CI116" s="1"/>
      <c r="CK116" s="1"/>
      <c r="CT116" s="1"/>
      <c r="DC116" s="1"/>
      <c r="DN116" s="1"/>
      <c r="DW116" s="1"/>
      <c r="DY116" s="1"/>
      <c r="EA116" s="1"/>
      <c r="EB116" s="1"/>
      <c r="EC116" s="1"/>
      <c r="ED116" s="1"/>
      <c r="EE116" s="1"/>
      <c r="EK116" s="1"/>
      <c r="EL116" s="1"/>
      <c r="EM116" s="1"/>
      <c r="EN116" s="1"/>
      <c r="EO116" s="1"/>
      <c r="EX116" s="1"/>
      <c r="EZ116" s="1"/>
      <c r="FB116" s="1"/>
      <c r="FC116" s="1"/>
      <c r="FE116" s="1"/>
      <c r="FG116" s="1"/>
      <c r="FH116" s="1"/>
      <c r="FJ116" s="1"/>
      <c r="FL116" s="1"/>
      <c r="FM116" s="1"/>
      <c r="FO116" s="1"/>
      <c r="FQ116" s="1"/>
      <c r="FS116" s="1"/>
      <c r="FT116" s="1"/>
      <c r="FV116" s="1"/>
      <c r="FX116" s="1"/>
      <c r="FZ116" s="1"/>
      <c r="GA116" s="1"/>
      <c r="GC116" s="1"/>
      <c r="GE116" s="1"/>
      <c r="GH116" s="1"/>
      <c r="GJ116" s="1"/>
      <c r="GL116" s="1"/>
      <c r="GN116" s="1"/>
      <c r="GV116" s="1"/>
      <c r="GX116" s="1"/>
      <c r="IP116" s="1"/>
      <c r="IR116" s="1"/>
    </row>
    <row r="117" spans="4:252" ht="15" x14ac:dyDescent="0.25">
      <c r="D117" s="1"/>
      <c r="L117" s="1"/>
      <c r="M117" s="1"/>
      <c r="AL117" s="1"/>
      <c r="AN117" s="1"/>
      <c r="AP117" s="1"/>
      <c r="BA117" s="1"/>
      <c r="BM117" s="1"/>
      <c r="CA117" s="1"/>
      <c r="CC117" s="1"/>
      <c r="CE117" s="1"/>
      <c r="CG117" s="1"/>
      <c r="CI117" s="1"/>
      <c r="CK117" s="1"/>
      <c r="CT117" s="1"/>
      <c r="DC117" s="1"/>
      <c r="DN117" s="1"/>
      <c r="DW117" s="1"/>
      <c r="DY117" s="1"/>
      <c r="EA117" s="1"/>
      <c r="EB117" s="1"/>
      <c r="EC117" s="1"/>
      <c r="ED117" s="1"/>
      <c r="EE117" s="1"/>
      <c r="EK117" s="1"/>
      <c r="EL117" s="1"/>
      <c r="EM117" s="1"/>
      <c r="EN117" s="1"/>
      <c r="EO117" s="1"/>
      <c r="EX117" s="1"/>
      <c r="EZ117" s="1"/>
      <c r="FB117" s="1"/>
      <c r="FC117" s="1"/>
      <c r="FE117" s="1"/>
      <c r="FG117" s="1"/>
      <c r="FH117" s="1"/>
      <c r="FJ117" s="1"/>
      <c r="FL117" s="1"/>
      <c r="FM117" s="1"/>
      <c r="FO117" s="1"/>
      <c r="FQ117" s="1"/>
      <c r="FS117" s="1"/>
      <c r="FT117" s="1"/>
      <c r="FV117" s="1"/>
      <c r="FX117" s="1"/>
      <c r="FZ117" s="1"/>
      <c r="GA117" s="1"/>
      <c r="GC117" s="1"/>
      <c r="GE117" s="1"/>
      <c r="GH117" s="1"/>
      <c r="GJ117" s="1"/>
      <c r="GL117" s="1"/>
      <c r="GN117" s="1"/>
      <c r="GV117" s="1"/>
      <c r="GX117" s="1"/>
      <c r="IP117" s="1"/>
      <c r="IR117" s="1"/>
    </row>
    <row r="118" spans="4:252" ht="15" x14ac:dyDescent="0.25">
      <c r="D118" s="1"/>
      <c r="L118" s="1"/>
      <c r="M118" s="1"/>
      <c r="AL118" s="1"/>
      <c r="AN118" s="1"/>
      <c r="AP118" s="1"/>
      <c r="BA118" s="1"/>
      <c r="BM118" s="1"/>
      <c r="CA118" s="1"/>
      <c r="CC118" s="1"/>
      <c r="CE118" s="1"/>
      <c r="CG118" s="1"/>
      <c r="CI118" s="1"/>
      <c r="CK118" s="1"/>
      <c r="CT118" s="1"/>
      <c r="DC118" s="1"/>
      <c r="DN118" s="1"/>
      <c r="DW118" s="1"/>
      <c r="DY118" s="1"/>
      <c r="EA118" s="1"/>
      <c r="EB118" s="1"/>
      <c r="EC118" s="1"/>
      <c r="ED118" s="1"/>
      <c r="EE118" s="1"/>
      <c r="EK118" s="1"/>
      <c r="EL118" s="1"/>
      <c r="EM118" s="1"/>
      <c r="EN118" s="1"/>
      <c r="EO118" s="1"/>
      <c r="EX118" s="1"/>
      <c r="EZ118" s="1"/>
      <c r="FB118" s="1"/>
      <c r="FC118" s="1"/>
      <c r="FE118" s="1"/>
      <c r="FG118" s="1"/>
      <c r="FH118" s="1"/>
      <c r="FJ118" s="1"/>
      <c r="FL118" s="1"/>
      <c r="FM118" s="1"/>
      <c r="FO118" s="1"/>
      <c r="FQ118" s="1"/>
      <c r="FS118" s="1"/>
      <c r="FT118" s="1"/>
      <c r="FV118" s="1"/>
      <c r="FX118" s="1"/>
      <c r="FZ118" s="1"/>
      <c r="GA118" s="1"/>
      <c r="GC118" s="1"/>
      <c r="GE118" s="1"/>
      <c r="GH118" s="1"/>
      <c r="GJ118" s="1"/>
      <c r="GL118" s="1"/>
      <c r="GN118" s="1"/>
      <c r="GV118" s="1"/>
      <c r="GX118" s="1"/>
      <c r="IP118" s="1"/>
      <c r="IR118" s="1"/>
    </row>
    <row r="119" spans="4:252" ht="15" x14ac:dyDescent="0.25">
      <c r="D119" s="1"/>
      <c r="L119" s="1"/>
      <c r="M119" s="1"/>
      <c r="AL119" s="1"/>
      <c r="AN119" s="1"/>
      <c r="AP119" s="1"/>
      <c r="BA119" s="1"/>
      <c r="BM119" s="1"/>
      <c r="CA119" s="1"/>
      <c r="CC119" s="1"/>
      <c r="CE119" s="1"/>
      <c r="CG119" s="1"/>
      <c r="CI119" s="1"/>
      <c r="CK119" s="1"/>
      <c r="CT119" s="1"/>
      <c r="DC119" s="1"/>
      <c r="DN119" s="1"/>
      <c r="DW119" s="1"/>
      <c r="DY119" s="1"/>
      <c r="EA119" s="1"/>
      <c r="EB119" s="1"/>
      <c r="EC119" s="1"/>
      <c r="ED119" s="1"/>
      <c r="EE119" s="1"/>
      <c r="EK119" s="1"/>
      <c r="EL119" s="1"/>
      <c r="EM119" s="1"/>
      <c r="EN119" s="1"/>
      <c r="EO119" s="1"/>
      <c r="EX119" s="1"/>
      <c r="EZ119" s="1"/>
      <c r="FB119" s="1"/>
      <c r="FC119" s="1"/>
      <c r="FE119" s="1"/>
      <c r="FG119" s="1"/>
      <c r="FH119" s="1"/>
      <c r="FJ119" s="1"/>
      <c r="FL119" s="1"/>
      <c r="FM119" s="1"/>
      <c r="FO119" s="1"/>
      <c r="FQ119" s="1"/>
      <c r="FS119" s="1"/>
      <c r="FT119" s="1"/>
      <c r="FV119" s="1"/>
      <c r="FX119" s="1"/>
      <c r="FZ119" s="1"/>
      <c r="GA119" s="1"/>
      <c r="GC119" s="1"/>
      <c r="GE119" s="1"/>
      <c r="GH119" s="1"/>
      <c r="GJ119" s="1"/>
      <c r="GL119" s="1"/>
      <c r="GN119" s="1"/>
      <c r="GV119" s="1"/>
      <c r="GX119" s="1"/>
      <c r="IP119" s="1"/>
      <c r="IR119" s="1"/>
    </row>
    <row r="120" spans="4:252" ht="15" x14ac:dyDescent="0.25">
      <c r="D120" s="1"/>
      <c r="L120" s="1"/>
      <c r="M120" s="1"/>
      <c r="AL120" s="1"/>
      <c r="AN120" s="1"/>
      <c r="AP120" s="1"/>
      <c r="BA120" s="1"/>
      <c r="BM120" s="1"/>
      <c r="CA120" s="1"/>
      <c r="CC120" s="1"/>
      <c r="CE120" s="1"/>
      <c r="CG120" s="1"/>
      <c r="CI120" s="1"/>
      <c r="CK120" s="1"/>
      <c r="CT120" s="1"/>
      <c r="DC120" s="1"/>
      <c r="DN120" s="1"/>
      <c r="DW120" s="1"/>
      <c r="DY120" s="1"/>
      <c r="EA120" s="1"/>
      <c r="EB120" s="1"/>
      <c r="EC120" s="1"/>
      <c r="ED120" s="1"/>
      <c r="EE120" s="1"/>
      <c r="EK120" s="1"/>
      <c r="EL120" s="1"/>
      <c r="EM120" s="1"/>
      <c r="EN120" s="1"/>
      <c r="EO120" s="1"/>
      <c r="EX120" s="1"/>
      <c r="EZ120" s="1"/>
      <c r="FB120" s="1"/>
      <c r="FC120" s="1"/>
      <c r="FE120" s="1"/>
      <c r="FG120" s="1"/>
      <c r="FH120" s="1"/>
      <c r="FJ120" s="1"/>
      <c r="FL120" s="1"/>
      <c r="FM120" s="1"/>
      <c r="FO120" s="1"/>
      <c r="FQ120" s="1"/>
      <c r="FS120" s="1"/>
      <c r="FT120" s="1"/>
      <c r="FV120" s="1"/>
      <c r="FX120" s="1"/>
      <c r="FZ120" s="1"/>
      <c r="GA120" s="1"/>
      <c r="GC120" s="1"/>
      <c r="GE120" s="1"/>
      <c r="GH120" s="1"/>
      <c r="GJ120" s="1"/>
      <c r="GL120" s="1"/>
      <c r="GN120" s="1"/>
      <c r="GV120" s="1"/>
      <c r="GX120" s="1"/>
      <c r="IP120" s="1"/>
      <c r="IR120" s="1"/>
    </row>
    <row r="121" spans="4:252" ht="15" x14ac:dyDescent="0.25">
      <c r="D121" s="1"/>
      <c r="L121" s="1"/>
      <c r="M121" s="1"/>
      <c r="AL121" s="1"/>
      <c r="AN121" s="1"/>
      <c r="AP121" s="1"/>
      <c r="BA121" s="1"/>
      <c r="BM121" s="1"/>
      <c r="CA121" s="1"/>
      <c r="CC121" s="1"/>
      <c r="CE121" s="1"/>
      <c r="CG121" s="1"/>
      <c r="CI121" s="1"/>
      <c r="CK121" s="1"/>
      <c r="CT121" s="1"/>
      <c r="DC121" s="1"/>
      <c r="DN121" s="1"/>
      <c r="DW121" s="1"/>
      <c r="DY121" s="1"/>
      <c r="EA121" s="1"/>
      <c r="EB121" s="1"/>
      <c r="EC121" s="1"/>
      <c r="ED121" s="1"/>
      <c r="EE121" s="1"/>
      <c r="EK121" s="1"/>
      <c r="EL121" s="1"/>
      <c r="EM121" s="1"/>
      <c r="EN121" s="1"/>
      <c r="EO121" s="1"/>
      <c r="EX121" s="1"/>
      <c r="EZ121" s="1"/>
      <c r="FB121" s="1"/>
      <c r="FC121" s="1"/>
      <c r="FE121" s="1"/>
      <c r="FG121" s="1"/>
      <c r="FH121" s="1"/>
      <c r="FJ121" s="1"/>
      <c r="FL121" s="1"/>
      <c r="FM121" s="1"/>
      <c r="FO121" s="1"/>
      <c r="FQ121" s="1"/>
      <c r="FS121" s="1"/>
      <c r="FT121" s="1"/>
      <c r="FV121" s="1"/>
      <c r="FX121" s="1"/>
      <c r="FZ121" s="1"/>
      <c r="GA121" s="1"/>
      <c r="GC121" s="1"/>
      <c r="GE121" s="1"/>
      <c r="GH121" s="1"/>
      <c r="GJ121" s="1"/>
      <c r="GL121" s="1"/>
      <c r="GN121" s="1"/>
      <c r="GV121" s="1"/>
      <c r="GX121" s="1"/>
      <c r="IP121" s="1"/>
      <c r="IR121" s="1"/>
    </row>
  </sheetData>
  <mergeCells count="3">
    <mergeCell ref="J4:L4"/>
    <mergeCell ref="G4:I4"/>
    <mergeCell ref="D4:F4"/>
  </mergeCells>
  <hyperlinks>
    <hyperlink ref="A1" location="Contents!A1" display="Contents" xr:uid="{00000000-0004-0000-4200-000000000000}"/>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123ED-B4CA-4E3D-BC58-6076E2144524}">
  <dimension ref="A1:L20"/>
  <sheetViews>
    <sheetView workbookViewId="0"/>
  </sheetViews>
  <sheetFormatPr defaultColWidth="9.140625" defaultRowHeight="12.75" x14ac:dyDescent="0.2"/>
  <cols>
    <col min="1" max="2" width="9.140625" style="2"/>
    <col min="3" max="3" width="32.42578125" style="2" bestFit="1" customWidth="1"/>
    <col min="4" max="8" width="14.7109375" style="2" customWidth="1"/>
    <col min="9" max="12" width="14.85546875" style="2" customWidth="1"/>
    <col min="13" max="16384" width="9.140625" style="2"/>
  </cols>
  <sheetData>
    <row r="1" spans="1:12" x14ac:dyDescent="0.2">
      <c r="A1" s="3" t="s">
        <v>75</v>
      </c>
    </row>
    <row r="2" spans="1:12" x14ac:dyDescent="0.2">
      <c r="B2" s="4" t="s">
        <v>333</v>
      </c>
    </row>
    <row r="3" spans="1:12" x14ac:dyDescent="0.2">
      <c r="B3" s="2" t="s">
        <v>76</v>
      </c>
    </row>
    <row r="4" spans="1:12" x14ac:dyDescent="0.2">
      <c r="D4" s="649" t="s">
        <v>293</v>
      </c>
      <c r="E4" s="684"/>
      <c r="F4" s="684"/>
      <c r="G4" s="649" t="s">
        <v>294</v>
      </c>
      <c r="H4" s="684"/>
      <c r="I4" s="684"/>
      <c r="J4" s="649" t="s">
        <v>295</v>
      </c>
      <c r="K4" s="684"/>
      <c r="L4" s="684"/>
    </row>
    <row r="5" spans="1:12" ht="51" x14ac:dyDescent="0.2">
      <c r="C5" s="5"/>
      <c r="D5" s="16" t="s">
        <v>300</v>
      </c>
      <c r="E5" s="218" t="s">
        <v>301</v>
      </c>
      <c r="F5" s="202" t="s">
        <v>82</v>
      </c>
      <c r="G5" s="16" t="s">
        <v>300</v>
      </c>
      <c r="H5" s="218" t="s">
        <v>301</v>
      </c>
      <c r="I5" s="202" t="s">
        <v>82</v>
      </c>
      <c r="J5" s="16" t="s">
        <v>300</v>
      </c>
      <c r="K5" s="218" t="s">
        <v>301</v>
      </c>
      <c r="L5" s="202" t="s">
        <v>82</v>
      </c>
    </row>
    <row r="6" spans="1:12" x14ac:dyDescent="0.2">
      <c r="C6" s="2" t="s">
        <v>358</v>
      </c>
      <c r="D6" s="386">
        <v>0.58918982744216919</v>
      </c>
      <c r="E6" s="387">
        <v>0.41081014275550842</v>
      </c>
      <c r="F6" s="107">
        <v>175</v>
      </c>
      <c r="G6" s="388">
        <v>0.49739542603492742</v>
      </c>
      <c r="H6" s="389">
        <v>0.50260460376739502</v>
      </c>
      <c r="I6" s="107">
        <v>1735</v>
      </c>
      <c r="J6" s="390">
        <v>0.58801954984664917</v>
      </c>
      <c r="K6" s="391">
        <v>0.41198047995567322</v>
      </c>
      <c r="L6" s="107">
        <v>1476</v>
      </c>
    </row>
    <row r="7" spans="1:12" x14ac:dyDescent="0.2">
      <c r="C7" s="2" t="s">
        <v>444</v>
      </c>
      <c r="D7" s="383">
        <v>0.24105243384838099</v>
      </c>
      <c r="E7" s="380">
        <v>0.75894755125045776</v>
      </c>
      <c r="F7" s="39">
        <v>54</v>
      </c>
      <c r="G7" s="384">
        <v>0.27469933032989502</v>
      </c>
      <c r="H7" s="381">
        <v>0.72530066967010498</v>
      </c>
      <c r="I7" s="39">
        <v>135</v>
      </c>
      <c r="J7" s="385">
        <v>0.39047554135322571</v>
      </c>
      <c r="K7" s="382">
        <v>0.6095244288444519</v>
      </c>
      <c r="L7" s="39">
        <v>136</v>
      </c>
    </row>
    <row r="8" spans="1:12" x14ac:dyDescent="0.2">
      <c r="C8" s="2" t="s">
        <v>77</v>
      </c>
      <c r="D8" s="383">
        <v>0.53916019201278687</v>
      </c>
      <c r="E8" s="380">
        <v>0.46083983778953552</v>
      </c>
      <c r="F8" s="39">
        <v>229</v>
      </c>
      <c r="G8" s="384">
        <v>0.48815688490867609</v>
      </c>
      <c r="H8" s="381">
        <v>0.51184308528900146</v>
      </c>
      <c r="I8" s="39">
        <v>1870</v>
      </c>
      <c r="J8" s="385">
        <v>0.57829928398132324</v>
      </c>
      <c r="K8" s="382">
        <v>0.42170071601867681</v>
      </c>
      <c r="L8" s="39">
        <v>1612</v>
      </c>
    </row>
    <row r="9" spans="1:12" x14ac:dyDescent="0.2">
      <c r="C9" s="2" t="s">
        <v>396</v>
      </c>
      <c r="D9" s="383">
        <v>0.60428124666213989</v>
      </c>
      <c r="E9" s="380">
        <v>0.39571875333786011</v>
      </c>
      <c r="F9" s="39">
        <v>457</v>
      </c>
      <c r="G9" s="384">
        <v>0.59936672449111938</v>
      </c>
      <c r="H9" s="381">
        <v>0.40063327550888062</v>
      </c>
      <c r="I9" s="39">
        <v>3141</v>
      </c>
      <c r="J9" s="385">
        <v>0.64740151166915894</v>
      </c>
      <c r="K9" s="382">
        <v>0.35259848833084112</v>
      </c>
      <c r="L9" s="39">
        <v>3096</v>
      </c>
    </row>
    <row r="10" spans="1:12" x14ac:dyDescent="0.2">
      <c r="C10" s="2" t="s">
        <v>397</v>
      </c>
      <c r="D10" s="383">
        <v>0.64924705028533936</v>
      </c>
      <c r="E10" s="380">
        <v>0.35075297951698298</v>
      </c>
      <c r="F10" s="39">
        <v>209</v>
      </c>
      <c r="G10" s="384">
        <v>0.69702160358428955</v>
      </c>
      <c r="H10" s="381">
        <v>0.30297839641571039</v>
      </c>
      <c r="I10" s="39">
        <v>1462</v>
      </c>
      <c r="J10" s="385">
        <v>0.73511284589767456</v>
      </c>
      <c r="K10" s="382">
        <v>0.26488715410232538</v>
      </c>
      <c r="L10" s="39">
        <v>1399</v>
      </c>
    </row>
    <row r="11" spans="1:12" x14ac:dyDescent="0.2">
      <c r="C11" s="2" t="s">
        <v>78</v>
      </c>
      <c r="D11" s="383">
        <v>0.62090331315994263</v>
      </c>
      <c r="E11" s="380">
        <v>0.37909665703773499</v>
      </c>
      <c r="F11" s="39">
        <v>705</v>
      </c>
      <c r="G11" s="384">
        <v>0.62880104780197144</v>
      </c>
      <c r="H11" s="381">
        <v>0.37119898200035101</v>
      </c>
      <c r="I11" s="39">
        <v>4845</v>
      </c>
      <c r="J11" s="385">
        <v>0.6731642484664917</v>
      </c>
      <c r="K11" s="382">
        <v>0.32683572173118591</v>
      </c>
      <c r="L11" s="39">
        <v>4721</v>
      </c>
    </row>
    <row r="12" spans="1:12" x14ac:dyDescent="0.2">
      <c r="C12" s="2" t="s">
        <v>80</v>
      </c>
      <c r="D12" s="383">
        <v>0.88208776712417603</v>
      </c>
      <c r="E12" s="380">
        <v>0.1179122030735016</v>
      </c>
      <c r="F12" s="39">
        <v>145</v>
      </c>
      <c r="G12" s="384">
        <v>0.88161754608154297</v>
      </c>
      <c r="H12" s="381">
        <v>0.11838244646787641</v>
      </c>
      <c r="I12" s="39">
        <v>651</v>
      </c>
      <c r="J12" s="385">
        <v>0.89485454559326172</v>
      </c>
      <c r="K12" s="382">
        <v>0.1051454842090607</v>
      </c>
      <c r="L12" s="39">
        <v>786</v>
      </c>
    </row>
    <row r="13" spans="1:12" x14ac:dyDescent="0.2">
      <c r="D13" s="42"/>
      <c r="E13" s="42"/>
      <c r="F13" s="42"/>
      <c r="G13" s="42"/>
      <c r="H13" s="42"/>
      <c r="I13" s="42"/>
      <c r="J13" s="42"/>
      <c r="K13" s="42"/>
      <c r="L13" s="42"/>
    </row>
    <row r="14" spans="1:12" x14ac:dyDescent="0.2">
      <c r="D14" s="42"/>
      <c r="E14" s="42"/>
      <c r="F14" s="42"/>
      <c r="G14" s="42"/>
      <c r="H14" s="42"/>
      <c r="I14" s="42"/>
      <c r="J14" s="42"/>
      <c r="K14" s="42"/>
      <c r="L14" s="42"/>
    </row>
    <row r="15" spans="1:12" x14ac:dyDescent="0.2">
      <c r="C15" s="2" t="s">
        <v>302</v>
      </c>
    </row>
    <row r="16" spans="1:12" x14ac:dyDescent="0.2">
      <c r="C16" s="2" t="s">
        <v>299</v>
      </c>
    </row>
    <row r="18" spans="3:3" x14ac:dyDescent="0.2">
      <c r="C18" s="2" t="s">
        <v>83</v>
      </c>
    </row>
    <row r="19" spans="3:3" x14ac:dyDescent="0.2">
      <c r="C19" s="2" t="s">
        <v>596</v>
      </c>
    </row>
    <row r="20" spans="3:3" x14ac:dyDescent="0.2">
      <c r="C20" s="2" t="s">
        <v>628</v>
      </c>
    </row>
  </sheetData>
  <mergeCells count="3">
    <mergeCell ref="J4:L4"/>
    <mergeCell ref="D4:F4"/>
    <mergeCell ref="G4:I4"/>
  </mergeCells>
  <hyperlinks>
    <hyperlink ref="A1" location="Contents!A1" display="Contents" xr:uid="{00000000-0004-0000-4300-000000000000}"/>
  </hyperlink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414C8-A77E-4100-9160-940EF183D996}">
  <dimension ref="A1:P30"/>
  <sheetViews>
    <sheetView workbookViewId="0"/>
  </sheetViews>
  <sheetFormatPr defaultColWidth="9.140625" defaultRowHeight="12.75" x14ac:dyDescent="0.2"/>
  <cols>
    <col min="1" max="2" width="9.140625" style="2"/>
    <col min="3" max="3" width="32.42578125" style="2" bestFit="1" customWidth="1"/>
    <col min="4" max="14" width="12.85546875" style="2" customWidth="1"/>
    <col min="15" max="15" width="14.5703125" style="2" customWidth="1"/>
    <col min="16" max="16384" width="9.140625" style="2"/>
  </cols>
  <sheetData>
    <row r="1" spans="1:16" x14ac:dyDescent="0.2">
      <c r="A1" s="3" t="s">
        <v>75</v>
      </c>
    </row>
    <row r="2" spans="1:16" x14ac:dyDescent="0.2">
      <c r="B2" s="4" t="s">
        <v>336</v>
      </c>
    </row>
    <row r="3" spans="1:16" x14ac:dyDescent="0.2">
      <c r="B3" s="2" t="s">
        <v>76</v>
      </c>
    </row>
    <row r="4" spans="1:16" x14ac:dyDescent="0.2">
      <c r="N4" s="268"/>
      <c r="O4" s="268"/>
    </row>
    <row r="5" spans="1:16" x14ac:dyDescent="0.2">
      <c r="D5" s="649" t="s">
        <v>303</v>
      </c>
      <c r="E5" s="676"/>
      <c r="F5" s="676"/>
      <c r="G5" s="652"/>
      <c r="H5" s="651"/>
      <c r="I5" s="676" t="s">
        <v>82</v>
      </c>
      <c r="J5" s="676"/>
      <c r="K5" s="676"/>
      <c r="L5" s="652"/>
      <c r="M5" s="676"/>
      <c r="N5" s="21" t="s">
        <v>114</v>
      </c>
      <c r="O5" s="268"/>
    </row>
    <row r="6" spans="1:16" ht="51" x14ac:dyDescent="0.2">
      <c r="C6" s="5"/>
      <c r="D6" s="56">
        <v>2018</v>
      </c>
      <c r="E6" s="119">
        <v>2019</v>
      </c>
      <c r="F6" s="110">
        <v>2021</v>
      </c>
      <c r="G6" s="128">
        <v>2022</v>
      </c>
      <c r="H6" s="28">
        <v>2023</v>
      </c>
      <c r="I6" s="119">
        <v>2018</v>
      </c>
      <c r="J6" s="119">
        <v>2019</v>
      </c>
      <c r="K6" s="110">
        <v>2021</v>
      </c>
      <c r="L6" s="110">
        <v>2022</v>
      </c>
      <c r="M6" s="110">
        <v>2023</v>
      </c>
      <c r="N6" s="14" t="s">
        <v>360</v>
      </c>
      <c r="O6" s="250"/>
    </row>
    <row r="7" spans="1:16" x14ac:dyDescent="0.2">
      <c r="C7" s="2" t="s">
        <v>358</v>
      </c>
      <c r="D7" s="76">
        <v>0.41</v>
      </c>
      <c r="E7" s="75">
        <v>0.45</v>
      </c>
      <c r="F7" s="75">
        <v>0.46</v>
      </c>
      <c r="G7" s="118">
        <v>0.45713385939598083</v>
      </c>
      <c r="H7" s="392">
        <v>0.62150639295578003</v>
      </c>
      <c r="I7" s="37">
        <v>293</v>
      </c>
      <c r="J7" s="38">
        <v>1725</v>
      </c>
      <c r="K7" s="38">
        <v>2049</v>
      </c>
      <c r="L7" s="74">
        <v>1979</v>
      </c>
      <c r="M7" s="74">
        <v>1683</v>
      </c>
      <c r="N7" s="155">
        <v>0</v>
      </c>
      <c r="O7" s="269"/>
      <c r="P7" s="40"/>
    </row>
    <row r="8" spans="1:16" x14ac:dyDescent="0.2">
      <c r="C8" s="2" t="s">
        <v>444</v>
      </c>
      <c r="D8" s="41">
        <v>0.76</v>
      </c>
      <c r="E8" s="108">
        <v>0.74</v>
      </c>
      <c r="F8" s="108">
        <v>0.76</v>
      </c>
      <c r="G8" s="117">
        <v>0.77703231573104858</v>
      </c>
      <c r="H8" s="392">
        <v>0.89059418439865112</v>
      </c>
      <c r="I8" s="21">
        <v>118</v>
      </c>
      <c r="J8" s="110">
        <v>204</v>
      </c>
      <c r="K8" s="110">
        <v>213</v>
      </c>
      <c r="L8" s="205">
        <v>168</v>
      </c>
      <c r="M8" s="300">
        <v>134</v>
      </c>
      <c r="N8" s="148">
        <v>8.0000000000000002E-3</v>
      </c>
      <c r="O8" s="269"/>
      <c r="P8" s="40"/>
    </row>
    <row r="9" spans="1:16" x14ac:dyDescent="0.2">
      <c r="C9" s="2" t="s">
        <v>77</v>
      </c>
      <c r="D9" s="41">
        <v>0.43</v>
      </c>
      <c r="E9" s="108">
        <v>0.46</v>
      </c>
      <c r="F9" s="108">
        <v>0.48</v>
      </c>
      <c r="G9" s="117">
        <v>0.47114512324333191</v>
      </c>
      <c r="H9" s="392">
        <v>0.63282674551010132</v>
      </c>
      <c r="I9" s="21">
        <v>411</v>
      </c>
      <c r="J9" s="110">
        <v>1929</v>
      </c>
      <c r="K9" s="110">
        <v>2262</v>
      </c>
      <c r="L9" s="205">
        <v>2147</v>
      </c>
      <c r="M9" s="300">
        <v>1817</v>
      </c>
      <c r="N9" s="148">
        <v>0</v>
      </c>
      <c r="O9" s="269"/>
      <c r="P9" s="40"/>
    </row>
    <row r="10" spans="1:16" x14ac:dyDescent="0.2">
      <c r="C10" s="2" t="s">
        <v>396</v>
      </c>
      <c r="D10" s="41">
        <v>0.87</v>
      </c>
      <c r="E10" s="108">
        <v>0.9</v>
      </c>
      <c r="F10" s="108">
        <v>0.94</v>
      </c>
      <c r="G10" s="117">
        <v>0.94721639156341553</v>
      </c>
      <c r="H10" s="392">
        <v>0.97002702951431274</v>
      </c>
      <c r="I10" s="21">
        <v>1632</v>
      </c>
      <c r="J10" s="110">
        <v>1912</v>
      </c>
      <c r="K10" s="110">
        <v>3488</v>
      </c>
      <c r="L10" s="205">
        <v>3580</v>
      </c>
      <c r="M10" s="300">
        <v>3301</v>
      </c>
      <c r="N10" s="148">
        <v>0</v>
      </c>
      <c r="O10" s="269"/>
      <c r="P10" s="40"/>
    </row>
    <row r="11" spans="1:16" x14ac:dyDescent="0.2">
      <c r="C11" s="2" t="s">
        <v>397</v>
      </c>
      <c r="D11" s="41">
        <v>0.77</v>
      </c>
      <c r="E11" s="108">
        <v>0.77</v>
      </c>
      <c r="F11" s="108">
        <v>0.8</v>
      </c>
      <c r="G11" s="117">
        <v>0.87921380996704102</v>
      </c>
      <c r="H11" s="392">
        <v>0.92031216621398926</v>
      </c>
      <c r="I11" s="21">
        <v>1084</v>
      </c>
      <c r="J11" s="110">
        <v>1239</v>
      </c>
      <c r="K11" s="110">
        <v>2008</v>
      </c>
      <c r="L11" s="205">
        <v>1848</v>
      </c>
      <c r="M11" s="300">
        <v>1479</v>
      </c>
      <c r="N11" s="148">
        <v>0</v>
      </c>
      <c r="O11" s="269"/>
      <c r="P11" s="40"/>
    </row>
    <row r="12" spans="1:16" x14ac:dyDescent="0.2">
      <c r="C12" s="2" t="s">
        <v>78</v>
      </c>
      <c r="D12" s="41">
        <v>0.84</v>
      </c>
      <c r="E12" s="108">
        <v>0.85</v>
      </c>
      <c r="F12" s="108">
        <v>0.9</v>
      </c>
      <c r="G12" s="117">
        <v>0.92167806625366211</v>
      </c>
      <c r="H12" s="392">
        <v>0.95274972915649414</v>
      </c>
      <c r="I12" s="21">
        <v>2804</v>
      </c>
      <c r="J12" s="110">
        <v>3277</v>
      </c>
      <c r="K12" s="110">
        <v>5662</v>
      </c>
      <c r="L12" s="205">
        <v>5732</v>
      </c>
      <c r="M12" s="300">
        <v>5032</v>
      </c>
      <c r="N12" s="148">
        <v>0</v>
      </c>
      <c r="O12" s="269"/>
      <c r="P12" s="40"/>
    </row>
    <row r="13" spans="1:16" x14ac:dyDescent="0.2">
      <c r="C13" s="2" t="s">
        <v>80</v>
      </c>
      <c r="D13" s="41">
        <v>0.66</v>
      </c>
      <c r="E13" s="108">
        <v>0.76</v>
      </c>
      <c r="F13" s="108">
        <v>0.87</v>
      </c>
      <c r="G13" s="117">
        <v>0.88446533679962158</v>
      </c>
      <c r="H13" s="392">
        <v>0.90974408388137817</v>
      </c>
      <c r="I13" s="21">
        <v>1081</v>
      </c>
      <c r="J13" s="110">
        <v>1539</v>
      </c>
      <c r="K13" s="110">
        <v>1610</v>
      </c>
      <c r="L13" s="205">
        <v>1416</v>
      </c>
      <c r="M13" s="300">
        <v>1308</v>
      </c>
      <c r="N13" s="148">
        <v>5.5E-2</v>
      </c>
      <c r="O13" s="269"/>
      <c r="P13" s="40"/>
    </row>
    <row r="14" spans="1:16" x14ac:dyDescent="0.2">
      <c r="D14" s="83"/>
      <c r="E14" s="43"/>
      <c r="F14" s="43"/>
      <c r="G14" s="43"/>
      <c r="H14" s="43"/>
      <c r="I14" s="22"/>
      <c r="J14" s="22"/>
      <c r="K14" s="22"/>
      <c r="L14" s="22"/>
      <c r="M14" s="22"/>
      <c r="N14" s="268"/>
      <c r="O14" s="268"/>
    </row>
    <row r="15" spans="1:16" x14ac:dyDescent="0.2">
      <c r="D15" s="264"/>
      <c r="E15" s="264"/>
      <c r="F15" s="264"/>
      <c r="G15" s="264"/>
      <c r="H15" s="264"/>
      <c r="I15" s="22"/>
      <c r="J15" s="22"/>
      <c r="K15" s="22"/>
      <c r="L15" s="22"/>
      <c r="M15" s="22"/>
      <c r="N15" s="268"/>
      <c r="O15" s="268"/>
    </row>
    <row r="16" spans="1:16" x14ac:dyDescent="0.2">
      <c r="C16" s="2" t="s">
        <v>304</v>
      </c>
      <c r="D16" s="22"/>
      <c r="E16" s="22"/>
      <c r="F16" s="22"/>
      <c r="G16" s="22"/>
      <c r="H16" s="22"/>
      <c r="I16" s="22"/>
      <c r="J16" s="22"/>
      <c r="K16" s="22"/>
      <c r="L16" s="22"/>
      <c r="M16" s="22"/>
      <c r="N16" s="22"/>
      <c r="O16" s="22"/>
    </row>
    <row r="17" spans="3:15" x14ac:dyDescent="0.2">
      <c r="C17" s="2" t="s">
        <v>148</v>
      </c>
      <c r="D17" s="22"/>
      <c r="E17" s="42"/>
      <c r="F17" s="22"/>
      <c r="G17" s="22"/>
      <c r="H17" s="22"/>
      <c r="I17" s="22"/>
      <c r="J17" s="22"/>
      <c r="K17" s="22"/>
      <c r="L17" s="22"/>
      <c r="M17" s="22"/>
      <c r="N17" s="22"/>
      <c r="O17" s="22"/>
    </row>
    <row r="19" spans="3:15" x14ac:dyDescent="0.2">
      <c r="C19" s="2" t="s">
        <v>83</v>
      </c>
      <c r="D19" s="97"/>
    </row>
    <row r="20" spans="3:15" x14ac:dyDescent="0.2">
      <c r="C20" s="2" t="s">
        <v>597</v>
      </c>
    </row>
    <row r="21" spans="3:15" x14ac:dyDescent="0.2">
      <c r="C21" s="2" t="s">
        <v>628</v>
      </c>
      <c r="E21" s="32"/>
    </row>
    <row r="22" spans="3:15" x14ac:dyDescent="0.2">
      <c r="C22" s="134"/>
    </row>
    <row r="23" spans="3:15" x14ac:dyDescent="0.2">
      <c r="D23" s="97"/>
    </row>
    <row r="26" spans="3:15" x14ac:dyDescent="0.2">
      <c r="D26" s="97"/>
    </row>
    <row r="28" spans="3:15" x14ac:dyDescent="0.2">
      <c r="E28" s="32"/>
    </row>
    <row r="30" spans="3:15" x14ac:dyDescent="0.2">
      <c r="D30" s="97"/>
    </row>
  </sheetData>
  <mergeCells count="2">
    <mergeCell ref="D5:H5"/>
    <mergeCell ref="I5:M5"/>
  </mergeCells>
  <conditionalFormatting sqref="N7:O13">
    <cfRule type="cellIs" dxfId="3" priority="3" operator="between">
      <formula>0</formula>
      <formula>0.05</formula>
    </cfRule>
  </conditionalFormatting>
  <hyperlinks>
    <hyperlink ref="A1" location="Contents!A1" display="Contents" xr:uid="{00000000-0004-0000-4400-000000000000}"/>
  </hyperlink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85D16-ED1D-4453-8C26-D1EE10A4AE5B}">
  <dimension ref="A1:G21"/>
  <sheetViews>
    <sheetView workbookViewId="0"/>
  </sheetViews>
  <sheetFormatPr defaultColWidth="9.140625" defaultRowHeight="12.75" x14ac:dyDescent="0.2"/>
  <cols>
    <col min="1" max="2" width="9.140625" style="2"/>
    <col min="3" max="3" width="32.42578125" style="2" bestFit="1" customWidth="1"/>
    <col min="4" max="6" width="14.7109375" style="2" customWidth="1"/>
    <col min="7" max="7" width="9.140625" style="2" customWidth="1"/>
    <col min="8" max="16384" width="9.140625" style="2"/>
  </cols>
  <sheetData>
    <row r="1" spans="1:7" x14ac:dyDescent="0.2">
      <c r="A1" s="3" t="s">
        <v>75</v>
      </c>
    </row>
    <row r="2" spans="1:7" x14ac:dyDescent="0.2">
      <c r="B2" s="4" t="s">
        <v>599</v>
      </c>
    </row>
    <row r="3" spans="1:7" x14ac:dyDescent="0.2">
      <c r="B3" s="2" t="s">
        <v>76</v>
      </c>
    </row>
    <row r="5" spans="1:7" x14ac:dyDescent="0.2">
      <c r="C5" s="5"/>
      <c r="D5" s="27" t="s">
        <v>114</v>
      </c>
      <c r="E5" s="13" t="s">
        <v>121</v>
      </c>
      <c r="F5" s="11" t="s">
        <v>82</v>
      </c>
    </row>
    <row r="6" spans="1:7" x14ac:dyDescent="0.2">
      <c r="C6" s="2" t="s">
        <v>358</v>
      </c>
      <c r="D6" s="393">
        <v>0.17085500061511991</v>
      </c>
      <c r="E6" s="39">
        <v>5.9016361236572266</v>
      </c>
      <c r="F6" s="39">
        <v>1121</v>
      </c>
    </row>
    <row r="7" spans="1:7" x14ac:dyDescent="0.2">
      <c r="C7" s="2" t="s">
        <v>444</v>
      </c>
      <c r="D7" s="394">
        <v>9.162546694278717E-2</v>
      </c>
      <c r="E7" s="39">
        <v>8.4487180709838867</v>
      </c>
      <c r="F7" s="39">
        <v>91</v>
      </c>
      <c r="G7" s="94"/>
    </row>
    <row r="8" spans="1:7" x14ac:dyDescent="0.2">
      <c r="C8" s="2" t="s">
        <v>77</v>
      </c>
      <c r="D8" s="394">
        <v>0.16489094495773321</v>
      </c>
      <c r="E8" s="39">
        <v>6.0987863540649414</v>
      </c>
      <c r="F8" s="39">
        <v>1212</v>
      </c>
      <c r="G8" s="94"/>
    </row>
    <row r="9" spans="1:7" x14ac:dyDescent="0.2">
      <c r="C9" s="2" t="s">
        <v>396</v>
      </c>
      <c r="D9" s="394">
        <v>0.43277513980865479</v>
      </c>
      <c r="E9" s="39">
        <v>25.841856002807621</v>
      </c>
      <c r="F9" s="39">
        <v>3292</v>
      </c>
      <c r="G9" s="94"/>
    </row>
    <row r="10" spans="1:7" x14ac:dyDescent="0.2">
      <c r="C10" s="2" t="s">
        <v>397</v>
      </c>
      <c r="D10" s="394">
        <v>0.21111397445201871</v>
      </c>
      <c r="E10" s="39">
        <v>8.9131107330322266</v>
      </c>
      <c r="F10" s="39">
        <v>1683</v>
      </c>
      <c r="G10" s="94"/>
    </row>
    <row r="11" spans="1:7" x14ac:dyDescent="0.2">
      <c r="C11" s="2" t="s">
        <v>78</v>
      </c>
      <c r="D11" s="394">
        <v>0.36478561162948608</v>
      </c>
      <c r="E11" s="39">
        <v>20.69169807434082</v>
      </c>
      <c r="F11" s="39">
        <v>5242</v>
      </c>
      <c r="G11" s="94"/>
    </row>
    <row r="12" spans="1:7" x14ac:dyDescent="0.2">
      <c r="C12" s="2" t="s">
        <v>80</v>
      </c>
      <c r="D12" s="394">
        <v>0.61466699838638306</v>
      </c>
      <c r="E12" s="39">
        <v>3.859135627746582</v>
      </c>
      <c r="F12" s="39">
        <v>4867</v>
      </c>
      <c r="G12" s="94"/>
    </row>
    <row r="13" spans="1:7" x14ac:dyDescent="0.2">
      <c r="D13" s="32"/>
      <c r="E13" s="32"/>
      <c r="F13" s="32"/>
      <c r="G13" s="94"/>
    </row>
    <row r="14" spans="1:7" x14ac:dyDescent="0.2">
      <c r="D14" s="22"/>
      <c r="E14" s="22"/>
      <c r="F14" s="22"/>
      <c r="G14" s="22"/>
    </row>
    <row r="15" spans="1:7" x14ac:dyDescent="0.2">
      <c r="C15" s="2" t="s">
        <v>305</v>
      </c>
    </row>
    <row r="16" spans="1:7" x14ac:dyDescent="0.2">
      <c r="C16" s="2" t="s">
        <v>148</v>
      </c>
    </row>
    <row r="18" spans="3:3" x14ac:dyDescent="0.2">
      <c r="C18" s="2" t="s">
        <v>83</v>
      </c>
    </row>
    <row r="19" spans="3:3" x14ac:dyDescent="0.2">
      <c r="C19" s="101" t="s">
        <v>366</v>
      </c>
    </row>
    <row r="20" spans="3:3" x14ac:dyDescent="0.2">
      <c r="C20" s="2" t="s">
        <v>598</v>
      </c>
    </row>
    <row r="21" spans="3:3" x14ac:dyDescent="0.2">
      <c r="C21" s="2" t="s">
        <v>630</v>
      </c>
    </row>
  </sheetData>
  <hyperlinks>
    <hyperlink ref="A1" location="Contents!A1" display="Contents" xr:uid="{00000000-0004-0000-4500-000000000000}"/>
  </hyperlink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4A2AE-CDCC-4B45-A368-1D418A63FDB0}">
  <dimension ref="A1:G19"/>
  <sheetViews>
    <sheetView workbookViewId="0"/>
  </sheetViews>
  <sheetFormatPr defaultColWidth="9.140625" defaultRowHeight="12.75" x14ac:dyDescent="0.2"/>
  <cols>
    <col min="1" max="2" width="9.140625" style="2"/>
    <col min="3" max="3" width="32.42578125" style="2" bestFit="1" customWidth="1"/>
    <col min="4" max="5" width="14.7109375" style="2" customWidth="1"/>
    <col min="6" max="6" width="9.140625" style="2" customWidth="1"/>
    <col min="7" max="16384" width="9.140625" style="2"/>
  </cols>
  <sheetData>
    <row r="1" spans="1:7" x14ac:dyDescent="0.2">
      <c r="A1" s="3" t="s">
        <v>75</v>
      </c>
    </row>
    <row r="2" spans="1:7" x14ac:dyDescent="0.2">
      <c r="B2" s="4" t="s">
        <v>392</v>
      </c>
    </row>
    <row r="3" spans="1:7" x14ac:dyDescent="0.2">
      <c r="B3" s="2" t="s">
        <v>76</v>
      </c>
    </row>
    <row r="5" spans="1:7" x14ac:dyDescent="0.2">
      <c r="C5" s="5"/>
      <c r="D5" s="27" t="s">
        <v>114</v>
      </c>
      <c r="E5" s="11" t="s">
        <v>82</v>
      </c>
      <c r="G5" s="250"/>
    </row>
    <row r="6" spans="1:7" x14ac:dyDescent="0.2">
      <c r="C6" s="2" t="s">
        <v>358</v>
      </c>
      <c r="D6" s="428">
        <v>0.65516448020935059</v>
      </c>
      <c r="E6" s="39">
        <v>713</v>
      </c>
      <c r="G6" s="265"/>
    </row>
    <row r="7" spans="1:7" x14ac:dyDescent="0.2">
      <c r="C7" s="2" t="s">
        <v>444</v>
      </c>
      <c r="D7" s="427">
        <v>0.29634618759155268</v>
      </c>
      <c r="E7" s="39">
        <v>101</v>
      </c>
      <c r="F7" s="94"/>
      <c r="G7" s="265"/>
    </row>
    <row r="8" spans="1:7" x14ac:dyDescent="0.2">
      <c r="C8" s="2" t="s">
        <v>77</v>
      </c>
      <c r="D8" s="427">
        <v>0.62924492359161377</v>
      </c>
      <c r="E8" s="39">
        <v>814</v>
      </c>
      <c r="F8" s="94"/>
      <c r="G8" s="265"/>
    </row>
    <row r="9" spans="1:7" x14ac:dyDescent="0.2">
      <c r="C9" s="2" t="s">
        <v>396</v>
      </c>
      <c r="D9" s="427">
        <v>0.17487788200378421</v>
      </c>
      <c r="E9" s="39">
        <v>2719</v>
      </c>
      <c r="F9" s="94"/>
      <c r="G9" s="265"/>
    </row>
    <row r="10" spans="1:7" x14ac:dyDescent="0.2">
      <c r="C10" s="2" t="s">
        <v>397</v>
      </c>
      <c r="D10" s="427">
        <v>0.15597791969776151</v>
      </c>
      <c r="E10" s="39">
        <v>1127</v>
      </c>
      <c r="F10" s="94"/>
      <c r="G10" s="265"/>
    </row>
    <row r="11" spans="1:7" x14ac:dyDescent="0.2">
      <c r="C11" s="2" t="s">
        <v>78</v>
      </c>
      <c r="D11" s="427">
        <v>0.1730338782072067</v>
      </c>
      <c r="E11" s="39">
        <v>4039</v>
      </c>
      <c r="F11" s="94"/>
      <c r="G11" s="265"/>
    </row>
    <row r="12" spans="1:7" x14ac:dyDescent="0.2">
      <c r="C12" s="2" t="s">
        <v>80</v>
      </c>
      <c r="D12" s="427">
        <v>0.1262434720993042</v>
      </c>
      <c r="E12" s="39">
        <v>1090</v>
      </c>
      <c r="F12" s="94"/>
      <c r="G12" s="265"/>
    </row>
    <row r="13" spans="1:7" x14ac:dyDescent="0.2">
      <c r="D13" s="32"/>
      <c r="E13" s="32"/>
      <c r="F13" s="94"/>
      <c r="G13" s="266"/>
    </row>
    <row r="14" spans="1:7" x14ac:dyDescent="0.2">
      <c r="C14" s="2" t="s">
        <v>365</v>
      </c>
      <c r="D14" s="22"/>
      <c r="E14" s="22"/>
      <c r="F14" s="22"/>
    </row>
    <row r="15" spans="1:7" ht="12" customHeight="1" x14ac:dyDescent="0.2">
      <c r="C15" s="2" t="s">
        <v>406</v>
      </c>
      <c r="D15" s="22"/>
      <c r="E15" s="22"/>
      <c r="F15" s="22"/>
    </row>
    <row r="17" spans="3:4" x14ac:dyDescent="0.2">
      <c r="C17" s="2" t="s">
        <v>83</v>
      </c>
      <c r="D17" s="19"/>
    </row>
    <row r="18" spans="3:4" x14ac:dyDescent="0.2">
      <c r="C18" s="2" t="s">
        <v>597</v>
      </c>
    </row>
    <row r="19" spans="3:4" x14ac:dyDescent="0.2">
      <c r="C19" s="2" t="s">
        <v>628</v>
      </c>
    </row>
  </sheetData>
  <hyperlinks>
    <hyperlink ref="A1" location="Contents!A1" display="Contents" xr:uid="{00000000-0004-0000-4600-000000000000}"/>
  </hyperlink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D4762-B328-4493-A814-1ABA151912E3}">
  <dimension ref="A1:I19"/>
  <sheetViews>
    <sheetView workbookViewId="0"/>
  </sheetViews>
  <sheetFormatPr defaultColWidth="9.140625" defaultRowHeight="12.75" x14ac:dyDescent="0.2"/>
  <cols>
    <col min="1" max="2" width="9.140625" style="2"/>
    <col min="3" max="3" width="32.42578125" style="2" bestFit="1" customWidth="1"/>
    <col min="4" max="8" width="14.7109375" style="2" customWidth="1"/>
    <col min="9" max="9" width="9.140625" style="2" customWidth="1"/>
    <col min="10" max="16384" width="9.140625" style="2"/>
  </cols>
  <sheetData>
    <row r="1" spans="1:9" x14ac:dyDescent="0.2">
      <c r="A1" s="3" t="s">
        <v>75</v>
      </c>
    </row>
    <row r="2" spans="1:9" x14ac:dyDescent="0.2">
      <c r="B2" s="4" t="s">
        <v>391</v>
      </c>
    </row>
    <row r="3" spans="1:9" x14ac:dyDescent="0.2">
      <c r="B3" s="2" t="s">
        <v>76</v>
      </c>
    </row>
    <row r="5" spans="1:9" ht="25.5" x14ac:dyDescent="0.2">
      <c r="C5" s="5"/>
      <c r="D5" s="14" t="s">
        <v>367</v>
      </c>
      <c r="E5" s="11" t="s">
        <v>368</v>
      </c>
      <c r="F5" s="11" t="s">
        <v>369</v>
      </c>
      <c r="G5" s="13" t="s">
        <v>326</v>
      </c>
      <c r="H5" s="11" t="s">
        <v>82</v>
      </c>
    </row>
    <row r="6" spans="1:9" x14ac:dyDescent="0.2">
      <c r="C6" s="2" t="s">
        <v>358</v>
      </c>
      <c r="D6" s="430">
        <v>4.7004003077745438E-2</v>
      </c>
      <c r="E6" s="429">
        <v>0.34459316730499268</v>
      </c>
      <c r="F6" s="429">
        <v>0.48972174525260931</v>
      </c>
      <c r="G6" s="429">
        <v>0.1186811029911041</v>
      </c>
      <c r="H6" s="39">
        <v>1893</v>
      </c>
    </row>
    <row r="7" spans="1:9" x14ac:dyDescent="0.2">
      <c r="C7" s="2" t="s">
        <v>444</v>
      </c>
      <c r="D7" s="430">
        <v>9.4122648239135742E-2</v>
      </c>
      <c r="E7" s="429">
        <v>0.29797562956809998</v>
      </c>
      <c r="F7" s="429">
        <v>0.47528821229934692</v>
      </c>
      <c r="G7" s="429">
        <v>0.13261352479457861</v>
      </c>
      <c r="H7" s="39">
        <v>140</v>
      </c>
      <c r="I7" s="94"/>
    </row>
    <row r="8" spans="1:9" x14ac:dyDescent="0.2">
      <c r="C8" s="2" t="s">
        <v>77</v>
      </c>
      <c r="D8" s="430">
        <v>4.8854809254407883E-2</v>
      </c>
      <c r="E8" s="429">
        <v>0.34276202321052551</v>
      </c>
      <c r="F8" s="429">
        <v>0.48915478587150568</v>
      </c>
      <c r="G8" s="429">
        <v>0.1192283630371094</v>
      </c>
      <c r="H8" s="39">
        <v>2033</v>
      </c>
      <c r="I8" s="94"/>
    </row>
    <row r="9" spans="1:9" x14ac:dyDescent="0.2">
      <c r="C9" s="2" t="s">
        <v>396</v>
      </c>
      <c r="D9" s="430">
        <v>8.9679218828678131E-2</v>
      </c>
      <c r="E9" s="429">
        <v>0.41983604431152338</v>
      </c>
      <c r="F9" s="429">
        <v>0.43012577295303339</v>
      </c>
      <c r="G9" s="429">
        <v>6.0358956456184387E-2</v>
      </c>
      <c r="H9" s="39">
        <v>3353</v>
      </c>
      <c r="I9" s="94"/>
    </row>
    <row r="10" spans="1:9" x14ac:dyDescent="0.2">
      <c r="C10" s="2" t="s">
        <v>397</v>
      </c>
      <c r="D10" s="430">
        <v>7.9611815512180328E-2</v>
      </c>
      <c r="E10" s="429">
        <v>0.39092206954956049</v>
      </c>
      <c r="F10" s="429">
        <v>0.466706782579422</v>
      </c>
      <c r="G10" s="429">
        <v>6.2759324908256531E-2</v>
      </c>
      <c r="H10" s="39">
        <v>1509</v>
      </c>
      <c r="I10" s="94"/>
    </row>
    <row r="11" spans="1:9" x14ac:dyDescent="0.2">
      <c r="C11" s="2" t="s">
        <v>78</v>
      </c>
      <c r="D11" s="430">
        <v>8.7473571300506592E-2</v>
      </c>
      <c r="E11" s="429">
        <v>0.41017442941665649</v>
      </c>
      <c r="F11" s="429">
        <v>0.44110545516014099</v>
      </c>
      <c r="G11" s="429">
        <v>6.1246562749147422E-2</v>
      </c>
      <c r="H11" s="39">
        <v>5120</v>
      </c>
      <c r="I11" s="94"/>
    </row>
    <row r="12" spans="1:9" x14ac:dyDescent="0.2">
      <c r="C12" s="2" t="s">
        <v>80</v>
      </c>
      <c r="D12" s="430">
        <v>8.9310549199581146E-2</v>
      </c>
      <c r="E12" s="429">
        <v>0.32498073577880859</v>
      </c>
      <c r="F12" s="429">
        <v>0.4932614266872406</v>
      </c>
      <c r="G12" s="429">
        <v>9.2447265982627869E-2</v>
      </c>
      <c r="H12" s="39">
        <v>1310</v>
      </c>
      <c r="I12" s="94"/>
    </row>
    <row r="13" spans="1:9" x14ac:dyDescent="0.2">
      <c r="D13" s="32"/>
      <c r="E13" s="32"/>
      <c r="F13" s="32"/>
      <c r="G13" s="32"/>
      <c r="H13" s="32"/>
      <c r="I13" s="94"/>
    </row>
    <row r="15" spans="1:9" x14ac:dyDescent="0.2">
      <c r="C15" s="2" t="s">
        <v>370</v>
      </c>
    </row>
    <row r="16" spans="1:9" x14ac:dyDescent="0.2">
      <c r="C16" s="2" t="s">
        <v>148</v>
      </c>
    </row>
    <row r="18" spans="3:3" x14ac:dyDescent="0.2">
      <c r="C18" s="2" t="s">
        <v>414</v>
      </c>
    </row>
    <row r="19" spans="3:3" x14ac:dyDescent="0.2">
      <c r="C19" s="2" t="s">
        <v>627</v>
      </c>
    </row>
  </sheetData>
  <hyperlinks>
    <hyperlink ref="A1" location="Contents!A1" display="Contents" xr:uid="{00000000-0004-0000-4700-000000000000}"/>
  </hyperlink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3E515-96F9-46E3-B8F9-F501D2E3377D}">
  <dimension ref="A1:Q23"/>
  <sheetViews>
    <sheetView workbookViewId="0"/>
  </sheetViews>
  <sheetFormatPr defaultColWidth="9.140625" defaultRowHeight="12.75" x14ac:dyDescent="0.2"/>
  <cols>
    <col min="1" max="2" width="9.140625" style="2"/>
    <col min="3" max="3" width="21.42578125" style="2" customWidth="1"/>
    <col min="4" max="4" width="32.42578125" style="2" bestFit="1" customWidth="1"/>
    <col min="5" max="15" width="12.7109375" style="2" customWidth="1"/>
    <col min="16" max="16" width="15.42578125" style="2" customWidth="1"/>
    <col min="17" max="16384" width="9.140625" style="2"/>
  </cols>
  <sheetData>
    <row r="1" spans="1:17" x14ac:dyDescent="0.2">
      <c r="A1" s="3" t="s">
        <v>75</v>
      </c>
    </row>
    <row r="2" spans="1:17" x14ac:dyDescent="0.2">
      <c r="B2" s="4" t="s">
        <v>337</v>
      </c>
    </row>
    <row r="3" spans="1:17" x14ac:dyDescent="0.2">
      <c r="B3" s="2" t="s">
        <v>76</v>
      </c>
    </row>
    <row r="4" spans="1:17" x14ac:dyDescent="0.2">
      <c r="E4" s="79"/>
      <c r="F4" s="79"/>
      <c r="G4" s="79"/>
      <c r="H4" s="79"/>
      <c r="I4" s="79"/>
      <c r="J4" s="79"/>
      <c r="K4" s="79"/>
      <c r="L4" s="79"/>
      <c r="M4" s="79"/>
      <c r="N4" s="79"/>
      <c r="O4" s="268"/>
      <c r="P4" s="268"/>
    </row>
    <row r="5" spans="1:17" ht="12.75" customHeight="1" x14ac:dyDescent="0.2">
      <c r="C5" s="434"/>
      <c r="E5" s="662" t="s">
        <v>201</v>
      </c>
      <c r="F5" s="685"/>
      <c r="G5" s="685"/>
      <c r="H5" s="663"/>
      <c r="I5" s="685"/>
      <c r="J5" s="649" t="s">
        <v>82</v>
      </c>
      <c r="K5" s="676"/>
      <c r="L5" s="676"/>
      <c r="M5" s="652"/>
      <c r="N5" s="676"/>
      <c r="O5" s="21" t="s">
        <v>114</v>
      </c>
      <c r="P5" s="268"/>
    </row>
    <row r="6" spans="1:17" ht="51" x14ac:dyDescent="0.2">
      <c r="C6" s="5"/>
      <c r="D6" s="5"/>
      <c r="E6" s="16">
        <v>2018</v>
      </c>
      <c r="F6" s="202">
        <v>2019</v>
      </c>
      <c r="G6" s="202">
        <v>2021</v>
      </c>
      <c r="H6" s="202">
        <v>2022</v>
      </c>
      <c r="I6" s="202">
        <v>2023</v>
      </c>
      <c r="J6" s="16">
        <v>2018</v>
      </c>
      <c r="K6" s="202">
        <v>2019</v>
      </c>
      <c r="L6" s="202">
        <v>2021</v>
      </c>
      <c r="M6" s="202">
        <v>2022</v>
      </c>
      <c r="N6" s="202">
        <v>2023</v>
      </c>
      <c r="O6" s="16" t="s">
        <v>360</v>
      </c>
      <c r="P6" s="250"/>
    </row>
    <row r="7" spans="1:17" x14ac:dyDescent="0.2">
      <c r="C7" s="2" t="s">
        <v>246</v>
      </c>
      <c r="D7" s="2" t="s">
        <v>358</v>
      </c>
      <c r="E7" s="76"/>
      <c r="F7" s="75">
        <v>0.8</v>
      </c>
      <c r="G7" s="75">
        <v>0.76</v>
      </c>
      <c r="H7" s="118">
        <v>0.82283228635787964</v>
      </c>
      <c r="I7" s="396">
        <v>0.84055501222610474</v>
      </c>
      <c r="J7" s="122"/>
      <c r="K7" s="123">
        <v>2030</v>
      </c>
      <c r="L7" s="123">
        <v>2294</v>
      </c>
      <c r="M7" s="123">
        <v>2164</v>
      </c>
      <c r="N7" s="74">
        <v>1820</v>
      </c>
      <c r="O7" s="155">
        <v>0.17199999999999999</v>
      </c>
      <c r="Q7" s="22"/>
    </row>
    <row r="8" spans="1:17" x14ac:dyDescent="0.2">
      <c r="C8" s="2" t="s">
        <v>246</v>
      </c>
      <c r="D8" s="2" t="s">
        <v>444</v>
      </c>
      <c r="E8" s="41"/>
      <c r="F8" s="108">
        <v>1</v>
      </c>
      <c r="G8" s="108">
        <v>1</v>
      </c>
      <c r="H8" s="117">
        <v>0.98724627494812012</v>
      </c>
      <c r="I8" s="395">
        <v>1</v>
      </c>
      <c r="J8" s="124"/>
      <c r="K8" s="125">
        <v>212</v>
      </c>
      <c r="L8" s="125">
        <v>225</v>
      </c>
      <c r="M8" s="244">
        <v>173</v>
      </c>
      <c r="N8" s="300">
        <v>136</v>
      </c>
      <c r="O8" s="148">
        <v>0.16700000000000001</v>
      </c>
      <c r="Q8" s="22"/>
    </row>
    <row r="9" spans="1:17" x14ac:dyDescent="0.2">
      <c r="C9" s="2" t="s">
        <v>246</v>
      </c>
      <c r="D9" s="2" t="s">
        <v>77</v>
      </c>
      <c r="E9" s="41">
        <v>0.77</v>
      </c>
      <c r="F9" s="108">
        <v>0.8</v>
      </c>
      <c r="G9" s="108">
        <v>0.77</v>
      </c>
      <c r="H9" s="117">
        <v>0.82962644100189209</v>
      </c>
      <c r="I9" s="395">
        <v>0.84687614440917969</v>
      </c>
      <c r="J9" s="124">
        <v>951</v>
      </c>
      <c r="K9" s="125">
        <v>2242</v>
      </c>
      <c r="L9" s="125">
        <v>2519</v>
      </c>
      <c r="M9" s="244">
        <v>2337</v>
      </c>
      <c r="N9" s="300">
        <v>1956</v>
      </c>
      <c r="O9" s="148">
        <v>0.16700000000000001</v>
      </c>
      <c r="Q9" s="22"/>
    </row>
    <row r="10" spans="1:17" x14ac:dyDescent="0.2">
      <c r="E10" s="41"/>
      <c r="F10" s="108"/>
      <c r="G10" s="108"/>
      <c r="H10" s="117"/>
      <c r="I10" s="395"/>
      <c r="J10" s="124"/>
      <c r="K10" s="125"/>
      <c r="L10" s="125"/>
      <c r="M10" s="244"/>
      <c r="N10" s="397"/>
      <c r="O10" s="15"/>
      <c r="Q10" s="22"/>
    </row>
    <row r="11" spans="1:17" x14ac:dyDescent="0.2">
      <c r="C11" s="2" t="s">
        <v>247</v>
      </c>
      <c r="D11" s="2" t="s">
        <v>396</v>
      </c>
      <c r="E11" s="41"/>
      <c r="F11" s="108">
        <v>0.73</v>
      </c>
      <c r="G11" s="108">
        <v>0.73</v>
      </c>
      <c r="H11" s="117">
        <v>0.82701700925827026</v>
      </c>
      <c r="I11" s="395">
        <v>0.86087274551391602</v>
      </c>
      <c r="J11" s="124"/>
      <c r="K11" s="125">
        <v>2196</v>
      </c>
      <c r="L11" s="125">
        <v>2052</v>
      </c>
      <c r="M11" s="244">
        <v>2067</v>
      </c>
      <c r="N11" s="300">
        <v>1865</v>
      </c>
      <c r="O11" s="148">
        <v>4.0000000000000001E-3</v>
      </c>
      <c r="Q11" s="22"/>
    </row>
    <row r="12" spans="1:17" x14ac:dyDescent="0.2">
      <c r="C12" s="2" t="s">
        <v>247</v>
      </c>
      <c r="D12" s="2" t="s">
        <v>397</v>
      </c>
      <c r="E12" s="41"/>
      <c r="F12" s="108">
        <v>0.75</v>
      </c>
      <c r="G12" s="108">
        <v>0.77</v>
      </c>
      <c r="H12" s="117">
        <v>0.83386945724487305</v>
      </c>
      <c r="I12" s="395">
        <v>0.90308719873428345</v>
      </c>
      <c r="J12" s="124"/>
      <c r="K12" s="125">
        <v>1348</v>
      </c>
      <c r="L12" s="125">
        <v>1184</v>
      </c>
      <c r="M12" s="244">
        <v>1066</v>
      </c>
      <c r="N12" s="300">
        <v>822</v>
      </c>
      <c r="O12" s="161">
        <v>0</v>
      </c>
      <c r="P12" s="269"/>
      <c r="Q12" s="22"/>
    </row>
    <row r="13" spans="1:17" x14ac:dyDescent="0.2">
      <c r="C13" s="2" t="s">
        <v>247</v>
      </c>
      <c r="D13" s="2" t="s">
        <v>78</v>
      </c>
      <c r="E13" s="41">
        <v>0.72</v>
      </c>
      <c r="F13" s="108">
        <v>0.74</v>
      </c>
      <c r="G13" s="108">
        <v>0.75</v>
      </c>
      <c r="H13" s="117">
        <v>0.83125096559524536</v>
      </c>
      <c r="I13" s="395">
        <v>0.87522530555725098</v>
      </c>
      <c r="J13" s="124">
        <v>3199</v>
      </c>
      <c r="K13" s="125">
        <v>3685</v>
      </c>
      <c r="L13" s="125">
        <v>3349</v>
      </c>
      <c r="M13" s="244">
        <v>3306</v>
      </c>
      <c r="N13" s="300">
        <v>2832</v>
      </c>
      <c r="O13" s="148">
        <v>0</v>
      </c>
      <c r="P13" s="269"/>
      <c r="Q13" s="22"/>
    </row>
    <row r="14" spans="1:17" x14ac:dyDescent="0.2">
      <c r="E14" s="41"/>
      <c r="F14" s="108"/>
      <c r="G14" s="108"/>
      <c r="H14" s="117"/>
      <c r="I14" s="395"/>
      <c r="J14" s="124"/>
      <c r="K14" s="125"/>
      <c r="L14" s="125"/>
      <c r="M14" s="244"/>
      <c r="N14" s="397"/>
      <c r="O14" s="15"/>
      <c r="P14" s="269"/>
      <c r="Q14" s="22"/>
    </row>
    <row r="15" spans="1:17" x14ac:dyDescent="0.2">
      <c r="C15" s="2" t="s">
        <v>80</v>
      </c>
      <c r="D15" s="2" t="s">
        <v>80</v>
      </c>
      <c r="E15" s="41">
        <v>0.19</v>
      </c>
      <c r="F15" s="108">
        <v>0.17</v>
      </c>
      <c r="G15" s="108">
        <v>0.13</v>
      </c>
      <c r="H15" s="117">
        <v>0.19127319753170013</v>
      </c>
      <c r="I15" s="395">
        <v>0.24605640769004819</v>
      </c>
      <c r="J15" s="124">
        <v>1239</v>
      </c>
      <c r="K15" s="125">
        <v>1748</v>
      </c>
      <c r="L15" s="125">
        <v>1625</v>
      </c>
      <c r="M15" s="244">
        <v>1419</v>
      </c>
      <c r="N15" s="300">
        <v>1312</v>
      </c>
      <c r="O15" s="148">
        <v>3.0000000000000001E-3</v>
      </c>
      <c r="P15" s="269"/>
      <c r="Q15" s="22"/>
    </row>
    <row r="16" spans="1:17" x14ac:dyDescent="0.2">
      <c r="E16" s="80"/>
      <c r="F16" s="80"/>
      <c r="G16" s="80"/>
      <c r="H16" s="80"/>
      <c r="I16" s="80"/>
      <c r="J16" s="80"/>
      <c r="K16" s="80"/>
      <c r="L16" s="80"/>
      <c r="M16" s="80"/>
      <c r="N16" s="80"/>
      <c r="O16" s="266"/>
      <c r="P16" s="268"/>
      <c r="Q16" s="22"/>
    </row>
    <row r="17" spans="3:17" x14ac:dyDescent="0.2">
      <c r="E17" s="22"/>
      <c r="F17" s="22"/>
      <c r="G17" s="22"/>
      <c r="H17" s="22"/>
      <c r="I17" s="22"/>
      <c r="J17" s="22"/>
      <c r="K17" s="22"/>
      <c r="L17" s="22"/>
      <c r="M17" s="22"/>
      <c r="N17" s="22"/>
      <c r="O17" s="22"/>
      <c r="P17" s="22"/>
      <c r="Q17" s="22"/>
    </row>
    <row r="18" spans="3:17" x14ac:dyDescent="0.2">
      <c r="C18" s="2" t="s">
        <v>306</v>
      </c>
    </row>
    <row r="19" spans="3:17" x14ac:dyDescent="0.2">
      <c r="C19" s="2" t="s">
        <v>307</v>
      </c>
    </row>
    <row r="21" spans="3:17" x14ac:dyDescent="0.2">
      <c r="C21" s="2" t="s">
        <v>83</v>
      </c>
    </row>
    <row r="22" spans="3:17" x14ac:dyDescent="0.2">
      <c r="C22" s="2" t="s">
        <v>372</v>
      </c>
    </row>
    <row r="23" spans="3:17" x14ac:dyDescent="0.2">
      <c r="C23" s="2" t="s">
        <v>628</v>
      </c>
    </row>
  </sheetData>
  <mergeCells count="2">
    <mergeCell ref="E5:I5"/>
    <mergeCell ref="J5:N5"/>
  </mergeCells>
  <conditionalFormatting sqref="C18:C22">
    <cfRule type="cellIs" dxfId="2" priority="3" operator="between">
      <formula>0</formula>
      <formula>0.05</formula>
    </cfRule>
  </conditionalFormatting>
  <conditionalFormatting sqref="O7:O9 O11:O13 P12:P14 O15:P15">
    <cfRule type="cellIs" dxfId="1" priority="2" operator="between">
      <formula>0</formula>
      <formula>0.05</formula>
    </cfRule>
  </conditionalFormatting>
  <hyperlinks>
    <hyperlink ref="A1" location="Contents!A1" display="Contents" xr:uid="{00000000-0004-0000-4800-000000000000}"/>
  </hyperlink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AB6C0-BE14-4E49-8D94-BF31B57B390A}">
  <dimension ref="A1:S25"/>
  <sheetViews>
    <sheetView workbookViewId="0"/>
  </sheetViews>
  <sheetFormatPr defaultColWidth="9.140625" defaultRowHeight="12.75" x14ac:dyDescent="0.2"/>
  <cols>
    <col min="1" max="2" width="9.140625" style="2"/>
    <col min="3" max="3" width="21.42578125" style="2" customWidth="1"/>
    <col min="4" max="4" width="32.42578125" style="2" bestFit="1" customWidth="1"/>
    <col min="5" max="17" width="13" style="2" customWidth="1"/>
    <col min="18" max="18" width="11" style="2" customWidth="1"/>
    <col min="19" max="19" width="11.140625" style="2" customWidth="1"/>
    <col min="20" max="16384" width="9.140625" style="2"/>
  </cols>
  <sheetData>
    <row r="1" spans="1:19" x14ac:dyDescent="0.2">
      <c r="A1" s="3" t="s">
        <v>75</v>
      </c>
    </row>
    <row r="2" spans="1:19" x14ac:dyDescent="0.2">
      <c r="B2" s="4" t="s">
        <v>338</v>
      </c>
    </row>
    <row r="3" spans="1:19" x14ac:dyDescent="0.2">
      <c r="B3" s="2" t="s">
        <v>76</v>
      </c>
    </row>
    <row r="4" spans="1:19" x14ac:dyDescent="0.2">
      <c r="Q4" s="266"/>
      <c r="R4" s="686"/>
      <c r="S4" s="686"/>
    </row>
    <row r="5" spans="1:19" ht="31.5" customHeight="1" x14ac:dyDescent="0.2">
      <c r="C5" s="434"/>
      <c r="E5" s="649" t="s">
        <v>114</v>
      </c>
      <c r="F5" s="651"/>
      <c r="G5" s="662" t="s">
        <v>308</v>
      </c>
      <c r="H5" s="685"/>
      <c r="I5" s="685"/>
      <c r="J5" s="663"/>
      <c r="K5" s="685"/>
      <c r="L5" s="649" t="s">
        <v>82</v>
      </c>
      <c r="M5" s="676"/>
      <c r="N5" s="676"/>
      <c r="O5" s="652"/>
      <c r="P5" s="676"/>
      <c r="Q5" s="653" t="s">
        <v>360</v>
      </c>
      <c r="R5" s="666"/>
      <c r="S5" s="639"/>
    </row>
    <row r="6" spans="1:19" x14ac:dyDescent="0.2">
      <c r="C6" s="5"/>
      <c r="D6" s="5"/>
      <c r="E6" s="21">
        <v>2022</v>
      </c>
      <c r="F6" s="203">
        <v>2023</v>
      </c>
      <c r="G6" s="16">
        <v>2018</v>
      </c>
      <c r="H6" s="202">
        <v>2019</v>
      </c>
      <c r="I6" s="202">
        <v>2021</v>
      </c>
      <c r="J6" s="202">
        <v>2022</v>
      </c>
      <c r="K6" s="202">
        <v>2023</v>
      </c>
      <c r="L6" s="16">
        <v>2018</v>
      </c>
      <c r="M6" s="202">
        <v>2019</v>
      </c>
      <c r="N6" s="202">
        <v>2021</v>
      </c>
      <c r="O6" s="202">
        <v>2022</v>
      </c>
      <c r="P6" s="202">
        <v>2023</v>
      </c>
      <c r="Q6" s="21" t="s">
        <v>114</v>
      </c>
      <c r="R6" s="21" t="s">
        <v>121</v>
      </c>
      <c r="S6" s="268"/>
    </row>
    <row r="7" spans="1:19" x14ac:dyDescent="0.2">
      <c r="C7" s="2" t="s">
        <v>246</v>
      </c>
      <c r="D7" s="2" t="s">
        <v>358</v>
      </c>
      <c r="E7" s="245">
        <v>0.15208116173744202</v>
      </c>
      <c r="F7" s="399">
        <v>0.15065740048885351</v>
      </c>
      <c r="G7" s="37"/>
      <c r="H7" s="38">
        <v>4</v>
      </c>
      <c r="I7" s="74">
        <v>3</v>
      </c>
      <c r="J7" s="158">
        <v>4.2410513729547104</v>
      </c>
      <c r="K7" s="158">
        <v>4.8522772789001456</v>
      </c>
      <c r="L7" s="122"/>
      <c r="M7" s="123">
        <v>2030</v>
      </c>
      <c r="N7" s="123">
        <v>2294</v>
      </c>
      <c r="O7" s="123">
        <v>2164</v>
      </c>
      <c r="P7" s="74">
        <v>1820</v>
      </c>
      <c r="Q7" s="155">
        <v>0.86199999999999999</v>
      </c>
      <c r="R7" s="155">
        <v>1.7999999999999999E-2</v>
      </c>
      <c r="S7" s="269"/>
    </row>
    <row r="8" spans="1:19" x14ac:dyDescent="0.2">
      <c r="C8" s="2" t="s">
        <v>246</v>
      </c>
      <c r="D8" s="2" t="s">
        <v>444</v>
      </c>
      <c r="E8" s="246">
        <v>0.22672733664512634</v>
      </c>
      <c r="F8" s="398">
        <v>0.2865370512008667</v>
      </c>
      <c r="G8" s="21"/>
      <c r="H8" s="278">
        <v>21</v>
      </c>
      <c r="I8" s="279">
        <v>18</v>
      </c>
      <c r="J8" s="302">
        <v>18.949734338481743</v>
      </c>
      <c r="K8" s="302">
        <v>24.09344482421875</v>
      </c>
      <c r="L8" s="124"/>
      <c r="M8" s="397">
        <v>212</v>
      </c>
      <c r="N8" s="397">
        <v>225</v>
      </c>
      <c r="O8" s="397">
        <v>173</v>
      </c>
      <c r="P8" s="300">
        <v>136</v>
      </c>
      <c r="Q8" s="148">
        <v>2.1999999999999999E-2</v>
      </c>
      <c r="R8" s="148">
        <v>2E-3</v>
      </c>
      <c r="S8" s="269"/>
    </row>
    <row r="9" spans="1:19" x14ac:dyDescent="0.2">
      <c r="C9" s="2" t="s">
        <v>246</v>
      </c>
      <c r="D9" s="2" t="s">
        <v>77</v>
      </c>
      <c r="E9" s="246">
        <v>0.15517669916152954</v>
      </c>
      <c r="F9" s="398">
        <v>0.15602383017539981</v>
      </c>
      <c r="G9" s="21">
        <v>4</v>
      </c>
      <c r="H9" s="278">
        <v>4</v>
      </c>
      <c r="I9" s="279">
        <v>4</v>
      </c>
      <c r="J9" s="302">
        <v>4.84886753541553</v>
      </c>
      <c r="K9" s="302">
        <v>5.6150903701782227</v>
      </c>
      <c r="L9" s="124">
        <v>951</v>
      </c>
      <c r="M9" s="397">
        <v>2242</v>
      </c>
      <c r="N9" s="397">
        <v>2519</v>
      </c>
      <c r="O9" s="397">
        <v>2337</v>
      </c>
      <c r="P9" s="300">
        <v>1956</v>
      </c>
      <c r="Q9" s="148">
        <v>0.91500000000000004</v>
      </c>
      <c r="R9" s="148">
        <v>4.0000000000000001E-3</v>
      </c>
      <c r="S9" s="269"/>
    </row>
    <row r="10" spans="1:19" x14ac:dyDescent="0.2">
      <c r="E10" s="246"/>
      <c r="F10" s="398"/>
      <c r="G10" s="21"/>
      <c r="H10" s="278"/>
      <c r="I10" s="279"/>
      <c r="J10" s="302"/>
      <c r="K10" s="302"/>
      <c r="L10" s="124"/>
      <c r="M10" s="397"/>
      <c r="N10" s="397"/>
      <c r="O10" s="397"/>
      <c r="P10" s="397"/>
      <c r="Q10" s="15"/>
      <c r="R10" s="15"/>
      <c r="S10" s="269"/>
    </row>
    <row r="11" spans="1:19" x14ac:dyDescent="0.2">
      <c r="C11" s="2" t="s">
        <v>247</v>
      </c>
      <c r="D11" s="2" t="s">
        <v>396</v>
      </c>
      <c r="E11" s="246">
        <v>8.9661180973052979E-2</v>
      </c>
      <c r="F11" s="398">
        <v>9.6617884933948517E-2</v>
      </c>
      <c r="G11" s="21"/>
      <c r="H11" s="278">
        <v>3</v>
      </c>
      <c r="I11" s="279">
        <v>3</v>
      </c>
      <c r="J11" s="302">
        <v>4.418565143344015</v>
      </c>
      <c r="K11" s="302">
        <v>4.9270386695861816</v>
      </c>
      <c r="L11" s="124"/>
      <c r="M11" s="397">
        <v>2196</v>
      </c>
      <c r="N11" s="397">
        <v>2052</v>
      </c>
      <c r="O11" s="397">
        <v>2067</v>
      </c>
      <c r="P11" s="300">
        <v>1865</v>
      </c>
      <c r="Q11" s="148">
        <v>5.6000000000000001E-2</v>
      </c>
      <c r="R11" s="148">
        <v>4.0000000000000001E-3</v>
      </c>
      <c r="S11" s="269"/>
    </row>
    <row r="12" spans="1:19" x14ac:dyDescent="0.2">
      <c r="C12" s="2" t="s">
        <v>247</v>
      </c>
      <c r="D12" s="2" t="s">
        <v>397</v>
      </c>
      <c r="E12" s="246">
        <v>0.15155681967735291</v>
      </c>
      <c r="F12" s="398">
        <v>0.1657774746417999</v>
      </c>
      <c r="G12" s="21"/>
      <c r="H12" s="278">
        <v>4</v>
      </c>
      <c r="I12" s="279">
        <v>4</v>
      </c>
      <c r="J12" s="302">
        <v>4.8269484759781704</v>
      </c>
      <c r="K12" s="302">
        <v>5.641937255859375</v>
      </c>
      <c r="L12" s="124"/>
      <c r="M12" s="397">
        <v>1348</v>
      </c>
      <c r="N12" s="397">
        <v>1184</v>
      </c>
      <c r="O12" s="397">
        <v>1066</v>
      </c>
      <c r="P12" s="300">
        <v>822</v>
      </c>
      <c r="Q12" s="161">
        <v>0.28299999999999997</v>
      </c>
      <c r="R12" s="161">
        <v>2.4E-2</v>
      </c>
      <c r="S12" s="269"/>
    </row>
    <row r="13" spans="1:19" x14ac:dyDescent="0.2">
      <c r="C13" s="2" t="s">
        <v>247</v>
      </c>
      <c r="D13" s="2" t="s">
        <v>78</v>
      </c>
      <c r="E13" s="246">
        <v>0.11131919175386429</v>
      </c>
      <c r="F13" s="398">
        <v>0.11862944811582569</v>
      </c>
      <c r="G13" s="21">
        <v>3</v>
      </c>
      <c r="H13" s="278">
        <v>4</v>
      </c>
      <c r="I13" s="279">
        <v>3</v>
      </c>
      <c r="J13" s="302">
        <v>4.6560080500716694</v>
      </c>
      <c r="K13" s="302">
        <v>5.2197775840759277</v>
      </c>
      <c r="L13" s="124">
        <v>3199</v>
      </c>
      <c r="M13" s="397">
        <v>3685</v>
      </c>
      <c r="N13" s="397">
        <v>3349</v>
      </c>
      <c r="O13" s="397">
        <v>3306</v>
      </c>
      <c r="P13" s="300">
        <v>2832</v>
      </c>
      <c r="Q13" s="148">
        <v>0.126</v>
      </c>
      <c r="R13" s="148">
        <v>1E-3</v>
      </c>
      <c r="S13" s="269"/>
    </row>
    <row r="14" spans="1:19" x14ac:dyDescent="0.2">
      <c r="E14" s="246"/>
      <c r="F14" s="398"/>
      <c r="G14" s="21"/>
      <c r="H14" s="278"/>
      <c r="I14" s="279"/>
      <c r="J14" s="302"/>
      <c r="K14" s="302"/>
      <c r="L14" s="124"/>
      <c r="M14" s="397"/>
      <c r="N14" s="397"/>
      <c r="O14" s="397"/>
      <c r="P14" s="397"/>
      <c r="Q14" s="15"/>
      <c r="R14" s="15"/>
      <c r="S14" s="269"/>
    </row>
    <row r="15" spans="1:19" x14ac:dyDescent="0.2">
      <c r="C15" s="2" t="s">
        <v>80</v>
      </c>
      <c r="D15" s="2" t="s">
        <v>80</v>
      </c>
      <c r="E15" s="246">
        <v>4.4525217264890671E-2</v>
      </c>
      <c r="F15" s="398">
        <v>6.4663991332054138E-2</v>
      </c>
      <c r="G15" s="21"/>
      <c r="H15" s="278"/>
      <c r="I15" s="279">
        <v>0</v>
      </c>
      <c r="J15" s="302">
        <v>0.28327394197276962</v>
      </c>
      <c r="K15" s="302">
        <v>0.41037368774414063</v>
      </c>
      <c r="L15" s="124">
        <v>1239</v>
      </c>
      <c r="M15" s="397">
        <v>1748</v>
      </c>
      <c r="N15" s="397">
        <v>1625</v>
      </c>
      <c r="O15" s="397">
        <v>1419</v>
      </c>
      <c r="P15" s="300">
        <v>1312</v>
      </c>
      <c r="Q15" s="148">
        <v>1E-3</v>
      </c>
      <c r="R15" s="148">
        <v>0</v>
      </c>
      <c r="S15" s="269"/>
    </row>
    <row r="16" spans="1:19" x14ac:dyDescent="0.2">
      <c r="G16" s="22"/>
      <c r="H16" s="22"/>
      <c r="I16" s="22"/>
      <c r="J16" s="22"/>
      <c r="K16" s="22"/>
      <c r="L16" s="545"/>
      <c r="M16" s="22"/>
      <c r="N16" s="22"/>
      <c r="O16" s="22"/>
      <c r="P16" s="22"/>
    </row>
    <row r="17" spans="3:16" x14ac:dyDescent="0.2">
      <c r="J17" s="266"/>
      <c r="K17" s="266"/>
      <c r="L17" s="266"/>
      <c r="M17" s="266"/>
      <c r="N17" s="266"/>
      <c r="O17" s="266"/>
      <c r="P17" s="266"/>
    </row>
    <row r="18" spans="3:16" x14ac:dyDescent="0.2">
      <c r="C18" s="2" t="s">
        <v>306</v>
      </c>
    </row>
    <row r="19" spans="3:16" x14ac:dyDescent="0.2">
      <c r="C19" s="2" t="s">
        <v>307</v>
      </c>
    </row>
    <row r="21" spans="3:16" x14ac:dyDescent="0.2">
      <c r="C21" s="2" t="s">
        <v>83</v>
      </c>
    </row>
    <row r="22" spans="3:16" x14ac:dyDescent="0.2">
      <c r="C22" s="2" t="s">
        <v>373</v>
      </c>
    </row>
    <row r="23" spans="3:16" x14ac:dyDescent="0.2">
      <c r="C23" s="2" t="s">
        <v>402</v>
      </c>
    </row>
    <row r="24" spans="3:16" x14ac:dyDescent="0.2">
      <c r="C24" s="2" t="s">
        <v>600</v>
      </c>
    </row>
    <row r="25" spans="3:16" x14ac:dyDescent="0.2">
      <c r="C25" s="2" t="s">
        <v>632</v>
      </c>
    </row>
  </sheetData>
  <mergeCells count="5">
    <mergeCell ref="R4:S4"/>
    <mergeCell ref="G5:K5"/>
    <mergeCell ref="L5:P5"/>
    <mergeCell ref="E5:F5"/>
    <mergeCell ref="Q5:R5"/>
  </mergeCells>
  <conditionalFormatting sqref="Q7:S9 R10:S14 Q11:R13 Q15:S15">
    <cfRule type="cellIs" dxfId="0" priority="3" operator="between">
      <formula>0</formula>
      <formula>0.05</formula>
    </cfRule>
  </conditionalFormatting>
  <hyperlinks>
    <hyperlink ref="A1" location="Contents!A1" display="Contents" xr:uid="{00000000-0004-0000-49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89048-17E7-4BA3-B611-047B8E79BE8A}">
  <dimension ref="A1:F18"/>
  <sheetViews>
    <sheetView workbookViewId="0"/>
  </sheetViews>
  <sheetFormatPr defaultColWidth="9.140625" defaultRowHeight="12.75" x14ac:dyDescent="0.2"/>
  <cols>
    <col min="1" max="2" width="9.140625" style="2"/>
    <col min="3" max="3" width="27.5703125" style="2" bestFit="1" customWidth="1"/>
    <col min="4" max="6" width="14.5703125" style="2" customWidth="1"/>
    <col min="7" max="16384" width="9.140625" style="2"/>
  </cols>
  <sheetData>
    <row r="1" spans="1:6" x14ac:dyDescent="0.2">
      <c r="A1" s="3" t="s">
        <v>75</v>
      </c>
    </row>
    <row r="2" spans="1:6" x14ac:dyDescent="0.2">
      <c r="B2" s="4" t="s">
        <v>534</v>
      </c>
    </row>
    <row r="3" spans="1:6" x14ac:dyDescent="0.2">
      <c r="B3" s="2" t="s">
        <v>76</v>
      </c>
    </row>
    <row r="5" spans="1:6" x14ac:dyDescent="0.2">
      <c r="C5" s="438"/>
      <c r="D5" s="79"/>
      <c r="E5" s="79"/>
      <c r="F5" s="98"/>
    </row>
    <row r="6" spans="1:6" x14ac:dyDescent="0.2">
      <c r="C6" s="29"/>
      <c r="D6" s="60" t="s">
        <v>114</v>
      </c>
      <c r="E6" s="24" t="s">
        <v>81</v>
      </c>
      <c r="F6" s="24" t="s">
        <v>82</v>
      </c>
    </row>
    <row r="7" spans="1:6" x14ac:dyDescent="0.2">
      <c r="C7" s="6" t="s">
        <v>396</v>
      </c>
      <c r="D7" s="292">
        <v>0.43245837092399603</v>
      </c>
      <c r="E7" s="59">
        <v>6124.6693439483643</v>
      </c>
      <c r="F7" s="59">
        <v>3356</v>
      </c>
    </row>
    <row r="8" spans="1:6" x14ac:dyDescent="0.2">
      <c r="C8" s="6" t="s">
        <v>397</v>
      </c>
      <c r="D8" s="292">
        <v>0.1133965998888016</v>
      </c>
      <c r="E8" s="59">
        <v>675.09255170822144</v>
      </c>
      <c r="F8" s="59">
        <v>1509</v>
      </c>
    </row>
    <row r="9" spans="1:6" x14ac:dyDescent="0.2">
      <c r="C9" s="6" t="s">
        <v>78</v>
      </c>
      <c r="D9" s="292">
        <v>0.331544429063797</v>
      </c>
      <c r="E9" s="59">
        <v>7009.6156458854684</v>
      </c>
      <c r="F9" s="59">
        <v>5121</v>
      </c>
    </row>
    <row r="11" spans="1:6" x14ac:dyDescent="0.2">
      <c r="C11" s="86" t="s">
        <v>115</v>
      </c>
    </row>
    <row r="12" spans="1:6" x14ac:dyDescent="0.2">
      <c r="C12" s="86" t="s">
        <v>101</v>
      </c>
    </row>
    <row r="14" spans="1:6" x14ac:dyDescent="0.2">
      <c r="C14" s="2" t="s">
        <v>629</v>
      </c>
    </row>
    <row r="15" spans="1:6" x14ac:dyDescent="0.2">
      <c r="C15" s="2" t="s">
        <v>434</v>
      </c>
    </row>
    <row r="16" spans="1:6" x14ac:dyDescent="0.2">
      <c r="C16" s="2" t="s">
        <v>423</v>
      </c>
    </row>
    <row r="17" spans="3:6" x14ac:dyDescent="0.2">
      <c r="C17" s="2" t="s">
        <v>628</v>
      </c>
    </row>
    <row r="18" spans="3:6" x14ac:dyDescent="0.2">
      <c r="F18" s="84"/>
    </row>
  </sheetData>
  <hyperlinks>
    <hyperlink ref="A1" location="Contents!A1" display="Contents" xr:uid="{00000000-0004-0000-0600-000000000000}"/>
  </hyperlinks>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EAB75-BF26-48CF-A082-89367AEA9D72}">
  <dimension ref="A1:I21"/>
  <sheetViews>
    <sheetView workbookViewId="0"/>
  </sheetViews>
  <sheetFormatPr defaultColWidth="9.140625" defaultRowHeight="12.75" x14ac:dyDescent="0.2"/>
  <cols>
    <col min="1" max="2" width="9.140625" style="2"/>
    <col min="3" max="3" width="21.42578125" style="2" customWidth="1"/>
    <col min="4" max="4" width="32.42578125" style="2" bestFit="1" customWidth="1"/>
    <col min="5" max="8" width="14.7109375" style="2" customWidth="1"/>
    <col min="9" max="9" width="14.42578125" style="2" bestFit="1" customWidth="1"/>
    <col min="10" max="10" width="9.140625" style="2" customWidth="1"/>
    <col min="11" max="16384" width="9.140625" style="2"/>
  </cols>
  <sheetData>
    <row r="1" spans="1:9" x14ac:dyDescent="0.2">
      <c r="A1" s="3" t="s">
        <v>75</v>
      </c>
    </row>
    <row r="2" spans="1:9" x14ac:dyDescent="0.2">
      <c r="B2" s="4" t="s">
        <v>355</v>
      </c>
    </row>
    <row r="3" spans="1:9" x14ac:dyDescent="0.2">
      <c r="B3" s="2" t="s">
        <v>76</v>
      </c>
    </row>
    <row r="5" spans="1:9" x14ac:dyDescent="0.2">
      <c r="C5" s="435"/>
      <c r="D5" s="29"/>
      <c r="E5" s="60" t="s">
        <v>81</v>
      </c>
      <c r="F5" s="12" t="s">
        <v>121</v>
      </c>
      <c r="G5" s="12" t="s">
        <v>129</v>
      </c>
      <c r="H5" s="10" t="s">
        <v>114</v>
      </c>
      <c r="I5" s="24" t="s">
        <v>82</v>
      </c>
    </row>
    <row r="6" spans="1:9" x14ac:dyDescent="0.2">
      <c r="C6" s="2" t="s">
        <v>246</v>
      </c>
      <c r="D6" s="2" t="s">
        <v>358</v>
      </c>
      <c r="E6" s="39">
        <v>6725.8113417625427</v>
      </c>
      <c r="F6" s="221">
        <v>0.7321171760559082</v>
      </c>
      <c r="G6" s="39">
        <v>0</v>
      </c>
      <c r="H6" s="41">
        <v>3.0743282288312909E-2</v>
      </c>
      <c r="I6" s="39">
        <v>1861</v>
      </c>
    </row>
    <row r="7" spans="1:9" x14ac:dyDescent="0.2">
      <c r="C7" s="2" t="s">
        <v>246</v>
      </c>
      <c r="D7" s="2" t="s">
        <v>444</v>
      </c>
      <c r="E7" s="39">
        <v>1931.648744821548</v>
      </c>
      <c r="F7" s="221">
        <v>5.2040481567382813</v>
      </c>
      <c r="G7" s="39">
        <v>3</v>
      </c>
      <c r="H7" s="41">
        <v>5.9003330767154687E-2</v>
      </c>
      <c r="I7" s="39">
        <v>136</v>
      </c>
    </row>
    <row r="8" spans="1:9" x14ac:dyDescent="0.2">
      <c r="C8" s="2" t="s">
        <v>246</v>
      </c>
      <c r="D8" s="2" t="s">
        <v>77</v>
      </c>
      <c r="E8" s="39">
        <v>8657.4600865840912</v>
      </c>
      <c r="F8" s="221">
        <v>0.90578365325927734</v>
      </c>
      <c r="G8" s="39">
        <v>0</v>
      </c>
      <c r="H8" s="41">
        <v>3.1843475997447968E-2</v>
      </c>
      <c r="I8" s="39">
        <v>1997</v>
      </c>
    </row>
    <row r="9" spans="1:9" x14ac:dyDescent="0.2">
      <c r="E9" s="164"/>
      <c r="F9" s="247"/>
      <c r="G9" s="165"/>
      <c r="H9" s="63"/>
      <c r="I9" s="164"/>
    </row>
    <row r="10" spans="1:9" x14ac:dyDescent="0.2">
      <c r="C10" s="2" t="s">
        <v>247</v>
      </c>
      <c r="D10" s="2" t="s">
        <v>396</v>
      </c>
      <c r="E10" s="39">
        <v>14612.76202440262</v>
      </c>
      <c r="F10" s="221">
        <v>1.028309226036072</v>
      </c>
      <c r="G10" s="39">
        <v>0</v>
      </c>
      <c r="H10" s="41">
        <v>1.9994158297777179E-2</v>
      </c>
      <c r="I10" s="39">
        <v>1861</v>
      </c>
    </row>
    <row r="11" spans="1:9" x14ac:dyDescent="0.2">
      <c r="C11" s="2" t="s">
        <v>247</v>
      </c>
      <c r="D11" s="2" t="s">
        <v>397</v>
      </c>
      <c r="E11" s="39">
        <v>6330.9446392059326</v>
      </c>
      <c r="F11" s="221">
        <v>1.0822498798370359</v>
      </c>
      <c r="G11" s="39">
        <v>0</v>
      </c>
      <c r="H11" s="41">
        <v>3.1726591289043433E-2</v>
      </c>
      <c r="I11" s="39">
        <v>821</v>
      </c>
    </row>
    <row r="12" spans="1:9" x14ac:dyDescent="0.2">
      <c r="C12" s="2" t="s">
        <v>247</v>
      </c>
      <c r="D12" s="2" t="s">
        <v>78</v>
      </c>
      <c r="E12" s="39">
        <v>22217.251757621769</v>
      </c>
      <c r="F12" s="221">
        <v>1.0532863140106199</v>
      </c>
      <c r="G12" s="39">
        <v>0</v>
      </c>
      <c r="H12" s="41">
        <v>2.371910214424133E-2</v>
      </c>
      <c r="I12" s="39">
        <v>2827</v>
      </c>
    </row>
    <row r="13" spans="1:9" x14ac:dyDescent="0.2">
      <c r="E13" s="164"/>
      <c r="F13" s="247"/>
      <c r="G13" s="165"/>
      <c r="H13" s="63"/>
      <c r="I13" s="164"/>
    </row>
    <row r="14" spans="1:9" x14ac:dyDescent="0.2">
      <c r="C14" s="2" t="s">
        <v>80</v>
      </c>
      <c r="D14" s="2" t="s">
        <v>80</v>
      </c>
      <c r="E14" s="39">
        <v>3792.4471054077148</v>
      </c>
      <c r="F14" s="221">
        <v>0.14990371465682981</v>
      </c>
      <c r="G14" s="39">
        <v>0</v>
      </c>
      <c r="H14" s="41">
        <v>2.441821247339249E-2</v>
      </c>
      <c r="I14" s="39">
        <v>1310</v>
      </c>
    </row>
    <row r="15" spans="1:9" x14ac:dyDescent="0.2">
      <c r="E15" s="22"/>
      <c r="F15" s="248"/>
      <c r="G15" s="22"/>
      <c r="H15" s="43"/>
      <c r="I15" s="22"/>
    </row>
    <row r="16" spans="1:9" x14ac:dyDescent="0.2">
      <c r="E16" s="22"/>
      <c r="F16" s="22"/>
      <c r="G16" s="22"/>
      <c r="H16" s="22"/>
      <c r="I16" s="22"/>
    </row>
    <row r="17" spans="3:3" x14ac:dyDescent="0.2">
      <c r="C17" s="2" t="s">
        <v>309</v>
      </c>
    </row>
    <row r="18" spans="3:3" x14ac:dyDescent="0.2">
      <c r="C18" s="2" t="s">
        <v>307</v>
      </c>
    </row>
    <row r="20" spans="3:3" x14ac:dyDescent="0.2">
      <c r="C20" s="2" t="s">
        <v>414</v>
      </c>
    </row>
    <row r="21" spans="3:3" x14ac:dyDescent="0.2">
      <c r="C21" s="2" t="s">
        <v>627</v>
      </c>
    </row>
  </sheetData>
  <hyperlinks>
    <hyperlink ref="A1" location="Contents!A1" display="Contents" xr:uid="{00000000-0004-0000-4A00-000000000000}"/>
  </hyperlinks>
  <pageMargins left="0.7" right="0.7" top="0.75" bottom="0.75" header="0.3" footer="0.3"/>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F898D-707B-434C-83EA-6509FCF9B2D3}">
  <dimension ref="A1:I22"/>
  <sheetViews>
    <sheetView workbookViewId="0"/>
  </sheetViews>
  <sheetFormatPr defaultColWidth="9.140625" defaultRowHeight="12.75" x14ac:dyDescent="0.2"/>
  <cols>
    <col min="1" max="2" width="9.140625" style="2"/>
    <col min="3" max="3" width="21.42578125" style="2" customWidth="1"/>
    <col min="4" max="4" width="32.42578125" style="2" bestFit="1" customWidth="1"/>
    <col min="5" max="8" width="14.7109375" style="2" customWidth="1"/>
    <col min="9" max="9" width="9.140625" style="2" customWidth="1"/>
    <col min="10" max="16384" width="9.140625" style="2"/>
  </cols>
  <sheetData>
    <row r="1" spans="1:9" x14ac:dyDescent="0.2">
      <c r="A1" s="3" t="s">
        <v>75</v>
      </c>
    </row>
    <row r="2" spans="1:9" x14ac:dyDescent="0.2">
      <c r="B2" s="4" t="s">
        <v>356</v>
      </c>
    </row>
    <row r="3" spans="1:9" x14ac:dyDescent="0.2">
      <c r="B3" s="2" t="s">
        <v>76</v>
      </c>
    </row>
    <row r="5" spans="1:9" ht="63.75" x14ac:dyDescent="0.2">
      <c r="C5" s="435"/>
      <c r="D5" s="5"/>
      <c r="E5" s="14" t="s">
        <v>310</v>
      </c>
      <c r="F5" s="11" t="s">
        <v>311</v>
      </c>
      <c r="G5" s="13" t="s">
        <v>312</v>
      </c>
      <c r="H5" s="11" t="s">
        <v>82</v>
      </c>
      <c r="I5" s="22"/>
    </row>
    <row r="6" spans="1:9" x14ac:dyDescent="0.2">
      <c r="C6" s="2" t="s">
        <v>246</v>
      </c>
      <c r="D6" s="2" t="s">
        <v>358</v>
      </c>
      <c r="E6" s="401">
        <v>0.85936933755874634</v>
      </c>
      <c r="F6" s="400">
        <v>0.84130018949508667</v>
      </c>
      <c r="G6" s="400">
        <v>0.47691255807876592</v>
      </c>
      <c r="H6" s="39">
        <v>1540</v>
      </c>
      <c r="I6" s="22"/>
    </row>
    <row r="7" spans="1:9" x14ac:dyDescent="0.2">
      <c r="C7" s="2" t="s">
        <v>246</v>
      </c>
      <c r="D7" s="2" t="s">
        <v>444</v>
      </c>
      <c r="E7" s="402">
        <v>0.8966030478477478</v>
      </c>
      <c r="F7" s="400">
        <v>0.9412878155708313</v>
      </c>
      <c r="G7" s="400">
        <v>0.77709460258483887</v>
      </c>
      <c r="H7" s="39">
        <v>138</v>
      </c>
      <c r="I7" s="22"/>
    </row>
    <row r="8" spans="1:9" x14ac:dyDescent="0.2">
      <c r="C8" s="2" t="s">
        <v>246</v>
      </c>
      <c r="D8" s="2" t="s">
        <v>77</v>
      </c>
      <c r="E8" s="402">
        <v>0.86113619804382324</v>
      </c>
      <c r="F8" s="400">
        <v>0.84604489803314209</v>
      </c>
      <c r="G8" s="400">
        <v>0.49115708470344538</v>
      </c>
      <c r="H8" s="39">
        <v>1678</v>
      </c>
      <c r="I8" s="22"/>
    </row>
    <row r="9" spans="1:9" x14ac:dyDescent="0.2">
      <c r="E9" s="402"/>
      <c r="F9" s="400"/>
      <c r="G9" s="400"/>
      <c r="H9" s="166"/>
      <c r="I9" s="22"/>
    </row>
    <row r="10" spans="1:9" x14ac:dyDescent="0.2">
      <c r="C10" s="2" t="s">
        <v>247</v>
      </c>
      <c r="D10" s="2" t="s">
        <v>396</v>
      </c>
      <c r="E10" s="402">
        <v>0.86737948656082153</v>
      </c>
      <c r="F10" s="400">
        <v>0.85314846038818359</v>
      </c>
      <c r="G10" s="400">
        <v>0.50713640451431274</v>
      </c>
      <c r="H10" s="39">
        <v>1603</v>
      </c>
      <c r="I10" s="22"/>
    </row>
    <row r="11" spans="1:9" x14ac:dyDescent="0.2">
      <c r="C11" s="2" t="s">
        <v>247</v>
      </c>
      <c r="D11" s="2" t="s">
        <v>397</v>
      </c>
      <c r="E11" s="402">
        <v>0.85241144895553589</v>
      </c>
      <c r="F11" s="400">
        <v>0.86286818981170654</v>
      </c>
      <c r="G11" s="400">
        <v>0.49802356958389282</v>
      </c>
      <c r="H11" s="39">
        <v>741</v>
      </c>
      <c r="I11" s="22"/>
    </row>
    <row r="12" spans="1:9" x14ac:dyDescent="0.2">
      <c r="C12" s="2" t="s">
        <v>247</v>
      </c>
      <c r="D12" s="2" t="s">
        <v>78</v>
      </c>
      <c r="E12" s="402">
        <v>0.86094391345977783</v>
      </c>
      <c r="F12" s="400">
        <v>0.85581851005554199</v>
      </c>
      <c r="G12" s="400">
        <v>0.50329780578613281</v>
      </c>
      <c r="H12" s="39">
        <v>2476</v>
      </c>
      <c r="I12" s="22"/>
    </row>
    <row r="13" spans="1:9" x14ac:dyDescent="0.2">
      <c r="E13" s="402"/>
      <c r="F13" s="400"/>
      <c r="G13" s="400"/>
      <c r="H13" s="166"/>
      <c r="I13" s="22"/>
    </row>
    <row r="14" spans="1:9" x14ac:dyDescent="0.2">
      <c r="C14" s="2" t="s">
        <v>80</v>
      </c>
      <c r="D14" s="2" t="s">
        <v>80</v>
      </c>
      <c r="E14" s="402">
        <v>0.67253786325454712</v>
      </c>
      <c r="F14" s="400">
        <v>0.57622891664505005</v>
      </c>
      <c r="G14" s="400">
        <v>0.14868047833442691</v>
      </c>
      <c r="H14" s="39">
        <v>315</v>
      </c>
      <c r="I14" s="22"/>
    </row>
    <row r="15" spans="1:9" x14ac:dyDescent="0.2">
      <c r="E15" s="22"/>
      <c r="F15" s="22"/>
      <c r="G15" s="22"/>
      <c r="H15" s="22"/>
      <c r="I15" s="22"/>
    </row>
    <row r="16" spans="1:9" x14ac:dyDescent="0.2">
      <c r="E16" s="22"/>
      <c r="F16" s="22"/>
      <c r="G16" s="22"/>
      <c r="H16" s="22"/>
    </row>
    <row r="17" spans="3:3" x14ac:dyDescent="0.2">
      <c r="C17" s="2" t="s">
        <v>313</v>
      </c>
    </row>
    <row r="18" spans="3:3" x14ac:dyDescent="0.2">
      <c r="C18" s="2" t="s">
        <v>314</v>
      </c>
    </row>
    <row r="19" spans="3:3" x14ac:dyDescent="0.2">
      <c r="C19" s="130"/>
    </row>
    <row r="20" spans="3:3" x14ac:dyDescent="0.2">
      <c r="C20" s="2" t="s">
        <v>83</v>
      </c>
    </row>
    <row r="21" spans="3:3" x14ac:dyDescent="0.2">
      <c r="C21" s="2" t="s">
        <v>601</v>
      </c>
    </row>
    <row r="22" spans="3:3" x14ac:dyDescent="0.2">
      <c r="C22" s="2" t="s">
        <v>628</v>
      </c>
    </row>
  </sheetData>
  <hyperlinks>
    <hyperlink ref="A1" location="Contents!A1" display="Contents" xr:uid="{00000000-0004-0000-4B00-000000000000}"/>
  </hyperlinks>
  <pageMargins left="0.7" right="0.7" top="0.75" bottom="0.75" header="0.3" footer="0.3"/>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468F4-048C-489A-9B09-7021EF12EFE6}">
  <dimension ref="A1:G21"/>
  <sheetViews>
    <sheetView workbookViewId="0"/>
  </sheetViews>
  <sheetFormatPr defaultColWidth="9.140625" defaultRowHeight="12.75" x14ac:dyDescent="0.2"/>
  <cols>
    <col min="1" max="2" width="9.140625" style="2"/>
    <col min="3" max="3" width="21.42578125" style="2" customWidth="1"/>
    <col min="4" max="4" width="32.42578125" style="2" bestFit="1" customWidth="1"/>
    <col min="5" max="6" width="14.7109375" style="2" customWidth="1"/>
    <col min="7" max="7" width="9.140625" style="2" customWidth="1"/>
    <col min="8" max="16384" width="9.140625" style="2"/>
  </cols>
  <sheetData>
    <row r="1" spans="1:7" x14ac:dyDescent="0.2">
      <c r="A1" s="3" t="s">
        <v>75</v>
      </c>
    </row>
    <row r="2" spans="1:7" x14ac:dyDescent="0.2">
      <c r="B2" s="4" t="s">
        <v>405</v>
      </c>
    </row>
    <row r="3" spans="1:7" x14ac:dyDescent="0.2">
      <c r="B3" s="2" t="s">
        <v>76</v>
      </c>
    </row>
    <row r="5" spans="1:7" x14ac:dyDescent="0.2">
      <c r="C5" s="435"/>
      <c r="D5" s="5"/>
      <c r="E5" s="27" t="s">
        <v>114</v>
      </c>
      <c r="F5" s="11" t="s">
        <v>82</v>
      </c>
    </row>
    <row r="6" spans="1:7" x14ac:dyDescent="0.2">
      <c r="C6" s="2" t="s">
        <v>246</v>
      </c>
      <c r="D6" s="2" t="s">
        <v>358</v>
      </c>
      <c r="E6" s="403">
        <v>0.72981274127960205</v>
      </c>
      <c r="F6" s="107">
        <v>1858</v>
      </c>
      <c r="G6" s="22"/>
    </row>
    <row r="7" spans="1:7" x14ac:dyDescent="0.2">
      <c r="C7" s="2" t="s">
        <v>246</v>
      </c>
      <c r="D7" s="2" t="s">
        <v>444</v>
      </c>
      <c r="E7" s="404">
        <v>0.97927224636077881</v>
      </c>
      <c r="F7" s="39">
        <v>140</v>
      </c>
      <c r="G7" s="22"/>
    </row>
    <row r="8" spans="1:7" x14ac:dyDescent="0.2">
      <c r="C8" s="2" t="s">
        <v>246</v>
      </c>
      <c r="D8" s="2" t="s">
        <v>77</v>
      </c>
      <c r="E8" s="404">
        <v>0.73978585004806519</v>
      </c>
      <c r="F8" s="39">
        <v>1998</v>
      </c>
      <c r="G8" s="22"/>
    </row>
    <row r="9" spans="1:7" x14ac:dyDescent="0.2">
      <c r="E9" s="404"/>
      <c r="F9" s="166"/>
      <c r="G9" s="22"/>
    </row>
    <row r="10" spans="1:7" x14ac:dyDescent="0.2">
      <c r="C10" s="2" t="s">
        <v>247</v>
      </c>
      <c r="D10" s="2" t="s">
        <v>396</v>
      </c>
      <c r="E10" s="404">
        <v>0.74577784538269043</v>
      </c>
      <c r="F10" s="39">
        <v>3344</v>
      </c>
      <c r="G10" s="22"/>
    </row>
    <row r="11" spans="1:7" x14ac:dyDescent="0.2">
      <c r="C11" s="2" t="s">
        <v>247</v>
      </c>
      <c r="D11" s="2" t="s">
        <v>397</v>
      </c>
      <c r="E11" s="404">
        <v>0.76339972019195557</v>
      </c>
      <c r="F11" s="39">
        <v>1506</v>
      </c>
      <c r="G11" s="22"/>
    </row>
    <row r="12" spans="1:7" x14ac:dyDescent="0.2">
      <c r="C12" s="2" t="s">
        <v>247</v>
      </c>
      <c r="D12" s="2" t="s">
        <v>78</v>
      </c>
      <c r="E12" s="404">
        <v>0.75339412689208984</v>
      </c>
      <c r="F12" s="39">
        <v>5106</v>
      </c>
      <c r="G12" s="22"/>
    </row>
    <row r="13" spans="1:7" x14ac:dyDescent="0.2">
      <c r="E13" s="404"/>
      <c r="F13" s="166"/>
      <c r="G13" s="22"/>
    </row>
    <row r="14" spans="1:7" x14ac:dyDescent="0.2">
      <c r="C14" s="2" t="s">
        <v>80</v>
      </c>
      <c r="D14" s="2" t="s">
        <v>80</v>
      </c>
      <c r="E14" s="404">
        <v>0.14787326753139499</v>
      </c>
      <c r="F14" s="39">
        <v>1308</v>
      </c>
      <c r="G14" s="22"/>
    </row>
    <row r="15" spans="1:7" x14ac:dyDescent="0.2">
      <c r="E15" s="22"/>
      <c r="F15" s="22"/>
      <c r="G15" s="22"/>
    </row>
    <row r="16" spans="1:7" x14ac:dyDescent="0.2">
      <c r="E16" s="22"/>
      <c r="F16" s="22"/>
      <c r="G16" s="22"/>
    </row>
    <row r="17" spans="3:3" x14ac:dyDescent="0.2">
      <c r="C17" s="2" t="s">
        <v>315</v>
      </c>
    </row>
    <row r="18" spans="3:3" x14ac:dyDescent="0.2">
      <c r="C18" s="2" t="s">
        <v>128</v>
      </c>
    </row>
    <row r="20" spans="3:3" x14ac:dyDescent="0.2">
      <c r="C20" s="2" t="s">
        <v>414</v>
      </c>
    </row>
    <row r="21" spans="3:3" x14ac:dyDescent="0.2">
      <c r="C21" s="2" t="s">
        <v>627</v>
      </c>
    </row>
  </sheetData>
  <hyperlinks>
    <hyperlink ref="A1" location="Contents!A1" display="Contents" xr:uid="{00000000-0004-0000-4C00-000000000000}"/>
  </hyperlinks>
  <pageMargins left="0.7" right="0.7"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D0D31-208E-453C-9077-4D49BBE48CD7}">
  <dimension ref="A1:J23"/>
  <sheetViews>
    <sheetView workbookViewId="0"/>
  </sheetViews>
  <sheetFormatPr defaultColWidth="9.140625" defaultRowHeight="12.75" x14ac:dyDescent="0.2"/>
  <cols>
    <col min="1" max="2" width="9.140625" style="2"/>
    <col min="3" max="3" width="21.42578125" style="2" customWidth="1"/>
    <col min="4" max="4" width="32.42578125" style="2" bestFit="1" customWidth="1"/>
    <col min="5" max="8" width="14.7109375" style="2" customWidth="1"/>
    <col min="9" max="16384" width="9.140625" style="2"/>
  </cols>
  <sheetData>
    <row r="1" spans="1:10" x14ac:dyDescent="0.2">
      <c r="A1" s="3" t="s">
        <v>75</v>
      </c>
    </row>
    <row r="2" spans="1:10" x14ac:dyDescent="0.2">
      <c r="B2" s="4" t="s">
        <v>334</v>
      </c>
    </row>
    <row r="3" spans="1:10" x14ac:dyDescent="0.2">
      <c r="B3" s="2" t="s">
        <v>76</v>
      </c>
    </row>
    <row r="4" spans="1:10" x14ac:dyDescent="0.2">
      <c r="E4" s="22"/>
      <c r="F4" s="22"/>
      <c r="G4" s="22"/>
      <c r="H4" s="22"/>
      <c r="I4" s="22"/>
      <c r="J4" s="22"/>
    </row>
    <row r="5" spans="1:10" ht="51" x14ac:dyDescent="0.2">
      <c r="C5" s="435"/>
      <c r="D5" s="5"/>
      <c r="E5" s="14" t="s">
        <v>316</v>
      </c>
      <c r="F5" s="11" t="s">
        <v>317</v>
      </c>
      <c r="G5" s="13" t="s">
        <v>318</v>
      </c>
      <c r="H5" s="11" t="s">
        <v>82</v>
      </c>
      <c r="I5" s="22"/>
      <c r="J5" s="22"/>
    </row>
    <row r="6" spans="1:10" x14ac:dyDescent="0.2">
      <c r="C6" s="2" t="s">
        <v>246</v>
      </c>
      <c r="D6" s="2" t="s">
        <v>358</v>
      </c>
      <c r="E6" s="406">
        <v>0.98611730337142944</v>
      </c>
      <c r="F6" s="405">
        <v>0.14241819083690641</v>
      </c>
      <c r="G6" s="645" t="s">
        <v>100</v>
      </c>
      <c r="H6" s="39">
        <v>1028</v>
      </c>
      <c r="I6" s="22"/>
    </row>
    <row r="7" spans="1:10" x14ac:dyDescent="0.2">
      <c r="C7" s="2" t="s">
        <v>246</v>
      </c>
      <c r="D7" s="2" t="s">
        <v>444</v>
      </c>
      <c r="E7" s="406">
        <v>0.97399735450744629</v>
      </c>
      <c r="F7" s="645" t="s">
        <v>100</v>
      </c>
      <c r="G7" s="645" t="s">
        <v>100</v>
      </c>
      <c r="H7" s="39">
        <v>75</v>
      </c>
      <c r="I7" s="22"/>
    </row>
    <row r="8" spans="1:10" x14ac:dyDescent="0.2">
      <c r="C8" s="2" t="s">
        <v>246</v>
      </c>
      <c r="D8" s="2" t="s">
        <v>77</v>
      </c>
      <c r="E8" s="406">
        <v>0.98565363883972168</v>
      </c>
      <c r="F8" s="405">
        <v>0.1394696235656738</v>
      </c>
      <c r="G8" s="645" t="s">
        <v>100</v>
      </c>
      <c r="H8" s="39">
        <v>1103</v>
      </c>
      <c r="I8" s="22"/>
    </row>
    <row r="9" spans="1:10" x14ac:dyDescent="0.2">
      <c r="E9" s="406"/>
      <c r="F9" s="405"/>
      <c r="G9" s="405"/>
      <c r="H9" s="166"/>
      <c r="I9" s="22"/>
    </row>
    <row r="10" spans="1:10" x14ac:dyDescent="0.2">
      <c r="C10" s="2" t="s">
        <v>247</v>
      </c>
      <c r="D10" s="2" t="s">
        <v>396</v>
      </c>
      <c r="E10" s="406">
        <v>0.97888308763504028</v>
      </c>
      <c r="F10" s="405">
        <v>0.35624563694000239</v>
      </c>
      <c r="G10" s="645" t="s">
        <v>100</v>
      </c>
      <c r="H10" s="39">
        <v>553</v>
      </c>
      <c r="I10" s="22"/>
    </row>
    <row r="11" spans="1:10" x14ac:dyDescent="0.2">
      <c r="C11" s="2" t="s">
        <v>247</v>
      </c>
      <c r="D11" s="2" t="s">
        <v>397</v>
      </c>
      <c r="E11" s="406">
        <v>0.98240798711776733</v>
      </c>
      <c r="F11" s="405">
        <v>0.27955824136734009</v>
      </c>
      <c r="G11" s="645" t="s">
        <v>100</v>
      </c>
      <c r="H11" s="39">
        <v>252</v>
      </c>
      <c r="I11" s="22"/>
    </row>
    <row r="12" spans="1:10" x14ac:dyDescent="0.2">
      <c r="C12" s="2" t="s">
        <v>247</v>
      </c>
      <c r="D12" s="2" t="s">
        <v>78</v>
      </c>
      <c r="E12" s="406">
        <v>0.97984784841537476</v>
      </c>
      <c r="F12" s="405">
        <v>0.33837577700614929</v>
      </c>
      <c r="G12" s="645" t="s">
        <v>100</v>
      </c>
      <c r="H12" s="39">
        <v>852</v>
      </c>
      <c r="I12" s="22"/>
      <c r="J12" s="22"/>
    </row>
    <row r="13" spans="1:10" x14ac:dyDescent="0.2">
      <c r="E13" s="406"/>
      <c r="F13" s="405"/>
      <c r="G13" s="405"/>
      <c r="H13" s="166"/>
      <c r="I13" s="22"/>
      <c r="J13" s="22"/>
    </row>
    <row r="14" spans="1:10" x14ac:dyDescent="0.2">
      <c r="C14" s="2" t="s">
        <v>80</v>
      </c>
      <c r="D14" s="2" t="s">
        <v>80</v>
      </c>
      <c r="E14" s="406">
        <v>0.32485905289649958</v>
      </c>
      <c r="F14" s="405">
        <v>0.37605744600296021</v>
      </c>
      <c r="G14" s="405">
        <v>0.37036675214767462</v>
      </c>
      <c r="H14" s="39">
        <v>772</v>
      </c>
      <c r="I14" s="22"/>
      <c r="J14" s="22"/>
    </row>
    <row r="15" spans="1:10" x14ac:dyDescent="0.2">
      <c r="E15" s="22"/>
      <c r="F15" s="22"/>
      <c r="G15" s="22"/>
      <c r="H15" s="22"/>
      <c r="I15" s="22"/>
      <c r="J15" s="22"/>
    </row>
    <row r="16" spans="1:10" x14ac:dyDescent="0.2">
      <c r="E16" s="22"/>
      <c r="F16" s="22"/>
      <c r="G16" s="22"/>
      <c r="H16" s="22"/>
    </row>
    <row r="17" spans="3:8" x14ac:dyDescent="0.2">
      <c r="C17" s="2" t="s">
        <v>319</v>
      </c>
      <c r="E17" s="266"/>
      <c r="F17" s="266"/>
      <c r="G17" s="266"/>
      <c r="H17" s="266"/>
    </row>
    <row r="18" spans="3:8" x14ac:dyDescent="0.2">
      <c r="C18" s="2" t="s">
        <v>320</v>
      </c>
      <c r="G18" s="266"/>
      <c r="H18" s="266"/>
    </row>
    <row r="19" spans="3:8" x14ac:dyDescent="0.2">
      <c r="C19" s="20"/>
      <c r="G19" s="266"/>
      <c r="H19" s="266"/>
    </row>
    <row r="20" spans="3:8" x14ac:dyDescent="0.2">
      <c r="C20" s="2" t="s">
        <v>83</v>
      </c>
    </row>
    <row r="21" spans="3:8" x14ac:dyDescent="0.2">
      <c r="C21" s="2" t="s">
        <v>602</v>
      </c>
    </row>
    <row r="22" spans="3:8" x14ac:dyDescent="0.2">
      <c r="C22" s="2" t="s">
        <v>603</v>
      </c>
    </row>
    <row r="23" spans="3:8" x14ac:dyDescent="0.2">
      <c r="C23" s="2" t="s">
        <v>630</v>
      </c>
    </row>
  </sheetData>
  <hyperlinks>
    <hyperlink ref="A1" location="Contents!A1" display="Contents" xr:uid="{00000000-0004-0000-4D00-000000000000}"/>
  </hyperlinks>
  <pageMargins left="0.7" right="0.7" top="0.75" bottom="0.75" header="0.3" footer="0.3"/>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8F6DF-1089-4A58-B754-6B2E9FCA151A}">
  <dimension ref="A1:L33"/>
  <sheetViews>
    <sheetView workbookViewId="0"/>
  </sheetViews>
  <sheetFormatPr defaultColWidth="9.140625" defaultRowHeight="12.75" x14ac:dyDescent="0.2"/>
  <cols>
    <col min="1" max="2" width="9.140625" style="168"/>
    <col min="3" max="3" width="21.42578125" style="168" customWidth="1"/>
    <col min="4" max="4" width="32.42578125" style="168" bestFit="1" customWidth="1"/>
    <col min="5" max="5" width="24.85546875" style="168" customWidth="1"/>
    <col min="6" max="8" width="21.7109375" style="168" customWidth="1"/>
    <col min="9" max="9" width="22.5703125" style="168" customWidth="1"/>
    <col min="10" max="10" width="21.7109375" style="168" customWidth="1"/>
    <col min="11" max="11" width="9.140625" style="168" customWidth="1"/>
    <col min="12" max="12" width="9.7109375" style="168" bestFit="1" customWidth="1"/>
    <col min="13" max="16384" width="9.140625" style="168"/>
  </cols>
  <sheetData>
    <row r="1" spans="1:12" x14ac:dyDescent="0.2">
      <c r="A1" s="167" t="s">
        <v>75</v>
      </c>
    </row>
    <row r="2" spans="1:12" x14ac:dyDescent="0.2">
      <c r="B2" s="169" t="s">
        <v>371</v>
      </c>
    </row>
    <row r="3" spans="1:12" x14ac:dyDescent="0.2">
      <c r="B3" s="168" t="s">
        <v>76</v>
      </c>
    </row>
    <row r="4" spans="1:12" x14ac:dyDescent="0.2">
      <c r="C4" s="436"/>
    </row>
    <row r="5" spans="1:12" ht="102" x14ac:dyDescent="0.2">
      <c r="C5" s="170"/>
      <c r="D5" s="170"/>
      <c r="E5" s="171"/>
      <c r="F5" s="276" t="s">
        <v>604</v>
      </c>
      <c r="G5" s="414" t="s">
        <v>321</v>
      </c>
      <c r="H5" s="414" t="s">
        <v>605</v>
      </c>
      <c r="I5" s="415" t="s">
        <v>416</v>
      </c>
      <c r="J5" s="249" t="s">
        <v>82</v>
      </c>
    </row>
    <row r="6" spans="1:12" x14ac:dyDescent="0.2">
      <c r="C6" s="168" t="s">
        <v>246</v>
      </c>
      <c r="D6" s="2" t="s">
        <v>358</v>
      </c>
      <c r="E6" s="168" t="s">
        <v>322</v>
      </c>
      <c r="F6" s="411">
        <v>0.83396285772323608</v>
      </c>
      <c r="G6" s="416">
        <v>4.026225209236145E-2</v>
      </c>
      <c r="H6" s="416">
        <v>8.1231914460659027E-2</v>
      </c>
      <c r="I6" s="417">
        <f>1-F6-G6-H6</f>
        <v>4.4542975723743439E-2</v>
      </c>
      <c r="J6" s="107">
        <v>968</v>
      </c>
      <c r="K6" s="172"/>
      <c r="L6" s="280"/>
    </row>
    <row r="7" spans="1:12" x14ac:dyDescent="0.2">
      <c r="C7" s="168" t="s">
        <v>246</v>
      </c>
      <c r="D7" s="2" t="s">
        <v>444</v>
      </c>
      <c r="E7" s="168" t="s">
        <v>322</v>
      </c>
      <c r="F7" s="412">
        <v>0.7774243950843811</v>
      </c>
      <c r="G7" s="407">
        <v>1.5566724352538591E-2</v>
      </c>
      <c r="H7" s="407">
        <v>0.13675382733345029</v>
      </c>
      <c r="I7" s="408">
        <f t="shared" ref="I7:I24" si="0">1-F7-G7-H7</f>
        <v>7.0255053229630021E-2</v>
      </c>
      <c r="J7" s="39">
        <v>71</v>
      </c>
      <c r="K7" s="172"/>
      <c r="L7" s="280"/>
    </row>
    <row r="8" spans="1:12" x14ac:dyDescent="0.2">
      <c r="C8" s="168" t="s">
        <v>246</v>
      </c>
      <c r="D8" s="2" t="s">
        <v>77</v>
      </c>
      <c r="E8" s="168" t="s">
        <v>322</v>
      </c>
      <c r="F8" s="412">
        <v>0.83175015449523926</v>
      </c>
      <c r="G8" s="407">
        <v>3.9295777678489692E-2</v>
      </c>
      <c r="H8" s="407">
        <v>8.3404786884784698E-2</v>
      </c>
      <c r="I8" s="408">
        <f t="shared" si="0"/>
        <v>4.5549280941486359E-2</v>
      </c>
      <c r="J8" s="39">
        <v>1039</v>
      </c>
      <c r="K8" s="172"/>
      <c r="L8" s="280"/>
    </row>
    <row r="9" spans="1:12" x14ac:dyDescent="0.2">
      <c r="D9" s="2"/>
      <c r="F9" s="412"/>
      <c r="G9" s="407"/>
      <c r="H9" s="407"/>
      <c r="I9" s="408"/>
      <c r="J9" s="410"/>
      <c r="K9" s="172"/>
      <c r="L9" s="280"/>
    </row>
    <row r="10" spans="1:12" x14ac:dyDescent="0.2">
      <c r="C10" s="168" t="s">
        <v>247</v>
      </c>
      <c r="D10" s="2" t="s">
        <v>396</v>
      </c>
      <c r="E10" s="168" t="s">
        <v>322</v>
      </c>
      <c r="F10" s="412">
        <v>0.58838808536529541</v>
      </c>
      <c r="G10" s="407">
        <v>0.21270738542079931</v>
      </c>
      <c r="H10" s="407">
        <v>9.1095112264156342E-2</v>
      </c>
      <c r="I10" s="408">
        <f t="shared" si="0"/>
        <v>0.10780941694974894</v>
      </c>
      <c r="J10" s="39">
        <v>522</v>
      </c>
      <c r="K10" s="172"/>
      <c r="L10" s="280"/>
    </row>
    <row r="11" spans="1:12" x14ac:dyDescent="0.2">
      <c r="C11" s="168" t="s">
        <v>247</v>
      </c>
      <c r="D11" s="2" t="s">
        <v>397</v>
      </c>
      <c r="E11" s="168" t="s">
        <v>322</v>
      </c>
      <c r="F11" s="412">
        <v>0.54336953163146973</v>
      </c>
      <c r="G11" s="407">
        <v>0.24748560786247251</v>
      </c>
      <c r="H11" s="407">
        <v>8.2504518330097198E-2</v>
      </c>
      <c r="I11" s="408">
        <f t="shared" si="0"/>
        <v>0.12664034217596057</v>
      </c>
      <c r="J11" s="39">
        <v>241</v>
      </c>
      <c r="K11" s="172"/>
      <c r="L11" s="280"/>
    </row>
    <row r="12" spans="1:12" x14ac:dyDescent="0.2">
      <c r="C12" s="168" t="s">
        <v>247</v>
      </c>
      <c r="D12" s="2" t="s">
        <v>78</v>
      </c>
      <c r="E12" s="168" t="s">
        <v>322</v>
      </c>
      <c r="F12" s="412">
        <v>0.57553493976593018</v>
      </c>
      <c r="G12" s="407">
        <v>0.22151617705821991</v>
      </c>
      <c r="H12" s="407">
        <v>9.2999860644340515E-2</v>
      </c>
      <c r="I12" s="408">
        <f t="shared" si="0"/>
        <v>0.1099490225315094</v>
      </c>
      <c r="J12" s="39">
        <v>807</v>
      </c>
      <c r="K12" s="172"/>
      <c r="L12" s="280"/>
    </row>
    <row r="13" spans="1:12" x14ac:dyDescent="0.2">
      <c r="D13" s="2"/>
      <c r="F13" s="412"/>
      <c r="G13" s="407"/>
      <c r="H13" s="407"/>
      <c r="I13" s="408"/>
      <c r="J13" s="410"/>
      <c r="K13" s="172"/>
      <c r="L13" s="280"/>
    </row>
    <row r="14" spans="1:12" x14ac:dyDescent="0.2">
      <c r="C14" s="168" t="s">
        <v>80</v>
      </c>
      <c r="D14" s="2" t="s">
        <v>80</v>
      </c>
      <c r="E14" s="168" t="s">
        <v>322</v>
      </c>
      <c r="F14" s="412">
        <v>0.27297711372375488</v>
      </c>
      <c r="G14" s="407">
        <v>0.1973993182182312</v>
      </c>
      <c r="H14" s="407">
        <v>6.7504532635211945E-2</v>
      </c>
      <c r="I14" s="408">
        <f t="shared" si="0"/>
        <v>0.46211903542280197</v>
      </c>
      <c r="J14" s="39">
        <v>217</v>
      </c>
      <c r="K14" s="172"/>
      <c r="L14" s="280"/>
    </row>
    <row r="15" spans="1:12" x14ac:dyDescent="0.2">
      <c r="D15" s="2"/>
      <c r="F15" s="412"/>
      <c r="G15" s="407"/>
      <c r="H15" s="407"/>
      <c r="I15" s="408"/>
      <c r="J15" s="410"/>
      <c r="K15" s="172"/>
      <c r="L15" s="280"/>
    </row>
    <row r="16" spans="1:12" x14ac:dyDescent="0.2">
      <c r="C16" s="168" t="s">
        <v>246</v>
      </c>
      <c r="D16" s="2" t="s">
        <v>358</v>
      </c>
      <c r="E16" s="168" t="s">
        <v>323</v>
      </c>
      <c r="F16" s="412">
        <v>0.96673214435577393</v>
      </c>
      <c r="G16" s="407">
        <v>1.14640723913908E-2</v>
      </c>
      <c r="H16" s="407">
        <v>1.518578175455332E-2</v>
      </c>
      <c r="I16" s="408">
        <f t="shared" si="0"/>
        <v>6.618001498281954E-3</v>
      </c>
      <c r="J16" s="39">
        <v>126</v>
      </c>
      <c r="K16" s="172"/>
      <c r="L16" s="280"/>
    </row>
    <row r="17" spans="3:12" x14ac:dyDescent="0.2">
      <c r="C17" s="168" t="s">
        <v>246</v>
      </c>
      <c r="D17" s="2" t="s">
        <v>444</v>
      </c>
      <c r="E17" s="168" t="s">
        <v>323</v>
      </c>
      <c r="F17" s="413" t="s">
        <v>100</v>
      </c>
      <c r="G17" s="409" t="s">
        <v>100</v>
      </c>
      <c r="H17" s="409" t="s">
        <v>100</v>
      </c>
      <c r="I17" s="409" t="s">
        <v>100</v>
      </c>
      <c r="J17" s="230">
        <v>5</v>
      </c>
      <c r="K17" s="172"/>
      <c r="L17" s="280"/>
    </row>
    <row r="18" spans="3:12" x14ac:dyDescent="0.2">
      <c r="C18" s="168" t="s">
        <v>246</v>
      </c>
      <c r="D18" s="2" t="s">
        <v>77</v>
      </c>
      <c r="E18" s="168" t="s">
        <v>323</v>
      </c>
      <c r="F18" s="412">
        <v>0.96745187044143677</v>
      </c>
      <c r="G18" s="407">
        <v>1.121606677770615E-2</v>
      </c>
      <c r="H18" s="407">
        <v>1.4857262372970579E-2</v>
      </c>
      <c r="I18" s="408">
        <f t="shared" si="0"/>
        <v>6.4748004078865034E-3</v>
      </c>
      <c r="J18" s="39">
        <v>131</v>
      </c>
      <c r="K18" s="172"/>
      <c r="L18" s="280"/>
    </row>
    <row r="19" spans="3:12" x14ac:dyDescent="0.2">
      <c r="D19" s="2"/>
      <c r="F19" s="412"/>
      <c r="G19" s="407"/>
      <c r="H19" s="407"/>
      <c r="I19" s="408"/>
      <c r="J19" s="410"/>
      <c r="K19" s="172"/>
      <c r="L19" s="280"/>
    </row>
    <row r="20" spans="3:12" x14ac:dyDescent="0.2">
      <c r="C20" s="168" t="s">
        <v>247</v>
      </c>
      <c r="D20" s="2" t="s">
        <v>396</v>
      </c>
      <c r="E20" s="168" t="s">
        <v>323</v>
      </c>
      <c r="F20" s="412">
        <v>0.93483853340148926</v>
      </c>
      <c r="G20" s="407">
        <v>4.0818430483341217E-2</v>
      </c>
      <c r="H20" s="407">
        <v>1.647878065705299E-2</v>
      </c>
      <c r="I20" s="408">
        <f t="shared" si="0"/>
        <v>7.8642554581165348E-3</v>
      </c>
      <c r="J20" s="39">
        <v>153</v>
      </c>
      <c r="K20" s="172"/>
      <c r="L20" s="280"/>
    </row>
    <row r="21" spans="3:12" x14ac:dyDescent="0.2">
      <c r="C21" s="168" t="s">
        <v>247</v>
      </c>
      <c r="D21" s="2" t="s">
        <v>397</v>
      </c>
      <c r="E21" s="168" t="s">
        <v>323</v>
      </c>
      <c r="F21" s="412">
        <v>0.9382820725440979</v>
      </c>
      <c r="G21" s="407">
        <v>0</v>
      </c>
      <c r="H21" s="407">
        <v>4.1377950459718697E-2</v>
      </c>
      <c r="I21" s="408">
        <f t="shared" si="0"/>
        <v>2.0339976996183402E-2</v>
      </c>
      <c r="J21" s="39">
        <v>52</v>
      </c>
      <c r="K21" s="172"/>
      <c r="L21" s="280"/>
    </row>
    <row r="22" spans="3:12" x14ac:dyDescent="0.2">
      <c r="C22" s="168" t="s">
        <v>247</v>
      </c>
      <c r="D22" s="2" t="s">
        <v>78</v>
      </c>
      <c r="E22" s="168" t="s">
        <v>323</v>
      </c>
      <c r="F22" s="412">
        <v>0.93182873725891113</v>
      </c>
      <c r="G22" s="407">
        <v>3.2576099038124078E-2</v>
      </c>
      <c r="H22" s="407">
        <v>2.5553803890943531E-2</v>
      </c>
      <c r="I22" s="408">
        <f t="shared" si="0"/>
        <v>1.0041359812021259E-2</v>
      </c>
      <c r="J22" s="39">
        <v>224</v>
      </c>
      <c r="K22" s="172"/>
      <c r="L22" s="280"/>
    </row>
    <row r="23" spans="3:12" x14ac:dyDescent="0.2">
      <c r="D23" s="2"/>
      <c r="F23" s="412"/>
      <c r="G23" s="407"/>
      <c r="H23" s="407"/>
      <c r="I23" s="408"/>
      <c r="J23" s="410"/>
      <c r="K23" s="172"/>
      <c r="L23" s="280"/>
    </row>
    <row r="24" spans="3:12" x14ac:dyDescent="0.2">
      <c r="C24" s="168" t="s">
        <v>80</v>
      </c>
      <c r="D24" s="2" t="s">
        <v>80</v>
      </c>
      <c r="E24" s="168" t="s">
        <v>323</v>
      </c>
      <c r="F24" s="412">
        <v>0.87575554847717285</v>
      </c>
      <c r="G24" s="407">
        <v>4.3913107365369797E-2</v>
      </c>
      <c r="H24" s="407">
        <v>1.9853698089718819E-2</v>
      </c>
      <c r="I24" s="408">
        <f t="shared" si="0"/>
        <v>6.0477646067738533E-2</v>
      </c>
      <c r="J24" s="39">
        <v>172</v>
      </c>
      <c r="K24" s="172"/>
      <c r="L24" s="280"/>
    </row>
    <row r="25" spans="3:12" x14ac:dyDescent="0.2">
      <c r="E25" s="172"/>
      <c r="F25" s="172"/>
      <c r="G25" s="172"/>
      <c r="H25" s="172"/>
      <c r="I25" s="172"/>
      <c r="J25" s="172"/>
      <c r="K25" s="172"/>
      <c r="L25" s="172"/>
    </row>
    <row r="26" spans="3:12" x14ac:dyDescent="0.2">
      <c r="E26" s="172"/>
      <c r="F26" s="172"/>
      <c r="G26" s="172"/>
      <c r="H26" s="172"/>
      <c r="I26" s="172"/>
    </row>
    <row r="28" spans="3:12" x14ac:dyDescent="0.2">
      <c r="C28" s="168" t="s">
        <v>324</v>
      </c>
    </row>
    <row r="29" spans="3:12" x14ac:dyDescent="0.2">
      <c r="C29" s="168" t="s">
        <v>325</v>
      </c>
    </row>
    <row r="31" spans="3:12" x14ac:dyDescent="0.2">
      <c r="C31" s="2" t="s">
        <v>83</v>
      </c>
    </row>
    <row r="32" spans="3:12" x14ac:dyDescent="0.2">
      <c r="C32" s="2" t="s">
        <v>602</v>
      </c>
    </row>
    <row r="33" spans="3:3" x14ac:dyDescent="0.2">
      <c r="C33" s="2" t="s">
        <v>628</v>
      </c>
    </row>
  </sheetData>
  <hyperlinks>
    <hyperlink ref="A1" location="Contents!A1" display="Contents" xr:uid="{00000000-0004-0000-4E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506E6-8E95-4289-82FC-7CC51C89DA86}">
  <dimension ref="A1:P16"/>
  <sheetViews>
    <sheetView workbookViewId="0"/>
  </sheetViews>
  <sheetFormatPr defaultColWidth="9.140625" defaultRowHeight="12.75" x14ac:dyDescent="0.2"/>
  <cols>
    <col min="1" max="2" width="9.140625" style="47"/>
    <col min="3" max="3" width="27.5703125" style="47" bestFit="1" customWidth="1"/>
    <col min="4" max="4" width="9" style="47" customWidth="1"/>
    <col min="5" max="12" width="9" style="77" customWidth="1"/>
    <col min="13" max="13" width="14.7109375" style="47" customWidth="1"/>
    <col min="14" max="14" width="14.7109375" style="127" customWidth="1"/>
    <col min="15" max="15" width="14.7109375" style="47" customWidth="1"/>
    <col min="16" max="16" width="9.140625" style="47" customWidth="1"/>
    <col min="17" max="16384" width="9.140625" style="47"/>
  </cols>
  <sheetData>
    <row r="1" spans="1:16" x14ac:dyDescent="0.2">
      <c r="A1" s="95" t="s">
        <v>75</v>
      </c>
      <c r="B1" s="79"/>
      <c r="C1" s="79"/>
      <c r="D1" s="79"/>
      <c r="E1" s="79"/>
      <c r="F1" s="79"/>
      <c r="G1" s="79"/>
      <c r="H1" s="79"/>
      <c r="I1" s="79"/>
      <c r="J1" s="79"/>
      <c r="K1" s="79"/>
      <c r="L1" s="79"/>
      <c r="M1" s="79"/>
      <c r="O1" s="79"/>
      <c r="P1" s="79"/>
    </row>
    <row r="2" spans="1:16" x14ac:dyDescent="0.2">
      <c r="A2" s="79"/>
      <c r="B2" s="96" t="s">
        <v>535</v>
      </c>
      <c r="C2" s="79"/>
      <c r="D2" s="79"/>
      <c r="E2" s="79"/>
      <c r="F2" s="79"/>
      <c r="G2" s="79"/>
      <c r="H2" s="79"/>
      <c r="I2" s="79"/>
      <c r="J2" s="79"/>
      <c r="K2" s="79"/>
      <c r="L2" s="79"/>
      <c r="M2" s="79"/>
      <c r="O2" s="79"/>
      <c r="P2" s="79"/>
    </row>
    <row r="3" spans="1:16" x14ac:dyDescent="0.2">
      <c r="A3" s="79"/>
      <c r="B3" s="79" t="s">
        <v>76</v>
      </c>
      <c r="C3" s="79"/>
      <c r="D3" s="79"/>
      <c r="E3" s="79"/>
      <c r="F3" s="79"/>
      <c r="G3" s="79"/>
      <c r="H3" s="79"/>
      <c r="I3" s="79"/>
      <c r="J3" s="79"/>
      <c r="K3" s="79"/>
      <c r="L3" s="79"/>
      <c r="M3" s="79"/>
      <c r="O3" s="79"/>
      <c r="P3" s="79"/>
    </row>
    <row r="4" spans="1:16" x14ac:dyDescent="0.2">
      <c r="C4" s="439"/>
    </row>
    <row r="5" spans="1:16" ht="25.5" x14ac:dyDescent="0.2">
      <c r="A5" s="79"/>
      <c r="B5" s="79"/>
      <c r="C5" s="29"/>
      <c r="D5" s="24">
        <v>2</v>
      </c>
      <c r="E5" s="10">
        <v>3</v>
      </c>
      <c r="F5" s="10">
        <v>4</v>
      </c>
      <c r="G5" s="10">
        <v>5</v>
      </c>
      <c r="H5" s="10" t="s">
        <v>116</v>
      </c>
      <c r="I5" s="10" t="s">
        <v>117</v>
      </c>
      <c r="J5" s="10" t="s">
        <v>118</v>
      </c>
      <c r="K5" s="10" t="s">
        <v>119</v>
      </c>
      <c r="L5" s="13" t="s">
        <v>120</v>
      </c>
      <c r="M5" s="12" t="s">
        <v>121</v>
      </c>
      <c r="N5" s="12" t="s">
        <v>129</v>
      </c>
      <c r="O5" s="60" t="s">
        <v>82</v>
      </c>
      <c r="P5" s="79"/>
    </row>
    <row r="6" spans="1:16" s="127" customFormat="1" x14ac:dyDescent="0.2">
      <c r="C6" s="127" t="s">
        <v>396</v>
      </c>
      <c r="D6" s="600">
        <v>0.19615611433982849</v>
      </c>
      <c r="E6" s="293">
        <v>0.1260429173707962</v>
      </c>
      <c r="F6" s="293">
        <v>8.9934729039669037E-2</v>
      </c>
      <c r="G6" s="293">
        <v>6.5234541893005371E-2</v>
      </c>
      <c r="H6" s="293">
        <v>0.13550512492656711</v>
      </c>
      <c r="I6" s="293">
        <v>5.8343797922134399E-2</v>
      </c>
      <c r="J6" s="293">
        <v>8.2897968590259552E-2</v>
      </c>
      <c r="K6" s="293">
        <v>7.1074090898036957E-2</v>
      </c>
      <c r="L6" s="293">
        <v>0.17481070756912229</v>
      </c>
      <c r="M6" s="39">
        <v>64.877670288085938</v>
      </c>
      <c r="N6" s="39">
        <v>6</v>
      </c>
      <c r="O6" s="39">
        <v>1440</v>
      </c>
      <c r="P6" s="25"/>
    </row>
    <row r="7" spans="1:16" s="127" customFormat="1" x14ac:dyDescent="0.2">
      <c r="C7" s="79" t="s">
        <v>397</v>
      </c>
      <c r="D7" s="601">
        <v>0.2347747981548309</v>
      </c>
      <c r="E7" s="293">
        <v>0.18010042607784271</v>
      </c>
      <c r="F7" s="293">
        <v>3.8178496062755578E-2</v>
      </c>
      <c r="G7" s="293">
        <v>3.5972706973552697E-2</v>
      </c>
      <c r="H7" s="293">
        <v>0.16064366698265081</v>
      </c>
      <c r="I7" s="293">
        <v>9.6115313470363617E-2</v>
      </c>
      <c r="J7" s="293">
        <v>0.14630493521690369</v>
      </c>
      <c r="K7" s="293">
        <v>0.1079096496105194</v>
      </c>
      <c r="L7" s="293">
        <v>0</v>
      </c>
      <c r="M7" s="39">
        <v>16.941511154174801</v>
      </c>
      <c r="N7" s="39">
        <v>6</v>
      </c>
      <c r="O7" s="39">
        <v>152</v>
      </c>
      <c r="P7" s="25"/>
    </row>
    <row r="8" spans="1:16" s="127" customFormat="1" x14ac:dyDescent="0.2">
      <c r="C8" s="79" t="s">
        <v>78</v>
      </c>
      <c r="D8" s="601">
        <v>0.19857306778430939</v>
      </c>
      <c r="E8" s="293">
        <v>0.12854981422424319</v>
      </c>
      <c r="F8" s="293">
        <v>8.4815822541713715E-2</v>
      </c>
      <c r="G8" s="293">
        <v>6.3783168792724609E-2</v>
      </c>
      <c r="H8" s="293">
        <v>0.13998070359230039</v>
      </c>
      <c r="I8" s="293">
        <v>6.1266154050827033E-2</v>
      </c>
      <c r="J8" s="293">
        <v>9.3628816306591034E-2</v>
      </c>
      <c r="K8" s="293">
        <v>7.3959179222583771E-2</v>
      </c>
      <c r="L8" s="293">
        <v>0.1554432809352875</v>
      </c>
      <c r="M8" s="39">
        <v>59.682685852050781</v>
      </c>
      <c r="N8" s="39">
        <v>6</v>
      </c>
      <c r="O8" s="39">
        <v>1642</v>
      </c>
      <c r="P8" s="129"/>
    </row>
    <row r="9" spans="1:16" s="214" customFormat="1" x14ac:dyDescent="0.2">
      <c r="D9" s="215"/>
      <c r="E9" s="215"/>
      <c r="F9" s="215"/>
      <c r="G9" s="215"/>
      <c r="H9" s="215"/>
      <c r="I9" s="215"/>
      <c r="J9" s="215"/>
      <c r="K9" s="215"/>
      <c r="L9" s="215"/>
      <c r="M9" s="211"/>
      <c r="N9" s="211"/>
      <c r="O9" s="211"/>
      <c r="P9" s="211"/>
    </row>
    <row r="10" spans="1:16" x14ac:dyDescent="0.2">
      <c r="A10" s="79"/>
      <c r="B10" s="79"/>
      <c r="D10" s="32"/>
      <c r="E10" s="32"/>
      <c r="F10" s="32"/>
      <c r="G10" s="32"/>
      <c r="H10" s="32"/>
      <c r="I10" s="32"/>
      <c r="J10" s="32"/>
      <c r="K10" s="32"/>
      <c r="L10" s="32"/>
      <c r="M10" s="84"/>
    </row>
    <row r="11" spans="1:16" x14ac:dyDescent="0.2">
      <c r="C11" s="86" t="s">
        <v>122</v>
      </c>
    </row>
    <row r="12" spans="1:16" x14ac:dyDescent="0.2">
      <c r="C12" s="86" t="s">
        <v>123</v>
      </c>
    </row>
    <row r="14" spans="1:16" x14ac:dyDescent="0.2">
      <c r="C14" s="2" t="s">
        <v>629</v>
      </c>
    </row>
    <row r="15" spans="1:16" x14ac:dyDescent="0.2">
      <c r="C15" s="2" t="s">
        <v>505</v>
      </c>
    </row>
    <row r="16" spans="1:16" x14ac:dyDescent="0.2">
      <c r="C16" s="2" t="s">
        <v>628</v>
      </c>
    </row>
  </sheetData>
  <hyperlinks>
    <hyperlink ref="A1" location="Contents!A1" display="Contents" xr:uid="{00000000-0004-0000-0700-000000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ED7F6-C7D2-48A8-AD4F-2990D6EAF48C}">
  <dimension ref="A1:J22"/>
  <sheetViews>
    <sheetView workbookViewId="0"/>
  </sheetViews>
  <sheetFormatPr defaultColWidth="9.140625" defaultRowHeight="12.75" x14ac:dyDescent="0.2"/>
  <cols>
    <col min="1" max="2" width="9.140625" style="48"/>
    <col min="3" max="3" width="32.42578125" style="48" bestFit="1" customWidth="1"/>
    <col min="4" max="8" width="14.7109375" style="48" customWidth="1"/>
    <col min="9" max="16384" width="9.140625" style="48"/>
  </cols>
  <sheetData>
    <row r="1" spans="1:10" x14ac:dyDescent="0.2">
      <c r="A1" s="95" t="s">
        <v>75</v>
      </c>
      <c r="B1" s="79"/>
      <c r="C1" s="79"/>
      <c r="D1" s="79"/>
      <c r="E1" s="79"/>
      <c r="F1" s="79"/>
      <c r="G1" s="79"/>
      <c r="H1" s="79"/>
      <c r="I1" s="79"/>
      <c r="J1" s="79"/>
    </row>
    <row r="2" spans="1:10" x14ac:dyDescent="0.2">
      <c r="A2" s="79"/>
      <c r="B2" s="96" t="s">
        <v>495</v>
      </c>
      <c r="C2" s="79"/>
      <c r="D2" s="79"/>
      <c r="E2" s="79"/>
      <c r="F2" s="79"/>
      <c r="G2" s="79"/>
      <c r="H2" s="79"/>
      <c r="I2" s="79"/>
      <c r="J2" s="79"/>
    </row>
    <row r="3" spans="1:10" x14ac:dyDescent="0.2">
      <c r="A3" s="79"/>
      <c r="B3" s="79" t="s">
        <v>76</v>
      </c>
      <c r="C3" s="79"/>
      <c r="D3" s="79"/>
      <c r="E3" s="79"/>
      <c r="F3" s="79"/>
      <c r="G3" s="79"/>
      <c r="H3" s="79"/>
      <c r="I3" s="79"/>
      <c r="J3" s="79"/>
    </row>
    <row r="4" spans="1:10" x14ac:dyDescent="0.2">
      <c r="A4" s="79"/>
      <c r="B4" s="79"/>
      <c r="C4" s="79"/>
      <c r="D4" s="79"/>
      <c r="E4" s="79"/>
      <c r="F4" s="79"/>
      <c r="G4" s="79"/>
      <c r="H4" s="79"/>
      <c r="I4" s="79"/>
      <c r="J4" s="79"/>
    </row>
    <row r="5" spans="1:10" x14ac:dyDescent="0.2">
      <c r="A5" s="79"/>
      <c r="B5" s="79"/>
      <c r="C5" s="437"/>
      <c r="D5" s="653" t="s">
        <v>124</v>
      </c>
      <c r="E5" s="654"/>
      <c r="F5" s="653" t="s">
        <v>125</v>
      </c>
      <c r="G5" s="654"/>
      <c r="H5" s="136"/>
      <c r="I5" s="79"/>
      <c r="J5" s="79"/>
    </row>
    <row r="6" spans="1:10" x14ac:dyDescent="0.2">
      <c r="A6" s="79"/>
      <c r="B6" s="79"/>
      <c r="C6" s="5"/>
      <c r="D6" s="14" t="s">
        <v>114</v>
      </c>
      <c r="E6" s="13" t="s">
        <v>81</v>
      </c>
      <c r="F6" s="11" t="s">
        <v>114</v>
      </c>
      <c r="G6" s="13" t="s">
        <v>81</v>
      </c>
      <c r="H6" s="30" t="s">
        <v>82</v>
      </c>
      <c r="I6" s="79"/>
      <c r="J6" s="79"/>
    </row>
    <row r="7" spans="1:10" x14ac:dyDescent="0.2">
      <c r="A7" s="79"/>
      <c r="B7" s="79"/>
      <c r="C7" s="79" t="s">
        <v>358</v>
      </c>
      <c r="D7" s="287">
        <v>0.94183105230331421</v>
      </c>
      <c r="E7" s="285">
        <v>8813.3929378986359</v>
      </c>
      <c r="F7" s="288">
        <v>5.7019326835870743E-2</v>
      </c>
      <c r="G7" s="285">
        <v>533.57098412513733</v>
      </c>
      <c r="H7" s="107">
        <v>1896</v>
      </c>
      <c r="I7" s="104"/>
      <c r="J7" s="84"/>
    </row>
    <row r="8" spans="1:10" x14ac:dyDescent="0.2">
      <c r="A8" s="79"/>
      <c r="B8" s="79"/>
      <c r="C8" s="79" t="s">
        <v>444</v>
      </c>
      <c r="D8" s="289">
        <v>0.82489937543869019</v>
      </c>
      <c r="E8" s="285">
        <v>315.06342101097113</v>
      </c>
      <c r="F8" s="290">
        <v>0.17510063946247101</v>
      </c>
      <c r="G8" s="285">
        <v>66.87822961807251</v>
      </c>
      <c r="H8" s="39">
        <v>140</v>
      </c>
      <c r="I8" s="104"/>
      <c r="J8" s="84"/>
    </row>
    <row r="9" spans="1:10" x14ac:dyDescent="0.2">
      <c r="A9" s="79"/>
      <c r="B9" s="79"/>
      <c r="C9" s="79" t="s">
        <v>77</v>
      </c>
      <c r="D9" s="289">
        <v>0.93724560737609863</v>
      </c>
      <c r="E9" s="285">
        <v>9128.4563589096069</v>
      </c>
      <c r="F9" s="290">
        <v>6.1649896204471588E-2</v>
      </c>
      <c r="G9" s="285">
        <v>600.44921374320984</v>
      </c>
      <c r="H9" s="39">
        <v>2036</v>
      </c>
      <c r="I9" s="104"/>
      <c r="J9" s="84"/>
    </row>
    <row r="10" spans="1:10" x14ac:dyDescent="0.2">
      <c r="A10" s="79"/>
      <c r="B10" s="79"/>
      <c r="C10" s="79" t="s">
        <v>396</v>
      </c>
      <c r="D10" s="289">
        <v>0.22388023138046259</v>
      </c>
      <c r="E10" s="285">
        <v>3174.5644145011902</v>
      </c>
      <c r="F10" s="290">
        <v>0.77158653736114502</v>
      </c>
      <c r="G10" s="285">
        <v>10940.89974355698</v>
      </c>
      <c r="H10" s="39">
        <v>3360</v>
      </c>
      <c r="I10" s="104"/>
      <c r="J10" s="84"/>
    </row>
    <row r="11" spans="1:10" x14ac:dyDescent="0.2">
      <c r="A11" s="79"/>
      <c r="B11" s="79"/>
      <c r="C11" s="79" t="s">
        <v>397</v>
      </c>
      <c r="D11" s="289">
        <v>0.74106085300445557</v>
      </c>
      <c r="E11" s="285">
        <v>4416.7707509994507</v>
      </c>
      <c r="F11" s="290">
        <v>0.25893917679786682</v>
      </c>
      <c r="G11" s="285">
        <v>1543.2943246364589</v>
      </c>
      <c r="H11" s="39">
        <v>1511</v>
      </c>
      <c r="I11" s="104"/>
      <c r="J11" s="84"/>
    </row>
    <row r="12" spans="1:10" x14ac:dyDescent="0.2">
      <c r="A12" s="79"/>
      <c r="B12" s="79"/>
      <c r="C12" s="79" t="s">
        <v>78</v>
      </c>
      <c r="D12" s="289">
        <v>0.37891173362731928</v>
      </c>
      <c r="E12" s="285">
        <v>8022.6385853290558</v>
      </c>
      <c r="F12" s="290">
        <v>0.61805230379104614</v>
      </c>
      <c r="G12" s="285">
        <v>13085.92373895645</v>
      </c>
      <c r="H12" s="39">
        <v>5129</v>
      </c>
      <c r="I12" s="104"/>
      <c r="J12" s="84"/>
    </row>
    <row r="13" spans="1:10" x14ac:dyDescent="0.2">
      <c r="A13" s="79"/>
      <c r="B13" s="79"/>
      <c r="C13" s="79" t="s">
        <v>80</v>
      </c>
      <c r="D13" s="289">
        <v>9.2049874365329742E-2</v>
      </c>
      <c r="E13" s="285">
        <v>2332.7078895568852</v>
      </c>
      <c r="F13" s="290">
        <v>0.90457874536514282</v>
      </c>
      <c r="G13" s="285">
        <v>22923.639171600342</v>
      </c>
      <c r="H13" s="39">
        <v>1312</v>
      </c>
      <c r="I13" s="104"/>
      <c r="J13" s="84"/>
    </row>
    <row r="14" spans="1:10" x14ac:dyDescent="0.2">
      <c r="A14" s="79"/>
      <c r="B14" s="79"/>
      <c r="C14" s="79" t="s">
        <v>401</v>
      </c>
      <c r="D14" s="41">
        <v>0.34635230898857122</v>
      </c>
      <c r="E14" s="285">
        <v>19483.802833795551</v>
      </c>
      <c r="F14" s="41">
        <v>0.65079504251480103</v>
      </c>
      <c r="G14" s="285">
        <v>36610.012124300003</v>
      </c>
      <c r="H14" s="39">
        <v>8477</v>
      </c>
      <c r="I14" s="79"/>
      <c r="J14" s="79"/>
    </row>
    <row r="15" spans="1:10" s="79" customFormat="1" x14ac:dyDescent="0.2"/>
    <row r="16" spans="1:10" x14ac:dyDescent="0.2">
      <c r="D16" s="272"/>
      <c r="E16" s="264"/>
      <c r="F16" s="251"/>
    </row>
    <row r="17" spans="3:6" x14ac:dyDescent="0.2">
      <c r="C17" s="86" t="s">
        <v>127</v>
      </c>
      <c r="D17" s="266"/>
      <c r="E17" s="266"/>
      <c r="F17" s="266"/>
    </row>
    <row r="18" spans="3:6" x14ac:dyDescent="0.2">
      <c r="C18" s="86" t="s">
        <v>128</v>
      </c>
    </row>
    <row r="19" spans="3:6" x14ac:dyDescent="0.2">
      <c r="C19" s="79"/>
    </row>
    <row r="20" spans="3:6" x14ac:dyDescent="0.2">
      <c r="C20" s="252" t="s">
        <v>83</v>
      </c>
    </row>
    <row r="21" spans="3:6" x14ac:dyDescent="0.2">
      <c r="C21" s="79" t="s">
        <v>424</v>
      </c>
    </row>
    <row r="22" spans="3:6" x14ac:dyDescent="0.2">
      <c r="C22" s="2" t="s">
        <v>628</v>
      </c>
    </row>
  </sheetData>
  <mergeCells count="2">
    <mergeCell ref="F5:G5"/>
    <mergeCell ref="D5:E5"/>
  </mergeCells>
  <hyperlinks>
    <hyperlink ref="A1" location="Contents!A1" display="Contents" xr:uid="{00000000-0004-0000-0800-00000000000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51ddc435-06bd-4783-a2e1-434f678c9d3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0E3AE97B8DDDD409535FB5B933BF83A" ma:contentTypeVersion="13" ma:contentTypeDescription="Create a new document." ma:contentTypeScope="" ma:versionID="7e6559149143ed72d056e859766ab5e3">
  <xsd:schema xmlns:xsd="http://www.w3.org/2001/XMLSchema" xmlns:xs="http://www.w3.org/2001/XMLSchema" xmlns:p="http://schemas.microsoft.com/office/2006/metadata/properties" xmlns:ns3="e7928319-525b-46c2-b63e-a57edd4432f9" xmlns:ns4="51ddc435-06bd-4783-a2e1-434f678c9d3a" targetNamespace="http://schemas.microsoft.com/office/2006/metadata/properties" ma:root="true" ma:fieldsID="977926a31d8b72502abedc53d00f470a" ns3:_="" ns4:_="">
    <xsd:import namespace="e7928319-525b-46c2-b63e-a57edd4432f9"/>
    <xsd:import namespace="51ddc435-06bd-4783-a2e1-434f678c9d3a"/>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_activity" minOccurs="0"/>
                <xsd:element ref="ns4:MediaServiceOCR" minOccurs="0"/>
                <xsd:element ref="ns4:MediaServiceObjectDetectorVersions" minOccurs="0"/>
                <xsd:element ref="ns4: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928319-525b-46c2-b63e-a57edd4432f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1ddc435-06bd-4783-a2e1-434f678c9d3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_activity" ma:index="17" nillable="true" ma:displayName="_activity" ma:hidden="true" ma:internalName="_activity">
      <xsd:simpleType>
        <xsd:restriction base="dms:Note"/>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ystemTags" ma:index="20" nillable="true" ma:displayName="MediaServiceSystemTags" ma:hidden="true" ma:internalName="MediaServiceSystemTag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EE47F2-2563-4F7A-B7F3-81FBA2D2D0AB}">
  <ds:schemaRefs>
    <ds:schemaRef ds:uri="http://purl.org/dc/dcmitype/"/>
    <ds:schemaRef ds:uri="http://purl.org/dc/terms/"/>
    <ds:schemaRef ds:uri="http://www.w3.org/XML/1998/namespace"/>
    <ds:schemaRef ds:uri="51ddc435-06bd-4783-a2e1-434f678c9d3a"/>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e7928319-525b-46c2-b63e-a57edd4432f9"/>
    <ds:schemaRef ds:uri="http://purl.org/dc/elements/1.1/"/>
  </ds:schemaRefs>
</ds:datastoreItem>
</file>

<file path=customXml/itemProps2.xml><?xml version="1.0" encoding="utf-8"?>
<ds:datastoreItem xmlns:ds="http://schemas.openxmlformats.org/officeDocument/2006/customXml" ds:itemID="{087577F9-52F3-4AD6-83B0-FCED01ACA4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928319-525b-46c2-b63e-a57edd4432f9"/>
    <ds:schemaRef ds:uri="51ddc435-06bd-4783-a2e1-434f678c9d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8ADAE2-2AE5-4A0D-9621-BC3EA2FD6E0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74</vt:i4>
      </vt:variant>
    </vt:vector>
  </HeadingPairs>
  <TitlesOfParts>
    <vt:vector size="74" baseType="lpstr">
      <vt:lpstr>Contents</vt:lpstr>
      <vt:lpstr>Notes and definitions</vt:lpstr>
      <vt:lpstr>Table 1-1</vt:lpstr>
      <vt:lpstr>Table 1-2</vt:lpstr>
      <vt:lpstr>Table 1-3</vt:lpstr>
      <vt:lpstr>Table 1-4</vt:lpstr>
      <vt:lpstr>Table 1-5</vt:lpstr>
      <vt:lpstr>Table 1-6</vt:lpstr>
      <vt:lpstr>Table 1-7</vt:lpstr>
      <vt:lpstr>Table 1-8</vt:lpstr>
      <vt:lpstr>Table 1-9</vt:lpstr>
      <vt:lpstr>Table 2-1</vt:lpstr>
      <vt:lpstr>Table 2-2</vt:lpstr>
      <vt:lpstr>Table 2-3</vt:lpstr>
      <vt:lpstr>Table 2-4</vt:lpstr>
      <vt:lpstr>Table 2-4 Summary</vt:lpstr>
      <vt:lpstr>Table 2-5</vt:lpstr>
      <vt:lpstr>Table 2-6</vt:lpstr>
      <vt:lpstr>Table 2-7</vt:lpstr>
      <vt:lpstr>Table 2-8</vt:lpstr>
      <vt:lpstr>Table 2-9</vt:lpstr>
      <vt:lpstr>Table 2-10</vt:lpstr>
      <vt:lpstr>Table 3-1</vt:lpstr>
      <vt:lpstr>Table 3-2</vt:lpstr>
      <vt:lpstr>Table 3-3</vt:lpstr>
      <vt:lpstr>Table 3-4</vt:lpstr>
      <vt:lpstr>Table 3-5</vt:lpstr>
      <vt:lpstr>Table 3-6</vt:lpstr>
      <vt:lpstr>Table 4-1</vt:lpstr>
      <vt:lpstr>Table 4-2</vt:lpstr>
      <vt:lpstr>Table 4-3</vt:lpstr>
      <vt:lpstr>Table 4-4</vt:lpstr>
      <vt:lpstr>Table 4-5</vt:lpstr>
      <vt:lpstr>Table 4-6</vt:lpstr>
      <vt:lpstr>Table 4-7</vt:lpstr>
      <vt:lpstr>Table 4-8</vt:lpstr>
      <vt:lpstr>Table 4-9</vt:lpstr>
      <vt:lpstr>Table 4-10</vt:lpstr>
      <vt:lpstr>Table 4-11</vt:lpstr>
      <vt:lpstr>Table 4-12</vt:lpstr>
      <vt:lpstr>Table 4-13</vt:lpstr>
      <vt:lpstr>Table 4-14</vt:lpstr>
      <vt:lpstr>Table 4-15</vt:lpstr>
      <vt:lpstr>Table 4-15 Summary</vt:lpstr>
      <vt:lpstr>Table 4-16</vt:lpstr>
      <vt:lpstr>Table 4-17</vt:lpstr>
      <vt:lpstr>Table 4-18</vt:lpstr>
      <vt:lpstr>Table 4-19</vt:lpstr>
      <vt:lpstr>Table 4-20</vt:lpstr>
      <vt:lpstr>Table 5-1</vt:lpstr>
      <vt:lpstr>Table 5-2</vt:lpstr>
      <vt:lpstr>Table 5-3</vt:lpstr>
      <vt:lpstr>Table 5-4</vt:lpstr>
      <vt:lpstr>Table 6-1</vt:lpstr>
      <vt:lpstr>Table 6-2</vt:lpstr>
      <vt:lpstr>Table 7-1</vt:lpstr>
      <vt:lpstr>Table 7-2</vt:lpstr>
      <vt:lpstr>Table 7-3</vt:lpstr>
      <vt:lpstr>Table 7-4</vt:lpstr>
      <vt:lpstr>Table 7-5</vt:lpstr>
      <vt:lpstr>Table 7-6</vt:lpstr>
      <vt:lpstr>Table 7-7</vt:lpstr>
      <vt:lpstr>Table 7-8</vt:lpstr>
      <vt:lpstr>Table 7-9</vt:lpstr>
      <vt:lpstr>Table 7-10</vt:lpstr>
      <vt:lpstr>Table 7-11</vt:lpstr>
      <vt:lpstr>Table 7-12</vt:lpstr>
      <vt:lpstr>Table 8-1</vt:lpstr>
      <vt:lpstr>Table 8-2</vt:lpstr>
      <vt:lpstr>Table 8-3</vt:lpstr>
      <vt:lpstr>Table 8-4</vt:lpstr>
      <vt:lpstr>Table 8-5</vt:lpstr>
      <vt:lpstr>Table 8-6</vt:lpstr>
      <vt:lpstr>Table 8-7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Su-Min Lee</dc:creator>
  <cp:keywords/>
  <dc:description/>
  <cp:lastModifiedBy>CANLIN, John</cp:lastModifiedBy>
  <cp:revision/>
  <dcterms:created xsi:type="dcterms:W3CDTF">2022-07-29T09:09:44Z</dcterms:created>
  <dcterms:modified xsi:type="dcterms:W3CDTF">2023-12-12T21:09:00Z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0x01010050E3AE97B8DDDD409535FB5B933BF83A</vt:lpwstr>
  </property>
</Properties>
</file>